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Приложение 2" sheetId="1" r:id="rId1"/>
  </sheets>
  <definedNames>
    <definedName name="_xlnm.Print_Area" localSheetId="0">'Приложение 2'!$A$1:$M$713</definedName>
  </definedNames>
  <calcPr calcId="152511"/>
</workbook>
</file>

<file path=xl/calcChain.xml><?xml version="1.0" encoding="utf-8"?>
<calcChain xmlns="http://schemas.openxmlformats.org/spreadsheetml/2006/main">
  <c r="E710" i="1"/>
  <c r="E711"/>
  <c r="E473"/>
  <c r="E257"/>
  <c r="K473"/>
  <c r="K661"/>
  <c r="E661"/>
  <c r="H638"/>
  <c r="H648"/>
  <c r="K648"/>
  <c r="K644"/>
  <c r="E644"/>
  <c r="K322"/>
  <c r="E322"/>
  <c r="E312"/>
  <c r="K308"/>
  <c r="J308"/>
  <c r="H308"/>
  <c r="F308"/>
  <c r="E308"/>
  <c r="K269"/>
  <c r="J269"/>
  <c r="H269"/>
  <c r="F269"/>
  <c r="E269"/>
  <c r="K682"/>
  <c r="E682"/>
  <c r="E472"/>
  <c r="E169"/>
  <c r="E256"/>
  <c r="K256"/>
  <c r="H703"/>
  <c r="K485"/>
  <c r="K257"/>
  <c r="K248"/>
  <c r="K232"/>
  <c r="E232"/>
  <c r="E222"/>
  <c r="K321"/>
  <c r="H202"/>
  <c r="J248"/>
  <c r="H248"/>
  <c r="F663"/>
  <c r="H663"/>
  <c r="F683"/>
  <c r="E202"/>
  <c r="K320"/>
  <c r="E680"/>
  <c r="E534"/>
  <c r="E533"/>
  <c r="E543"/>
  <c r="E400"/>
  <c r="E380"/>
  <c r="E379"/>
  <c r="E411"/>
  <c r="E422"/>
  <c r="E321"/>
  <c r="E113"/>
  <c r="E104"/>
  <c r="E112"/>
  <c r="E471"/>
  <c r="E255"/>
  <c r="E168"/>
  <c r="E69"/>
  <c r="E79"/>
  <c r="E89"/>
  <c r="K68"/>
  <c r="K78"/>
  <c r="K88"/>
  <c r="E68"/>
  <c r="K67"/>
  <c r="K77"/>
  <c r="K87"/>
  <c r="E67"/>
  <c r="E77"/>
  <c r="E87"/>
  <c r="E66"/>
  <c r="E76"/>
  <c r="E86"/>
  <c r="E681"/>
  <c r="K663"/>
  <c r="E663"/>
  <c r="K660"/>
  <c r="K691"/>
  <c r="K701"/>
  <c r="E660"/>
  <c r="E691"/>
  <c r="E701"/>
  <c r="E659"/>
  <c r="K638"/>
  <c r="E638"/>
  <c r="E628"/>
  <c r="K628"/>
  <c r="K618"/>
  <c r="E618"/>
  <c r="K608"/>
  <c r="E608"/>
  <c r="K598"/>
  <c r="E598"/>
  <c r="K588"/>
  <c r="E588"/>
  <c r="K578"/>
  <c r="E578"/>
  <c r="K568"/>
  <c r="E568"/>
  <c r="K558"/>
  <c r="E558"/>
  <c r="K548"/>
  <c r="E548"/>
  <c r="K534"/>
  <c r="K544"/>
  <c r="K533"/>
  <c r="E532"/>
  <c r="K515"/>
  <c r="E515"/>
  <c r="K505"/>
  <c r="E505"/>
  <c r="K495"/>
  <c r="E495"/>
  <c r="E485"/>
  <c r="K475"/>
  <c r="E475"/>
  <c r="K472"/>
  <c r="K458"/>
  <c r="E458"/>
  <c r="K448"/>
  <c r="E448"/>
  <c r="K438"/>
  <c r="E438"/>
  <c r="K427"/>
  <c r="E427"/>
  <c r="K401"/>
  <c r="E401"/>
  <c r="K400"/>
  <c r="K411"/>
  <c r="K422"/>
  <c r="E399"/>
  <c r="K382"/>
  <c r="E382"/>
  <c r="K380"/>
  <c r="K379"/>
  <c r="K354"/>
  <c r="E354"/>
  <c r="E378"/>
  <c r="E410"/>
  <c r="E421"/>
  <c r="K364"/>
  <c r="E364"/>
  <c r="K344"/>
  <c r="E344"/>
  <c r="K334"/>
  <c r="E334"/>
  <c r="K324"/>
  <c r="E324"/>
  <c r="E320"/>
  <c r="E300"/>
  <c r="E290"/>
  <c r="K290"/>
  <c r="K283"/>
  <c r="E283"/>
  <c r="K273"/>
  <c r="E273"/>
  <c r="K259"/>
  <c r="E259"/>
  <c r="K192"/>
  <c r="E192"/>
  <c r="K242"/>
  <c r="E242"/>
  <c r="K222"/>
  <c r="K212"/>
  <c r="E212"/>
  <c r="K202"/>
  <c r="K172"/>
  <c r="E172"/>
  <c r="K169"/>
  <c r="K170"/>
  <c r="E170"/>
  <c r="K151"/>
  <c r="E151"/>
  <c r="K140"/>
  <c r="E140"/>
  <c r="K116"/>
  <c r="E116"/>
  <c r="K113"/>
  <c r="K112"/>
  <c r="E111"/>
  <c r="K93"/>
  <c r="E93"/>
  <c r="K69"/>
  <c r="K79"/>
  <c r="K89"/>
  <c r="K50"/>
  <c r="E50"/>
  <c r="K40"/>
  <c r="E40"/>
  <c r="K30"/>
  <c r="E30"/>
  <c r="K378"/>
  <c r="K531"/>
  <c r="K541"/>
  <c r="K699"/>
  <c r="K709"/>
  <c r="E709"/>
  <c r="E531"/>
  <c r="E541"/>
  <c r="E470"/>
  <c r="K377"/>
  <c r="K409"/>
  <c r="K420"/>
  <c r="E377"/>
  <c r="E409"/>
  <c r="E420"/>
  <c r="K319"/>
  <c r="E319"/>
  <c r="K255"/>
  <c r="K659"/>
  <c r="F680"/>
  <c r="K471"/>
  <c r="J30"/>
  <c r="J50"/>
  <c r="E63"/>
  <c r="E73"/>
  <c r="K63"/>
  <c r="K73"/>
  <c r="E64"/>
  <c r="K64"/>
  <c r="K74"/>
  <c r="K84"/>
  <c r="E65"/>
  <c r="E75"/>
  <c r="E85"/>
  <c r="K65"/>
  <c r="K75"/>
  <c r="K85"/>
  <c r="K66"/>
  <c r="K76"/>
  <c r="K86"/>
  <c r="E107"/>
  <c r="K107"/>
  <c r="E108"/>
  <c r="K108"/>
  <c r="K104"/>
  <c r="E109"/>
  <c r="E110"/>
  <c r="K110"/>
  <c r="K111"/>
  <c r="F127"/>
  <c r="H127"/>
  <c r="J127"/>
  <c r="F161"/>
  <c r="H161"/>
  <c r="J161"/>
  <c r="E164"/>
  <c r="K164"/>
  <c r="K161"/>
  <c r="K165"/>
  <c r="E166"/>
  <c r="K166"/>
  <c r="E167"/>
  <c r="K167"/>
  <c r="K168"/>
  <c r="E182"/>
  <c r="K182"/>
  <c r="E251"/>
  <c r="K251"/>
  <c r="E252"/>
  <c r="K252"/>
  <c r="E253"/>
  <c r="K253"/>
  <c r="E254"/>
  <c r="K254"/>
  <c r="E316"/>
  <c r="K316"/>
  <c r="K312"/>
  <c r="E317"/>
  <c r="E407"/>
  <c r="E418"/>
  <c r="K317"/>
  <c r="E318"/>
  <c r="K318"/>
  <c r="E374"/>
  <c r="E406"/>
  <c r="E417"/>
  <c r="K374"/>
  <c r="K370"/>
  <c r="E375"/>
  <c r="K375"/>
  <c r="K407"/>
  <c r="E376"/>
  <c r="K376"/>
  <c r="E395"/>
  <c r="E396"/>
  <c r="K396"/>
  <c r="E397"/>
  <c r="E408"/>
  <c r="E419"/>
  <c r="K397"/>
  <c r="K408"/>
  <c r="K419"/>
  <c r="E398"/>
  <c r="K398"/>
  <c r="K399"/>
  <c r="K410"/>
  <c r="K421"/>
  <c r="F402"/>
  <c r="H402"/>
  <c r="J402"/>
  <c r="F413"/>
  <c r="H413"/>
  <c r="J413"/>
  <c r="K417"/>
  <c r="E467"/>
  <c r="E538"/>
  <c r="K467"/>
  <c r="K464"/>
  <c r="E468"/>
  <c r="K468"/>
  <c r="E469"/>
  <c r="K469"/>
  <c r="K540"/>
  <c r="K470"/>
  <c r="E528"/>
  <c r="E525"/>
  <c r="K528"/>
  <c r="K525"/>
  <c r="K538"/>
  <c r="K696"/>
  <c r="E529"/>
  <c r="K529"/>
  <c r="K539"/>
  <c r="E530"/>
  <c r="E540"/>
  <c r="K530"/>
  <c r="K532"/>
  <c r="K542"/>
  <c r="E655"/>
  <c r="K655"/>
  <c r="K652"/>
  <c r="E656"/>
  <c r="K656"/>
  <c r="E657"/>
  <c r="K657"/>
  <c r="E658"/>
  <c r="K658"/>
  <c r="E676"/>
  <c r="E686"/>
  <c r="K676"/>
  <c r="K686"/>
  <c r="E677"/>
  <c r="E687"/>
  <c r="E697"/>
  <c r="K677"/>
  <c r="K673"/>
  <c r="K687"/>
  <c r="K697"/>
  <c r="E678"/>
  <c r="E688"/>
  <c r="F678"/>
  <c r="F673"/>
  <c r="K678"/>
  <c r="K688"/>
  <c r="K698"/>
  <c r="K708"/>
  <c r="E679"/>
  <c r="E689"/>
  <c r="K679"/>
  <c r="K689"/>
  <c r="K680"/>
  <c r="K690"/>
  <c r="K700"/>
  <c r="J703"/>
  <c r="E161"/>
  <c r="E539"/>
  <c r="E370"/>
  <c r="K543"/>
  <c r="E690"/>
  <c r="E700"/>
  <c r="E78"/>
  <c r="E88"/>
  <c r="E392"/>
  <c r="E74"/>
  <c r="E84"/>
  <c r="E542"/>
  <c r="E673"/>
  <c r="K692"/>
  <c r="K683"/>
  <c r="E544"/>
  <c r="E702"/>
  <c r="E693"/>
  <c r="E692"/>
  <c r="E683"/>
  <c r="E652"/>
  <c r="E412"/>
  <c r="E423"/>
  <c r="E413"/>
  <c r="E248"/>
  <c r="K412"/>
  <c r="K402"/>
  <c r="K423"/>
  <c r="K418"/>
  <c r="K711"/>
  <c r="E535"/>
  <c r="K707"/>
  <c r="E70"/>
  <c r="E83"/>
  <c r="E80"/>
  <c r="E707"/>
  <c r="K710"/>
  <c r="K70"/>
  <c r="K83"/>
  <c r="K80"/>
  <c r="F698"/>
  <c r="E696"/>
  <c r="K60"/>
  <c r="E464"/>
  <c r="K392"/>
  <c r="E60"/>
  <c r="E402"/>
  <c r="K413"/>
  <c r="E706"/>
  <c r="E703"/>
  <c r="F708"/>
  <c r="F703"/>
  <c r="F693"/>
  <c r="K706"/>
  <c r="K535"/>
  <c r="K702"/>
  <c r="K693"/>
  <c r="K712"/>
  <c r="K703"/>
</calcChain>
</file>

<file path=xl/sharedStrings.xml><?xml version="1.0" encoding="utf-8"?>
<sst xmlns="http://schemas.openxmlformats.org/spreadsheetml/2006/main" count="384" uniqueCount="167">
  <si>
    <t>Приложение № 1</t>
  </si>
  <si>
    <t>к решению сессии Совета депутатов</t>
  </si>
  <si>
    <t>Солнечного сельсовета</t>
  </si>
  <si>
    <t>Среднесрочный план социально-экономического развития</t>
  </si>
  <si>
    <t>№</t>
  </si>
  <si>
    <t>В том числе:</t>
  </si>
  <si>
    <t>п/п</t>
  </si>
  <si>
    <t>Наименование</t>
  </si>
  <si>
    <t xml:space="preserve">Содержание </t>
  </si>
  <si>
    <t>Сроки</t>
  </si>
  <si>
    <t>Объем</t>
  </si>
  <si>
    <t>мероприятия</t>
  </si>
  <si>
    <t xml:space="preserve"> выполне-ния</t>
  </si>
  <si>
    <t xml:space="preserve"> финан-сирования,</t>
  </si>
  <si>
    <t>тыс. руб.</t>
  </si>
  <si>
    <t>Федеральный бюджет</t>
  </si>
  <si>
    <t>Республи-</t>
  </si>
  <si>
    <t>Бюджет МО</t>
  </si>
  <si>
    <t>Бюджет</t>
  </si>
  <si>
    <t xml:space="preserve">канский </t>
  </si>
  <si>
    <t>Усть-Абакан-</t>
  </si>
  <si>
    <t>МО</t>
  </si>
  <si>
    <t>бюджет</t>
  </si>
  <si>
    <t>ский</t>
  </si>
  <si>
    <t>Солнечный  сельсовет</t>
  </si>
  <si>
    <t>Республики</t>
  </si>
  <si>
    <t xml:space="preserve">район </t>
  </si>
  <si>
    <t>Хакасия</t>
  </si>
  <si>
    <t>I. Обеспечение экономического развития</t>
  </si>
  <si>
    <t>1.2. Формирование благоприятного хозяйственного климата в муниципальном образовании</t>
  </si>
  <si>
    <t>1.2.1. Развитие малого предпринимательства</t>
  </si>
  <si>
    <t>1.</t>
  </si>
  <si>
    <t>Поддержка в области подготовки, переподготовки и повышении квалификации кадров</t>
  </si>
  <si>
    <t>Участие в районных конкурсах профессионального мастерства (торговли, общественного питания и пр.)</t>
  </si>
  <si>
    <t>2012-2016</t>
  </si>
  <si>
    <t>годы,</t>
  </si>
  <si>
    <t>в т.ч.</t>
  </si>
  <si>
    <t>2.</t>
  </si>
  <si>
    <t>Производственно-техно-логическая поддержка</t>
  </si>
  <si>
    <t>Субсидирование процентных ставок малого и среднего предпринимательства по кредитам, привлекаемым для инвестиционных проектов</t>
  </si>
  <si>
    <t>3.</t>
  </si>
  <si>
    <t>Поддержка в области информационных услуг</t>
  </si>
  <si>
    <t>Размещение объявлений</t>
  </si>
  <si>
    <t>Итого по разделу 1.2.1.</t>
  </si>
  <si>
    <t>Итого по разделу 1.2.</t>
  </si>
  <si>
    <t>Итого по разделу I.</t>
  </si>
  <si>
    <t>II. Формирование комфортного социального климата.</t>
  </si>
  <si>
    <t>2.1. Развитие человеческого потенциала, достижение оптимального уровня обеспечения населения социальными услугами</t>
  </si>
  <si>
    <t>Приобретение материальных запасов (медикаментов, канц.товаров, станция для водоснабжения)</t>
  </si>
  <si>
    <t>Итого по разделу 2.1.1</t>
  </si>
  <si>
    <t xml:space="preserve">2.1.2. Обеспечение комплексной модернизации муниципальной системы образования, </t>
  </si>
  <si>
    <t>создание условий для обеспечения современного качества образования</t>
  </si>
  <si>
    <t>Улучшение качества образования</t>
  </si>
  <si>
    <t xml:space="preserve">Подготовка ПСД и строительство детского сада в д. Курганная </t>
  </si>
  <si>
    <t>2 000,0</t>
  </si>
  <si>
    <t>Сохранение и укрепление здоровья детей и подростков, улучшение рациона питания воспитанников ДОУ и обучающихся СОШ</t>
  </si>
  <si>
    <t>Витаминизация и питание детей</t>
  </si>
  <si>
    <t>Занятость несовершеннолетних школьников</t>
  </si>
  <si>
    <t xml:space="preserve">Трудоустройство несовершеннолетних школьников и граждан временно не работающих </t>
  </si>
  <si>
    <t>Итого по разделу 2.1.2.</t>
  </si>
  <si>
    <t>2.1.3. Повышение общественной и бытовой культуры</t>
  </si>
  <si>
    <t xml:space="preserve">1. </t>
  </si>
  <si>
    <t xml:space="preserve">Сохранение и развитие клубных учреждений, методической и информационной деятельности, обеспечение условий для художественного образования  детей. </t>
  </si>
  <si>
    <t>Создание  условий для повышения общественно значимого статуса библиотеки, книги. Обеспечение сохранности объекта, предупреждение аварийных ситуаций, улучшение условий противопожарной безопасности здания. Улучшение материально-технической базы.  Улучшение условий для вовлечение молодого поколения в занятия спортом ,формирование здорового образа жизни.</t>
  </si>
  <si>
    <t>Изготовление и установка, замена оконных блоков, обшивка и утепление зданий в ДК с.Красноозерное, с.Солнечное</t>
  </si>
  <si>
    <t>Развитие творческого потенциала учреждений культуры .Сохранение нематериального культурного наследия. Поддержка творческой деятельности граждан (участников коллективов),являющихся носителями и распространителями духовных традиций народной культуры.</t>
  </si>
  <si>
    <t>Программное обеспечение</t>
  </si>
  <si>
    <t>Приобретение и обслуживание программного обеспечения  целях автоматизации бюджетного процесса. Ремонт орг.техники.</t>
  </si>
  <si>
    <t>Итого по разделу 2.1.3.</t>
  </si>
  <si>
    <t>2.1.4. Повышение эффективности системы организации физической культуры и спорта, создание условий для здорового образа жизни</t>
  </si>
  <si>
    <t>Улучшение качества физического воспитания детей. Укрепление материально-технической базы физической культуры и спорта.</t>
  </si>
  <si>
    <t xml:space="preserve">Оздоровить обстановку на улицах и других общественных местах. Улучшить профилактику правонарушений  в среде несовершеннолетних и молодежи .Снизить количество преступлений,связанных с незаконным оборотом наркотических и психотропных веществ </t>
  </si>
  <si>
    <t>Обеспечение пожарной безопасности и сохранности имущества</t>
  </si>
  <si>
    <t>Установка охранного телевидения и пожарной сигнализации. Техническая инвентаризация и изготовление тех.плана и плана эвакуации. Обучение по пожарной безопасности.</t>
  </si>
  <si>
    <t>Итого по разделу 2.1.4.</t>
  </si>
  <si>
    <t>2.1.5. Модернизация системы управления бюджетным потенциалом</t>
  </si>
  <si>
    <t>Обучение и повышение квалификации работников органов местного самоуправления</t>
  </si>
  <si>
    <t>Подготовка кадров</t>
  </si>
  <si>
    <t>Укрепление материально-технической базы</t>
  </si>
  <si>
    <t>Приобретение орг.техники, основных средств,транспортных средств и контейнера.    Аппарат  видеонаблюдения</t>
  </si>
  <si>
    <t>Програмное обеспечение</t>
  </si>
  <si>
    <t>Обеспечение безопасности здания администрации. Обнародование информации на сайте. Проведение электронного аукциона.</t>
  </si>
  <si>
    <t>Установка видеонаблюдения. Обслуживание сайта. Услуги правовой службы. Установка охранной сигнализации. Услуги по проведению предрейсового осмотра. Услуги типографии.</t>
  </si>
  <si>
    <t>Итого по разделу 2.1.5.</t>
  </si>
  <si>
    <t>2.1.6.Организация энергосбережения объектов  коммунального хозяйства</t>
  </si>
  <si>
    <t>Снижение потерь тепла</t>
  </si>
  <si>
    <t>Утепление котельной гаража водонапорной башни</t>
  </si>
  <si>
    <t>Итого по разделу 2.1.6.</t>
  </si>
  <si>
    <t>Итого по разделу 2.1.</t>
  </si>
  <si>
    <t>Итого по разделу II.</t>
  </si>
  <si>
    <t>III. Последовательное совершенствование среды муниципального образования</t>
  </si>
  <si>
    <t>3.1. Содействие укреплению системы охраны правопорядка и общественной безопасности</t>
  </si>
  <si>
    <t>3.1.1. Непрерывный мониторинг и прогнозирование угроз безопасности жизни в муниципальном образовании</t>
  </si>
  <si>
    <t>Сокращение количества лиц, погибших в результате пожаров, числа пожаров с пострадавшими, материальных затрат при ликвидации пожаров</t>
  </si>
  <si>
    <r>
      <t>Улучшение материально-технической базы ДПД</t>
    </r>
    <r>
      <rPr>
        <sz val="11"/>
        <color indexed="10"/>
        <rFont val="Times New Roman"/>
        <family val="1"/>
        <charset val="204"/>
      </rPr>
      <t>.</t>
    </r>
  </si>
  <si>
    <t>Активная пропаганда наглядной агитации на противопожарную тематику.</t>
  </si>
  <si>
    <t xml:space="preserve"> Развитие и стимулирование работы добровольных пожарных.</t>
  </si>
  <si>
    <t>Мероприятия по ГО и ЧС в поселении Приобретение необходимого оборудования и проведения мероприятий для ликвидации последствий ЧС и СБ, гражданская оборона. Приобретение генератора.</t>
  </si>
  <si>
    <t>Уменьшить общее число совершаемых преступлений. Улучшить профилактику правонарушений в среде несовершеннолетних и молодежи   Снизить количество преступлений, связанных с незаконным оборотом наркотических и психотропных веществ.</t>
  </si>
  <si>
    <t>Итого по разделу 3.1.1.</t>
  </si>
  <si>
    <t>3.1.3. Обеспечение экологической безопасности жителей муниципального образования</t>
  </si>
  <si>
    <t xml:space="preserve">Обеспечение экологической безопасности жителей муниципального образования </t>
  </si>
  <si>
    <t>Проведение работ по благоустройству</t>
  </si>
  <si>
    <t>Выявление мест несанкционированных свалок, организация мероприятий по предотвращению доступа к ним.</t>
  </si>
  <si>
    <t>Озеленение</t>
  </si>
  <si>
    <t>Выполнение работ по благоустройству ( трудоустройство несовершеннолетних школьников и граждан временно не работающих)</t>
  </si>
  <si>
    <t>Итого по разделу 3.1.3.</t>
  </si>
  <si>
    <t>Итого по разделу 3.1.</t>
  </si>
  <si>
    <t>3.3. Развитие инфраструктуры муниципального образования</t>
  </si>
  <si>
    <t>3.3.1. Развитие инженерных систем жизнеобеспечения</t>
  </si>
  <si>
    <t>Развитие систем электроснабжения</t>
  </si>
  <si>
    <t>Организация уличного освещения, приобретение оборудования, установка световых фонарей.</t>
  </si>
  <si>
    <t xml:space="preserve">2. </t>
  </si>
  <si>
    <t>Модернизация объектов коммунальной инфраструктуры</t>
  </si>
  <si>
    <t>Оказание помощи в бурении скважин</t>
  </si>
  <si>
    <t>Оказание материальной помощи (септики)</t>
  </si>
  <si>
    <t>Ремонт котельной и приобретение оборудования</t>
  </si>
  <si>
    <t>Итого по разделу 3.3.1.</t>
  </si>
  <si>
    <t>3.3.2. Развитие транспортной системы</t>
  </si>
  <si>
    <t>Улучшение качества автомобильных дорог</t>
  </si>
  <si>
    <t>Ямочный ремонт, отсыпка  и строительство дорог, паспортизация дорог, разработка проекта улично.дорожной сети.</t>
  </si>
  <si>
    <t>Итого по разделу 3.3.2.</t>
  </si>
  <si>
    <t>Итого по разделу 3.3.</t>
  </si>
  <si>
    <t>Всего по разделу III.</t>
  </si>
  <si>
    <t>Всего по Программе</t>
  </si>
  <si>
    <t>Строительство и реконструкция здания под спортивный комплекс с.Солнечное.  Проектно-сметная документация.  Реконструкция и ремонт тренажерного зала д.Курганная</t>
  </si>
  <si>
    <t>Обеспечение деятельности ТОС</t>
  </si>
  <si>
    <t>Мероприятия по улучшению деятельности ТОС (приобретение канц.товаров т т.п.)</t>
  </si>
  <si>
    <t>Мероприятия по обеспечению общественного порядка и противодействию преступности</t>
  </si>
  <si>
    <t>Поддержка семей в строительстве индивидуального жилья.</t>
  </si>
  <si>
    <t>Мобилизация бюджетных расходов  на финансирование мероприятий по формированию в области рынка доступного жилья  для удовлетворения нуждающихся в улучшении жилищных условий  и работников бюджетной сферы. Создание уловий для удовлетворения жилищных потребностей работников бюджетной сферы и нуждающихся в улучшении жилищных условий. Улучшение социально-бытовых и жилищных условий населения. Оказание поддержки жителей в строительстве индивидуального жилья.Переселение граждан из аварийного жилищного фонда.</t>
  </si>
  <si>
    <t>Социальная помощь отдельным категориям граждан</t>
  </si>
  <si>
    <t>Строительство и реконструкция объектов системы водоснабжения д.Курганная. Проектно сметная документация.</t>
  </si>
  <si>
    <t>Обеспечение условий развития сферы культуры (централизованная бухгалтерия)</t>
  </si>
  <si>
    <t>Оплата туда и начисления на выплаты по оплате трудаОплата суточных,проезда,проживания при служебных командировках.Услуги сети интернет, информационно коммуникационных технологий. Подготовка кадров. Приобретение орг.техники, материальных запасов.</t>
  </si>
  <si>
    <t>Ремонт муниципального жилищного фонда</t>
  </si>
  <si>
    <t>Планы застройки населенных пунктов. Межевание земель.</t>
  </si>
  <si>
    <t>Пополнение библиотечного фонда периодическими изданиями;   Пополнение книжного фонда. Подписка на специальные издания для библиотек и СДК; Подготовка кадров Красн.ДК,Кург.клуб; Приобретение компьютеров; Приобретение, пошив сценических костюмов, сценической обуви; Приобретение музыкальной аппаратуры, оборудования для Солн.ДК, Кург. клуба; Прокладка тротуарной дорожки, площадки Солн.ДК, Красн.ДК; Изг.и установка пандуса Сол. ДК; Приобретение контейнеров Солн. ДК,Красн. ДК, Кург. Клуб;  Ворота для минифутбола, ограждение, ограждение стадиотна Красн.ДК.;  Прибор учета тепловой энергии СДК, Эл.монтажные  работы, Отчет о техническом состоянии Сол ДК;изготовление тех.паспорта на объект недвижимости (Сол.ДК,Крас.ДК,Кург.клуб),укладка тротуарной плитки Кург.кл,</t>
  </si>
  <si>
    <t>Ремонт крыльца, подвала  ДК с.Солнечное, лестницы в котельной и танц.зала  СДК с.Красноозерное, косметические ремонты в ДК,  Установка видеонаблюдения, рольставней Солн.ДК, Красн.ДК;         Установка рольставней Красн. Биб.,  Огнезащ .обраб .дерев.конструк., одежды, сцены Сол.ДК, Красн .ДК ,Кург.клуб;  Измерение компьютера на рабочем месте Сол.ДК, Красн.ДК, Кург.клуб;  Проект пред.  Доп  .выброс.       загряз. веществ Красн.ДК, Кург.клуб;      Ремонт пож.сигнализ.Красн.ДК; Испытание эл.оборудования и проводкиКург.клуб, Обслуживание пожарной согнализации, ремонт дверей, эл.техн.обслуживание, демонтаж и монтаж двери Сол.ДК,</t>
  </si>
  <si>
    <t>Участие в краевых, республиканских,          районных и межпоселенческих мероприятий. Мероприятия по поддержке и развитию культуры.</t>
  </si>
  <si>
    <t>Установка обелисков д.Курганная, с.Солнечное, устройство памятника и брусчатки</t>
  </si>
  <si>
    <t>Стимулирование членов ДНД ГСМ для уничтожения конопли,скашивание конопли</t>
  </si>
  <si>
    <t>Приобретение буклетов, плакатов.Печатная продукция.</t>
  </si>
  <si>
    <t>Мероприятия в сфере физической культуры и спорта (оздоровительные мероприятия культурно-массовые мероприятия по пропаганде ЗОЖ  и против наркомании и алкоголизма  (проживание и питание, призы, материальные запасы, подарочная и сувенирная продукция)</t>
  </si>
  <si>
    <t>Приобретение оборудования: мультимедийных досок, персональных компьютеров, проекторов, стир.машины, телевизора. Приобретение материальных запасов (канц.товары, эл.товары и т.п.)</t>
  </si>
  <si>
    <t>Обеспечение выполнение функций казхенных учреждений</t>
  </si>
  <si>
    <t>Оплата туда и начисления на выплаты по оплате труда</t>
  </si>
  <si>
    <t>Организация ритуальных услуг и содержание мест захоронения.Схемы КПТ кладбищ.</t>
  </si>
  <si>
    <t>2012-2018</t>
  </si>
  <si>
    <t>от   «06»  марта 2018г  № 45</t>
  </si>
  <si>
    <t>в решение Совета депутатов</t>
  </si>
  <si>
    <t xml:space="preserve">Солнечного сельсовета </t>
  </si>
  <si>
    <t xml:space="preserve">О внесении изменений				</t>
  </si>
  <si>
    <t>Профилактика и улучшение медицинского обслуживания населения муниципального образования</t>
  </si>
  <si>
    <t>2.1.1. Повышение эффективности системы здравоохранения и улучшение медицинской помощи, формирования здорового образа жизни</t>
  </si>
  <si>
    <t xml:space="preserve"> </t>
  </si>
  <si>
    <t>год,</t>
  </si>
  <si>
    <t>Обеспечение и развитие физической культуры и спорта</t>
  </si>
  <si>
    <t xml:space="preserve"> Социальная поддержка и защита граждан-жителей с.Солнечного и д.Курганной,подготовка населения и их жилья к предотвращению несчастных случаев</t>
  </si>
  <si>
    <t>Социальные выплаты гражданам, в соответствии с действующим законодательством</t>
  </si>
  <si>
    <t>Оказание материальной помощи. Оплата проезда студентам, работникам администрации. Доплата к пенсиям муниципальных служащих.</t>
  </si>
  <si>
    <t xml:space="preserve">          муниципального образования Солнечного сельсовета на 2018 год</t>
  </si>
  <si>
    <t>Приобретение жилья для работников бюджетной сферы. Мерооприятия  по обеспечению граждан, нуждающихся в жилых помещшениях (переселение из аварийного жилищного фонда), оплата за техническое заключение строительных конструкций аварийного дома</t>
  </si>
  <si>
    <t>от   «23  »  ноября   2018 г  №  82</t>
  </si>
  <si>
    <t>Мероприятия по благоустройству территории спортивного зала (ограждение территории, вырубка деревьев)</t>
  </si>
  <si>
    <t>Обслуживание пожарной сигнализации.Эл.техническое обслуживание электрооборудования.Зарядка огнетушителей.Услуги по откачке септика.Услуги по вывозу мусора.Утилизация ртутных ламп. Приобретение материалных запасов.Установка перегородок и монтаж металических дверей.Эл.монтажные работы.Замена силового кабеля. Замена насоса.Установка раковин, унитаза, перенос станции водоснабжения.</t>
  </si>
  <si>
    <t>Приобретение спортивного инвентаря, оборудования. Укрепление материально технической базы. Устройство обводного канала спортивного зала.Установка уличных туалетов.</t>
  </si>
</sst>
</file>

<file path=xl/styles.xml><?xml version="1.0" encoding="utf-8"?>
<styleSheet xmlns="http://schemas.openxmlformats.org/spreadsheetml/2006/main">
  <numFmts count="1">
    <numFmt numFmtId="180" formatCode="0.0"/>
  </numFmts>
  <fonts count="13">
    <font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53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9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180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180" fontId="3" fillId="0" borderId="4" xfId="0" applyNumberFormat="1" applyFont="1" applyBorder="1" applyAlignment="1">
      <alignment horizontal="center" vertical="top" wrapText="1"/>
    </xf>
    <xf numFmtId="180" fontId="3" fillId="0" borderId="5" xfId="0" applyNumberFormat="1" applyFont="1" applyBorder="1" applyAlignment="1">
      <alignment horizontal="center" vertical="top" wrapText="1"/>
    </xf>
    <xf numFmtId="180" fontId="3" fillId="0" borderId="2" xfId="0" applyNumberFormat="1" applyFont="1" applyBorder="1" applyAlignment="1">
      <alignment horizontal="center" wrapText="1"/>
    </xf>
    <xf numFmtId="180" fontId="7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180" fontId="5" fillId="0" borderId="3" xfId="0" applyNumberFormat="1" applyFont="1" applyBorder="1" applyAlignment="1">
      <alignment horizontal="center" vertical="top" wrapText="1"/>
    </xf>
    <xf numFmtId="180" fontId="3" fillId="0" borderId="3" xfId="0" applyNumberFormat="1" applyFont="1" applyBorder="1" applyAlignment="1">
      <alignment horizontal="right" vertical="top" wrapText="1"/>
    </xf>
    <xf numFmtId="180" fontId="7" fillId="0" borderId="4" xfId="0" applyNumberFormat="1" applyFont="1" applyBorder="1" applyAlignment="1">
      <alignment horizontal="center" vertical="top" wrapText="1"/>
    </xf>
    <xf numFmtId="180" fontId="7" fillId="0" borderId="5" xfId="0" applyNumberFormat="1" applyFont="1" applyBorder="1" applyAlignment="1">
      <alignment horizontal="center" vertical="top" wrapText="1"/>
    </xf>
    <xf numFmtId="180" fontId="9" fillId="0" borderId="3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180" fontId="5" fillId="0" borderId="3" xfId="0" applyNumberFormat="1" applyFont="1" applyBorder="1" applyAlignment="1">
      <alignment horizontal="right" vertical="top" wrapText="1"/>
    </xf>
    <xf numFmtId="0" fontId="0" fillId="0" borderId="5" xfId="0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80" fontId="7" fillId="0" borderId="3" xfId="0" applyNumberFormat="1" applyFont="1" applyBorder="1" applyAlignment="1">
      <alignment horizontal="center" wrapText="1"/>
    </xf>
    <xf numFmtId="180" fontId="3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6" xfId="0" applyFont="1" applyBorder="1" applyAlignment="1">
      <alignment vertical="top" wrapText="1"/>
    </xf>
    <xf numFmtId="180" fontId="7" fillId="0" borderId="4" xfId="0" applyNumberFormat="1" applyFont="1" applyBorder="1" applyAlignment="1">
      <alignment horizontal="center" wrapText="1"/>
    </xf>
    <xf numFmtId="180" fontId="7" fillId="0" borderId="5" xfId="0" applyNumberFormat="1" applyFont="1" applyBorder="1" applyAlignment="1">
      <alignment horizontal="center" wrapText="1"/>
    </xf>
    <xf numFmtId="180" fontId="11" fillId="0" borderId="3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180" fontId="4" fillId="0" borderId="3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80" fontId="4" fillId="0" borderId="1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180" fontId="3" fillId="0" borderId="9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180" fontId="7" fillId="0" borderId="10" xfId="0" applyNumberFormat="1" applyFont="1" applyBorder="1" applyAlignment="1">
      <alignment horizontal="center" wrapText="1"/>
    </xf>
    <xf numFmtId="180" fontId="3" fillId="0" borderId="10" xfId="0" applyNumberFormat="1" applyFont="1" applyBorder="1" applyAlignment="1">
      <alignment horizontal="center" vertical="top" wrapText="1"/>
    </xf>
    <xf numFmtId="180" fontId="7" fillId="0" borderId="9" xfId="0" applyNumberFormat="1" applyFont="1" applyBorder="1" applyAlignment="1">
      <alignment horizontal="center" wrapText="1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180" fontId="7" fillId="0" borderId="2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180" fontId="7" fillId="0" borderId="1" xfId="0" applyNumberFormat="1" applyFont="1" applyBorder="1" applyAlignment="1">
      <alignment horizontal="center" vertical="top" wrapText="1"/>
    </xf>
    <xf numFmtId="180" fontId="7" fillId="0" borderId="12" xfId="0" applyNumberFormat="1" applyFont="1" applyBorder="1" applyAlignment="1">
      <alignment horizontal="center" vertical="top" wrapText="1"/>
    </xf>
    <xf numFmtId="180" fontId="3" fillId="0" borderId="1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180" fontId="7" fillId="0" borderId="7" xfId="0" applyNumberFormat="1" applyFont="1" applyBorder="1" applyAlignment="1">
      <alignment horizontal="center" wrapText="1"/>
    </xf>
    <xf numFmtId="180" fontId="7" fillId="0" borderId="17" xfId="0" applyNumberFormat="1" applyFont="1" applyBorder="1" applyAlignment="1">
      <alignment horizontal="center" wrapText="1"/>
    </xf>
    <xf numFmtId="180" fontId="7" fillId="0" borderId="18" xfId="0" applyNumberFormat="1" applyFont="1" applyBorder="1" applyAlignment="1">
      <alignment horizontal="center" wrapText="1"/>
    </xf>
    <xf numFmtId="180" fontId="7" fillId="0" borderId="19" xfId="0" applyNumberFormat="1" applyFont="1" applyBorder="1" applyAlignment="1">
      <alignment horizontal="center" wrapText="1"/>
    </xf>
    <xf numFmtId="180" fontId="7" fillId="0" borderId="20" xfId="0" applyNumberFormat="1" applyFont="1" applyBorder="1" applyAlignment="1">
      <alignment horizontal="center" wrapText="1"/>
    </xf>
    <xf numFmtId="180" fontId="7" fillId="0" borderId="1" xfId="0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180" fontId="7" fillId="0" borderId="22" xfId="0" applyNumberFormat="1" applyFont="1" applyBorder="1" applyAlignment="1">
      <alignment horizontal="center" wrapText="1"/>
    </xf>
    <xf numFmtId="180" fontId="7" fillId="0" borderId="23" xfId="0" applyNumberFormat="1" applyFont="1" applyBorder="1" applyAlignment="1">
      <alignment horizontal="center" wrapText="1"/>
    </xf>
    <xf numFmtId="180" fontId="7" fillId="0" borderId="24" xfId="0" applyNumberFormat="1" applyFont="1" applyBorder="1" applyAlignment="1">
      <alignment horizontal="center" wrapText="1"/>
    </xf>
    <xf numFmtId="180" fontId="3" fillId="0" borderId="22" xfId="0" applyNumberFormat="1" applyFont="1" applyBorder="1" applyAlignment="1">
      <alignment horizontal="center" vertical="top" wrapText="1"/>
    </xf>
    <xf numFmtId="180" fontId="3" fillId="0" borderId="24" xfId="0" applyNumberFormat="1" applyFont="1" applyBorder="1" applyAlignment="1">
      <alignment horizontal="center" vertical="top" wrapText="1"/>
    </xf>
    <xf numFmtId="180" fontId="3" fillId="0" borderId="1" xfId="0" applyNumberFormat="1" applyFont="1" applyBorder="1" applyAlignment="1">
      <alignment horizontal="right" vertical="top" wrapText="1"/>
    </xf>
    <xf numFmtId="180" fontId="7" fillId="0" borderId="17" xfId="0" applyNumberFormat="1" applyFont="1" applyBorder="1" applyAlignment="1">
      <alignment horizontal="center" vertical="top" wrapText="1"/>
    </xf>
    <xf numFmtId="0" fontId="0" fillId="0" borderId="25" xfId="0" applyBorder="1" applyAlignment="1">
      <alignment vertical="top" wrapText="1"/>
    </xf>
    <xf numFmtId="180" fontId="7" fillId="0" borderId="22" xfId="0" applyNumberFormat="1" applyFont="1" applyBorder="1" applyAlignment="1">
      <alignment horizontal="center" vertical="top" wrapText="1"/>
    </xf>
    <xf numFmtId="180" fontId="7" fillId="0" borderId="23" xfId="0" applyNumberFormat="1" applyFont="1" applyBorder="1" applyAlignment="1">
      <alignment horizontal="center" vertical="top" wrapText="1"/>
    </xf>
    <xf numFmtId="180" fontId="7" fillId="0" borderId="2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0" fillId="0" borderId="26" xfId="0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180" fontId="3" fillId="0" borderId="28" xfId="0" applyNumberFormat="1" applyFont="1" applyBorder="1" applyAlignment="1">
      <alignment horizontal="center" vertical="top" wrapText="1"/>
    </xf>
    <xf numFmtId="180" fontId="3" fillId="0" borderId="26" xfId="0" applyNumberFormat="1" applyFont="1" applyBorder="1" applyAlignment="1">
      <alignment horizontal="center" vertical="top" wrapText="1"/>
    </xf>
    <xf numFmtId="180" fontId="7" fillId="0" borderId="28" xfId="0" applyNumberFormat="1" applyFont="1" applyBorder="1" applyAlignment="1">
      <alignment horizontal="center" vertical="top" wrapText="1"/>
    </xf>
    <xf numFmtId="180" fontId="5" fillId="0" borderId="28" xfId="0" applyNumberFormat="1" applyFont="1" applyBorder="1" applyAlignment="1">
      <alignment horizontal="center" vertical="top" wrapText="1"/>
    </xf>
    <xf numFmtId="180" fontId="3" fillId="0" borderId="28" xfId="0" applyNumberFormat="1" applyFont="1" applyBorder="1" applyAlignment="1">
      <alignment horizontal="right" vertical="top" wrapText="1"/>
    </xf>
    <xf numFmtId="180" fontId="9" fillId="0" borderId="28" xfId="0" applyNumberFormat="1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180" fontId="7" fillId="0" borderId="26" xfId="0" applyNumberFormat="1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180" fontId="7" fillId="0" borderId="28" xfId="0" applyNumberFormat="1" applyFont="1" applyBorder="1" applyAlignment="1">
      <alignment horizontal="center" wrapText="1"/>
    </xf>
    <xf numFmtId="180" fontId="7" fillId="0" borderId="26" xfId="0" applyNumberFormat="1" applyFont="1" applyBorder="1" applyAlignment="1">
      <alignment horizontal="center" wrapText="1"/>
    </xf>
    <xf numFmtId="180" fontId="7" fillId="0" borderId="32" xfId="0" applyNumberFormat="1" applyFont="1" applyBorder="1" applyAlignment="1">
      <alignment horizontal="center" wrapText="1"/>
    </xf>
    <xf numFmtId="180" fontId="3" fillId="0" borderId="32" xfId="0" applyNumberFormat="1" applyFont="1" applyBorder="1" applyAlignment="1">
      <alignment horizontal="center" vertical="top" wrapText="1"/>
    </xf>
    <xf numFmtId="180" fontId="7" fillId="0" borderId="33" xfId="0" applyNumberFormat="1" applyFont="1" applyBorder="1" applyAlignment="1">
      <alignment horizontal="center" wrapText="1"/>
    </xf>
    <xf numFmtId="180" fontId="3" fillId="0" borderId="33" xfId="0" applyNumberFormat="1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180" fontId="4" fillId="0" borderId="28" xfId="0" applyNumberFormat="1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180" fontId="4" fillId="0" borderId="26" xfId="0" applyNumberFormat="1" applyFont="1" applyBorder="1" applyAlignment="1">
      <alignment horizontal="center" vertical="top" wrapText="1"/>
    </xf>
    <xf numFmtId="180" fontId="6" fillId="0" borderId="1" xfId="0" applyNumberFormat="1" applyFont="1" applyBorder="1" applyAlignment="1">
      <alignment horizontal="center" vertical="top" wrapText="1"/>
    </xf>
    <xf numFmtId="180" fontId="6" fillId="0" borderId="26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justify" vertical="top" wrapText="1"/>
    </xf>
    <xf numFmtId="180" fontId="3" fillId="0" borderId="14" xfId="0" applyNumberFormat="1" applyFont="1" applyBorder="1" applyAlignment="1">
      <alignment horizontal="center" vertical="top" wrapText="1"/>
    </xf>
    <xf numFmtId="180" fontId="3" fillId="0" borderId="34" xfId="0" applyNumberFormat="1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justify" vertical="top" wrapText="1"/>
    </xf>
    <xf numFmtId="180" fontId="7" fillId="0" borderId="7" xfId="0" applyNumberFormat="1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180" fontId="7" fillId="0" borderId="37" xfId="0" applyNumberFormat="1" applyFont="1" applyBorder="1" applyAlignment="1">
      <alignment horizontal="center" wrapText="1"/>
    </xf>
    <xf numFmtId="180" fontId="3" fillId="0" borderId="2" xfId="0" applyNumberFormat="1" applyFont="1" applyBorder="1" applyAlignment="1">
      <alignment horizontal="center" vertical="top" wrapText="1"/>
    </xf>
    <xf numFmtId="180" fontId="3" fillId="0" borderId="38" xfId="0" applyNumberFormat="1" applyFont="1" applyBorder="1" applyAlignment="1">
      <alignment horizontal="center" vertical="top" wrapText="1"/>
    </xf>
    <xf numFmtId="180" fontId="7" fillId="0" borderId="2" xfId="0" applyNumberFormat="1" applyFont="1" applyBorder="1" applyAlignment="1">
      <alignment horizontal="center" wrapText="1"/>
    </xf>
    <xf numFmtId="180" fontId="3" fillId="0" borderId="2" xfId="0" applyNumberFormat="1" applyFont="1" applyBorder="1" applyAlignment="1">
      <alignment horizontal="right" vertical="top" wrapText="1"/>
    </xf>
    <xf numFmtId="180" fontId="5" fillId="0" borderId="2" xfId="0" applyNumberFormat="1" applyFont="1" applyBorder="1" applyAlignment="1">
      <alignment horizontal="right" vertical="top" wrapText="1"/>
    </xf>
    <xf numFmtId="180" fontId="7" fillId="0" borderId="39" xfId="0" applyNumberFormat="1" applyFont="1" applyBorder="1" applyAlignment="1">
      <alignment horizontal="center" wrapText="1"/>
    </xf>
    <xf numFmtId="180" fontId="3" fillId="0" borderId="2" xfId="0" applyNumberFormat="1" applyFont="1" applyBorder="1" applyAlignment="1">
      <alignment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180" fontId="3" fillId="0" borderId="10" xfId="0" applyNumberFormat="1" applyFont="1" applyBorder="1" applyAlignment="1">
      <alignment horizontal="right" vertical="top" wrapText="1"/>
    </xf>
    <xf numFmtId="180" fontId="7" fillId="0" borderId="9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180" fontId="7" fillId="0" borderId="33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right" vertical="top" wrapText="1"/>
    </xf>
    <xf numFmtId="180" fontId="3" fillId="0" borderId="43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24" xfId="0" applyFont="1" applyBorder="1" applyAlignment="1">
      <alignment horizontal="justify" vertical="top" wrapText="1"/>
    </xf>
    <xf numFmtId="180" fontId="3" fillId="0" borderId="0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180" fontId="3" fillId="0" borderId="7" xfId="0" applyNumberFormat="1" applyFont="1" applyBorder="1" applyAlignment="1">
      <alignment horizontal="center" vertical="top" wrapText="1"/>
    </xf>
    <xf numFmtId="180" fontId="3" fillId="0" borderId="12" xfId="0" applyNumberFormat="1" applyFont="1" applyBorder="1" applyAlignment="1">
      <alignment horizontal="center" vertical="top" wrapText="1"/>
    </xf>
    <xf numFmtId="180" fontId="3" fillId="0" borderId="44" xfId="0" applyNumberFormat="1" applyFont="1" applyBorder="1" applyAlignment="1">
      <alignment horizontal="center" vertical="top" wrapText="1"/>
    </xf>
    <xf numFmtId="180" fontId="3" fillId="0" borderId="45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top" wrapText="1"/>
    </xf>
    <xf numFmtId="180" fontId="5" fillId="0" borderId="12" xfId="0" applyNumberFormat="1" applyFont="1" applyBorder="1" applyAlignment="1">
      <alignment horizontal="center" vertical="top" wrapText="1"/>
    </xf>
    <xf numFmtId="180" fontId="3" fillId="0" borderId="6" xfId="0" applyNumberFormat="1" applyFont="1" applyBorder="1" applyAlignment="1">
      <alignment horizontal="center" vertical="top" wrapText="1"/>
    </xf>
    <xf numFmtId="180" fontId="3" fillId="0" borderId="46" xfId="0" applyNumberFormat="1" applyFont="1" applyBorder="1" applyAlignment="1">
      <alignment horizontal="center" vertical="top" wrapText="1"/>
    </xf>
    <xf numFmtId="180" fontId="3" fillId="0" borderId="7" xfId="0" applyNumberFormat="1" applyFont="1" applyBorder="1" applyAlignment="1">
      <alignment horizontal="right" vertical="top" wrapText="1"/>
    </xf>
    <xf numFmtId="180" fontId="5" fillId="0" borderId="5" xfId="0" applyNumberFormat="1" applyFont="1" applyBorder="1" applyAlignment="1">
      <alignment horizontal="right" vertical="top" wrapText="1"/>
    </xf>
    <xf numFmtId="180" fontId="5" fillId="0" borderId="4" xfId="0" applyNumberFormat="1" applyFont="1" applyBorder="1" applyAlignment="1">
      <alignment horizontal="right" vertical="top" wrapText="1"/>
    </xf>
    <xf numFmtId="180" fontId="5" fillId="0" borderId="12" xfId="0" applyNumberFormat="1" applyFont="1" applyBorder="1" applyAlignment="1">
      <alignment horizontal="right" vertical="top" wrapText="1"/>
    </xf>
    <xf numFmtId="0" fontId="3" fillId="0" borderId="24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180" fontId="7" fillId="0" borderId="44" xfId="0" applyNumberFormat="1" applyFont="1" applyBorder="1" applyAlignment="1">
      <alignment horizontal="center" vertical="top" wrapText="1"/>
    </xf>
    <xf numFmtId="180" fontId="7" fillId="0" borderId="12" xfId="0" applyNumberFormat="1" applyFont="1" applyBorder="1" applyAlignment="1">
      <alignment horizontal="center" wrapText="1"/>
    </xf>
    <xf numFmtId="180" fontId="3" fillId="0" borderId="5" xfId="0" applyNumberFormat="1" applyFont="1" applyBorder="1" applyAlignment="1">
      <alignment horizontal="right" vertical="top" wrapText="1"/>
    </xf>
    <xf numFmtId="180" fontId="3" fillId="0" borderId="4" xfId="0" applyNumberFormat="1" applyFont="1" applyBorder="1" applyAlignment="1">
      <alignment horizontal="right" vertical="top" wrapText="1"/>
    </xf>
    <xf numFmtId="180" fontId="3" fillId="0" borderId="12" xfId="0" applyNumberFormat="1" applyFont="1" applyBorder="1" applyAlignment="1">
      <alignment horizontal="right" vertical="top" wrapText="1"/>
    </xf>
    <xf numFmtId="180" fontId="7" fillId="0" borderId="21" xfId="0" applyNumberFormat="1" applyFont="1" applyBorder="1" applyAlignment="1">
      <alignment horizontal="center" wrapText="1"/>
    </xf>
    <xf numFmtId="180" fontId="7" fillId="0" borderId="6" xfId="0" applyNumberFormat="1" applyFont="1" applyBorder="1" applyAlignment="1">
      <alignment horizontal="center" wrapText="1"/>
    </xf>
    <xf numFmtId="180" fontId="7" fillId="0" borderId="47" xfId="0" applyNumberFormat="1" applyFont="1" applyBorder="1" applyAlignment="1">
      <alignment horizontal="center" wrapText="1"/>
    </xf>
    <xf numFmtId="0" fontId="4" fillId="0" borderId="48" xfId="0" applyFont="1" applyBorder="1" applyAlignment="1">
      <alignment horizontal="center"/>
    </xf>
    <xf numFmtId="0" fontId="0" fillId="0" borderId="49" xfId="0" applyBorder="1"/>
    <xf numFmtId="180" fontId="5" fillId="0" borderId="22" xfId="0" applyNumberFormat="1" applyFont="1" applyBorder="1" applyAlignment="1">
      <alignment horizontal="center" vertical="top" wrapText="1"/>
    </xf>
    <xf numFmtId="180" fontId="5" fillId="0" borderId="22" xfId="0" applyNumberFormat="1" applyFont="1" applyBorder="1" applyAlignment="1">
      <alignment horizontal="right" vertical="top" wrapText="1"/>
    </xf>
    <xf numFmtId="180" fontId="5" fillId="0" borderId="24" xfId="0" applyNumberFormat="1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180" fontId="7" fillId="0" borderId="50" xfId="0" applyNumberFormat="1" applyFont="1" applyBorder="1" applyAlignment="1">
      <alignment horizontal="center" wrapText="1"/>
    </xf>
    <xf numFmtId="180" fontId="3" fillId="0" borderId="51" xfId="0" applyNumberFormat="1" applyFont="1" applyBorder="1" applyAlignment="1">
      <alignment horizontal="center" wrapText="1"/>
    </xf>
    <xf numFmtId="180" fontId="7" fillId="0" borderId="39" xfId="0" applyNumberFormat="1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80" fontId="7" fillId="0" borderId="53" xfId="0" applyNumberFormat="1" applyFont="1" applyBorder="1" applyAlignment="1">
      <alignment horizontal="center" wrapText="1"/>
    </xf>
    <xf numFmtId="180" fontId="3" fillId="0" borderId="10" xfId="0" applyNumberFormat="1" applyFont="1" applyBorder="1" applyAlignment="1">
      <alignment vertical="top" wrapText="1"/>
    </xf>
    <xf numFmtId="0" fontId="3" fillId="0" borderId="54" xfId="0" applyFont="1" applyBorder="1" applyAlignment="1">
      <alignment horizontal="center" vertical="top" wrapText="1"/>
    </xf>
    <xf numFmtId="0" fontId="3" fillId="0" borderId="55" xfId="0" applyFont="1" applyBorder="1" applyAlignment="1">
      <alignment vertical="top" wrapText="1"/>
    </xf>
    <xf numFmtId="0" fontId="3" fillId="0" borderId="55" xfId="0" applyFont="1" applyBorder="1" applyAlignment="1">
      <alignment horizontal="center" vertical="top" wrapText="1"/>
    </xf>
    <xf numFmtId="180" fontId="7" fillId="0" borderId="55" xfId="0" applyNumberFormat="1" applyFont="1" applyBorder="1" applyAlignment="1">
      <alignment horizontal="center" vertical="top" wrapText="1"/>
    </xf>
    <xf numFmtId="180" fontId="7" fillId="0" borderId="56" xfId="0" applyNumberFormat="1" applyFont="1" applyBorder="1" applyAlignment="1">
      <alignment horizontal="center" vertical="top" wrapText="1"/>
    </xf>
    <xf numFmtId="0" fontId="0" fillId="0" borderId="55" xfId="0" applyBorder="1" applyAlignment="1">
      <alignment horizontal="center" vertical="top" wrapText="1"/>
    </xf>
    <xf numFmtId="180" fontId="7" fillId="0" borderId="57" xfId="0" applyNumberFormat="1" applyFont="1" applyBorder="1" applyAlignment="1">
      <alignment horizontal="center" vertical="top" wrapText="1"/>
    </xf>
    <xf numFmtId="180" fontId="7" fillId="0" borderId="10" xfId="0" applyNumberFormat="1" applyFont="1" applyBorder="1" applyAlignment="1">
      <alignment horizontal="center" vertical="top" wrapText="1"/>
    </xf>
    <xf numFmtId="180" fontId="7" fillId="0" borderId="58" xfId="0" applyNumberFormat="1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80" fontId="7" fillId="0" borderId="32" xfId="0" applyNumberFormat="1" applyFont="1" applyBorder="1" applyAlignment="1">
      <alignment horizontal="center" vertical="top" wrapText="1"/>
    </xf>
    <xf numFmtId="180" fontId="7" fillId="0" borderId="8" xfId="0" applyNumberFormat="1" applyFont="1" applyBorder="1" applyAlignment="1">
      <alignment horizontal="center" vertical="top" wrapText="1"/>
    </xf>
    <xf numFmtId="180" fontId="7" fillId="0" borderId="59" xfId="0" applyNumberFormat="1" applyFont="1" applyBorder="1" applyAlignment="1">
      <alignment horizontal="center" vertical="top" wrapText="1"/>
    </xf>
    <xf numFmtId="0" fontId="3" fillId="0" borderId="50" xfId="0" applyFont="1" applyBorder="1" applyAlignment="1">
      <alignment horizontal="justify" vertical="top" wrapText="1"/>
    </xf>
    <xf numFmtId="0" fontId="3" fillId="0" borderId="50" xfId="0" applyFont="1" applyBorder="1" applyAlignment="1">
      <alignment vertical="top" wrapText="1"/>
    </xf>
    <xf numFmtId="0" fontId="3" fillId="0" borderId="60" xfId="0" applyFont="1" applyBorder="1" applyAlignment="1">
      <alignment horizontal="center" vertical="top" wrapText="1"/>
    </xf>
    <xf numFmtId="0" fontId="3" fillId="0" borderId="61" xfId="0" applyFont="1" applyBorder="1" applyAlignment="1">
      <alignment horizontal="justify" vertical="top" wrapText="1"/>
    </xf>
    <xf numFmtId="0" fontId="3" fillId="0" borderId="45" xfId="0" applyFont="1" applyBorder="1" applyAlignment="1">
      <alignment vertical="top" wrapText="1"/>
    </xf>
    <xf numFmtId="0" fontId="3" fillId="0" borderId="62" xfId="0" applyFont="1" applyBorder="1" applyAlignment="1">
      <alignment horizontal="center" vertical="top" wrapText="1"/>
    </xf>
    <xf numFmtId="180" fontId="7" fillId="0" borderId="61" xfId="0" applyNumberFormat="1" applyFont="1" applyBorder="1" applyAlignment="1">
      <alignment horizontal="center" vertical="top" wrapText="1"/>
    </xf>
    <xf numFmtId="180" fontId="7" fillId="0" borderId="63" xfId="0" applyNumberFormat="1" applyFont="1" applyBorder="1" applyAlignment="1">
      <alignment horizontal="center" vertical="top" wrapText="1"/>
    </xf>
    <xf numFmtId="180" fontId="7" fillId="0" borderId="64" xfId="0" applyNumberFormat="1" applyFont="1" applyBorder="1" applyAlignment="1">
      <alignment horizontal="center" vertical="top" wrapText="1"/>
    </xf>
    <xf numFmtId="0" fontId="0" fillId="0" borderId="8" xfId="0" applyBorder="1" applyAlignment="1">
      <alignment vertical="top" wrapText="1"/>
    </xf>
    <xf numFmtId="0" fontId="3" fillId="0" borderId="65" xfId="0" applyFont="1" applyBorder="1" applyAlignment="1">
      <alignment horizontal="center" vertical="top" wrapText="1"/>
    </xf>
    <xf numFmtId="0" fontId="3" fillId="0" borderId="62" xfId="0" applyFont="1" applyBorder="1" applyAlignment="1">
      <alignment horizontal="justify" vertical="top" wrapText="1"/>
    </xf>
    <xf numFmtId="180" fontId="5" fillId="0" borderId="62" xfId="0" applyNumberFormat="1" applyFont="1" applyBorder="1" applyAlignment="1">
      <alignment horizontal="center" vertical="top" wrapText="1"/>
    </xf>
    <xf numFmtId="0" fontId="3" fillId="0" borderId="66" xfId="0" applyFont="1" applyBorder="1" applyAlignment="1">
      <alignment horizontal="justify" vertical="top" wrapText="1"/>
    </xf>
    <xf numFmtId="0" fontId="3" fillId="0" borderId="66" xfId="0" applyFont="1" applyBorder="1" applyAlignment="1">
      <alignment horizontal="center" vertical="top" wrapText="1"/>
    </xf>
    <xf numFmtId="180" fontId="3" fillId="0" borderId="66" xfId="0" applyNumberFormat="1" applyFont="1" applyBorder="1" applyAlignment="1">
      <alignment horizontal="center" vertical="top" wrapText="1"/>
    </xf>
    <xf numFmtId="0" fontId="3" fillId="0" borderId="61" xfId="0" applyFont="1" applyBorder="1" applyAlignment="1">
      <alignment horizontal="center" vertical="top" wrapText="1"/>
    </xf>
    <xf numFmtId="180" fontId="3" fillId="0" borderId="61" xfId="0" applyNumberFormat="1" applyFont="1" applyBorder="1" applyAlignment="1">
      <alignment horizontal="center" vertical="top" wrapText="1"/>
    </xf>
    <xf numFmtId="180" fontId="3" fillId="0" borderId="64" xfId="0" applyNumberFormat="1" applyFont="1" applyBorder="1" applyAlignment="1">
      <alignment horizontal="center" vertical="top" wrapText="1"/>
    </xf>
    <xf numFmtId="180" fontId="3" fillId="0" borderId="39" xfId="0" applyNumberFormat="1" applyFont="1" applyBorder="1" applyAlignment="1">
      <alignment horizontal="center" vertical="top" wrapText="1"/>
    </xf>
    <xf numFmtId="180" fontId="3" fillId="0" borderId="67" xfId="0" applyNumberFormat="1" applyFont="1" applyBorder="1" applyAlignment="1">
      <alignment horizontal="center" wrapText="1"/>
    </xf>
    <xf numFmtId="180" fontId="3" fillId="0" borderId="39" xfId="0" applyNumberFormat="1" applyFont="1" applyBorder="1" applyAlignment="1">
      <alignment horizontal="right" vertical="top" wrapText="1"/>
    </xf>
    <xf numFmtId="180" fontId="7" fillId="0" borderId="68" xfId="0" applyNumberFormat="1" applyFont="1" applyBorder="1" applyAlignment="1">
      <alignment horizontal="center" vertical="top" wrapText="1"/>
    </xf>
    <xf numFmtId="180" fontId="5" fillId="0" borderId="61" xfId="0" applyNumberFormat="1" applyFont="1" applyBorder="1" applyAlignment="1">
      <alignment horizontal="center" vertical="top" wrapText="1"/>
    </xf>
    <xf numFmtId="180" fontId="5" fillId="0" borderId="63" xfId="0" applyNumberFormat="1" applyFont="1" applyBorder="1" applyAlignment="1">
      <alignment horizontal="center" vertical="top" wrapText="1"/>
    </xf>
    <xf numFmtId="180" fontId="3" fillId="0" borderId="63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80" fontId="5" fillId="0" borderId="26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16" xfId="0" applyFont="1" applyBorder="1" applyAlignment="1">
      <alignment horizontal="justify" vertical="top" wrapText="1"/>
    </xf>
    <xf numFmtId="180" fontId="3" fillId="0" borderId="16" xfId="0" applyNumberFormat="1" applyFont="1" applyBorder="1" applyAlignment="1">
      <alignment horizontal="center" vertical="top" wrapText="1"/>
    </xf>
    <xf numFmtId="180" fontId="3" fillId="0" borderId="36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80" fontId="5" fillId="0" borderId="1" xfId="0" applyNumberFormat="1" applyFont="1" applyBorder="1" applyAlignment="1">
      <alignment horizontal="center" vertical="top" wrapText="1"/>
    </xf>
    <xf numFmtId="180" fontId="5" fillId="0" borderId="39" xfId="0" applyNumberFormat="1" applyFont="1" applyBorder="1" applyAlignment="1">
      <alignment horizontal="center" vertical="top" wrapText="1"/>
    </xf>
    <xf numFmtId="0" fontId="3" fillId="0" borderId="45" xfId="0" applyFont="1" applyBorder="1" applyAlignment="1">
      <alignment horizontal="justify" vertical="top" wrapText="1"/>
    </xf>
    <xf numFmtId="180" fontId="5" fillId="0" borderId="64" xfId="0" applyNumberFormat="1" applyFont="1" applyBorder="1" applyAlignment="1">
      <alignment horizontal="center" vertical="top" wrapText="1"/>
    </xf>
    <xf numFmtId="180" fontId="5" fillId="0" borderId="39" xfId="0" applyNumberFormat="1" applyFont="1" applyBorder="1" applyAlignment="1">
      <alignment horizontal="right" vertical="top" wrapText="1"/>
    </xf>
    <xf numFmtId="180" fontId="5" fillId="0" borderId="1" xfId="0" applyNumberFormat="1" applyFont="1" applyBorder="1" applyAlignment="1">
      <alignment horizontal="right" vertical="top" wrapText="1"/>
    </xf>
    <xf numFmtId="0" fontId="3" fillId="0" borderId="61" xfId="0" applyFont="1" applyBorder="1" applyAlignment="1">
      <alignment vertical="top" wrapText="1"/>
    </xf>
    <xf numFmtId="180" fontId="5" fillId="0" borderId="63" xfId="0" applyNumberFormat="1" applyFont="1" applyBorder="1" applyAlignment="1">
      <alignment horizontal="right" vertical="top" wrapText="1"/>
    </xf>
    <xf numFmtId="180" fontId="5" fillId="0" borderId="61" xfId="0" applyNumberFormat="1" applyFont="1" applyBorder="1" applyAlignment="1">
      <alignment horizontal="right" vertical="top" wrapText="1"/>
    </xf>
    <xf numFmtId="180" fontId="5" fillId="0" borderId="50" xfId="0" applyNumberFormat="1" applyFont="1" applyBorder="1" applyAlignment="1">
      <alignment horizontal="center" vertical="top" wrapText="1"/>
    </xf>
    <xf numFmtId="180" fontId="5" fillId="0" borderId="7" xfId="0" applyNumberFormat="1" applyFont="1" applyBorder="1" applyAlignment="1">
      <alignment horizontal="right" vertical="top" wrapText="1"/>
    </xf>
    <xf numFmtId="180" fontId="5" fillId="0" borderId="17" xfId="0" applyNumberFormat="1" applyFont="1" applyBorder="1" applyAlignment="1">
      <alignment horizontal="right" vertical="top" wrapText="1"/>
    </xf>
    <xf numFmtId="180" fontId="5" fillId="0" borderId="50" xfId="0" applyNumberFormat="1" applyFont="1" applyBorder="1" applyAlignment="1">
      <alignment horizontal="right" vertical="top" wrapText="1"/>
    </xf>
    <xf numFmtId="0" fontId="3" fillId="0" borderId="66" xfId="0" applyFont="1" applyBorder="1" applyAlignment="1">
      <alignment vertical="top" wrapText="1"/>
    </xf>
    <xf numFmtId="180" fontId="7" fillId="0" borderId="16" xfId="0" applyNumberFormat="1" applyFont="1" applyBorder="1" applyAlignment="1">
      <alignment horizontal="center" vertical="top" wrapText="1"/>
    </xf>
    <xf numFmtId="180" fontId="7" fillId="0" borderId="69" xfId="0" applyNumberFormat="1" applyFont="1" applyBorder="1" applyAlignment="1">
      <alignment horizontal="center" vertical="top" wrapText="1"/>
    </xf>
    <xf numFmtId="180" fontId="7" fillId="0" borderId="36" xfId="0" applyNumberFormat="1" applyFont="1" applyBorder="1" applyAlignment="1">
      <alignment horizontal="center" vertical="top" wrapText="1"/>
    </xf>
    <xf numFmtId="180" fontId="7" fillId="0" borderId="61" xfId="0" applyNumberFormat="1" applyFont="1" applyBorder="1" applyAlignment="1">
      <alignment horizontal="center" wrapText="1"/>
    </xf>
    <xf numFmtId="180" fontId="7" fillId="0" borderId="63" xfId="0" applyNumberFormat="1" applyFont="1" applyBorder="1" applyAlignment="1">
      <alignment horizontal="center" wrapText="1"/>
    </xf>
    <xf numFmtId="180" fontId="7" fillId="0" borderId="64" xfId="0" applyNumberFormat="1" applyFont="1" applyBorder="1" applyAlignment="1">
      <alignment horizontal="center" wrapText="1"/>
    </xf>
    <xf numFmtId="0" fontId="3" fillId="0" borderId="70" xfId="0" applyFont="1" applyBorder="1" applyAlignment="1">
      <alignment horizontal="center" vertical="top" wrapText="1"/>
    </xf>
    <xf numFmtId="0" fontId="3" fillId="0" borderId="70" xfId="0" applyFont="1" applyBorder="1" applyAlignment="1">
      <alignment vertical="top" wrapText="1"/>
    </xf>
    <xf numFmtId="180" fontId="7" fillId="0" borderId="70" xfId="0" applyNumberFormat="1" applyFont="1" applyBorder="1" applyAlignment="1">
      <alignment horizontal="center" wrapText="1"/>
    </xf>
    <xf numFmtId="180" fontId="7" fillId="0" borderId="11" xfId="0" applyNumberFormat="1" applyFont="1" applyBorder="1" applyAlignment="1">
      <alignment horizontal="center" wrapText="1"/>
    </xf>
    <xf numFmtId="180" fontId="7" fillId="0" borderId="71" xfId="0" applyNumberFormat="1" applyFont="1" applyBorder="1" applyAlignment="1">
      <alignment horizontal="center" wrapText="1"/>
    </xf>
    <xf numFmtId="180" fontId="3" fillId="0" borderId="16" xfId="0" applyNumberFormat="1" applyFont="1" applyBorder="1" applyAlignment="1">
      <alignment vertical="top" wrapText="1"/>
    </xf>
    <xf numFmtId="180" fontId="3" fillId="0" borderId="63" xfId="0" applyNumberFormat="1" applyFont="1" applyBorder="1" applyAlignment="1">
      <alignment horizontal="right" vertical="top" wrapText="1"/>
    </xf>
    <xf numFmtId="180" fontId="3" fillId="0" borderId="61" xfId="0" applyNumberFormat="1" applyFont="1" applyBorder="1" applyAlignment="1">
      <alignment horizontal="right" vertical="top" wrapText="1"/>
    </xf>
    <xf numFmtId="180" fontId="3" fillId="0" borderId="50" xfId="0" applyNumberFormat="1" applyFont="1" applyBorder="1" applyAlignment="1">
      <alignment horizontal="center" vertical="top" wrapText="1"/>
    </xf>
    <xf numFmtId="180" fontId="3" fillId="0" borderId="17" xfId="0" applyNumberFormat="1" applyFont="1" applyBorder="1" applyAlignment="1">
      <alignment horizontal="right" vertical="top" wrapText="1"/>
    </xf>
    <xf numFmtId="180" fontId="3" fillId="0" borderId="50" xfId="0" applyNumberFormat="1" applyFont="1" applyBorder="1" applyAlignment="1">
      <alignment horizontal="right" vertical="top" wrapText="1"/>
    </xf>
    <xf numFmtId="180" fontId="11" fillId="0" borderId="61" xfId="0" applyNumberFormat="1" applyFont="1" applyBorder="1" applyAlignment="1">
      <alignment horizontal="right" vertical="top" wrapText="1"/>
    </xf>
    <xf numFmtId="0" fontId="0" fillId="0" borderId="72" xfId="0" applyBorder="1"/>
    <xf numFmtId="0" fontId="0" fillId="0" borderId="47" xfId="0" applyBorder="1"/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180" fontId="4" fillId="0" borderId="22" xfId="0" applyNumberFormat="1" applyFont="1" applyBorder="1" applyAlignment="1">
      <alignment horizontal="center" vertical="top" wrapText="1"/>
    </xf>
    <xf numFmtId="180" fontId="4" fillId="0" borderId="24" xfId="0" applyNumberFormat="1" applyFont="1" applyBorder="1" applyAlignment="1">
      <alignment horizontal="center" vertical="top" wrapText="1"/>
    </xf>
    <xf numFmtId="0" fontId="4" fillId="0" borderId="73" xfId="0" applyFont="1" applyBorder="1" applyAlignment="1">
      <alignment horizontal="center"/>
    </xf>
    <xf numFmtId="0" fontId="0" fillId="0" borderId="74" xfId="0" applyBorder="1"/>
    <xf numFmtId="0" fontId="4" fillId="0" borderId="47" xfId="0" applyFont="1" applyBorder="1" applyAlignment="1">
      <alignment horizontal="center"/>
    </xf>
    <xf numFmtId="180" fontId="4" fillId="0" borderId="12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76" xfId="0" applyBorder="1"/>
    <xf numFmtId="0" fontId="0" fillId="0" borderId="12" xfId="0" applyBorder="1"/>
    <xf numFmtId="0" fontId="0" fillId="0" borderId="77" xfId="0" applyBorder="1"/>
    <xf numFmtId="0" fontId="0" fillId="0" borderId="36" xfId="0" applyBorder="1"/>
    <xf numFmtId="0" fontId="3" fillId="0" borderId="0" xfId="0" applyFont="1"/>
    <xf numFmtId="180" fontId="3" fillId="0" borderId="9" xfId="0" applyNumberFormat="1" applyFont="1" applyBorder="1" applyAlignment="1">
      <alignment horizontal="right" vertical="top" wrapText="1"/>
    </xf>
    <xf numFmtId="0" fontId="3" fillId="0" borderId="78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180" fontId="7" fillId="0" borderId="18" xfId="0" applyNumberFormat="1" applyFont="1" applyBorder="1" applyAlignment="1">
      <alignment horizontal="center" vertical="top" wrapText="1"/>
    </xf>
    <xf numFmtId="180" fontId="7" fillId="0" borderId="79" xfId="0" applyNumberFormat="1" applyFont="1" applyBorder="1" applyAlignment="1">
      <alignment horizontal="center" vertical="top" wrapText="1"/>
    </xf>
    <xf numFmtId="0" fontId="3" fillId="0" borderId="75" xfId="0" applyFont="1" applyBorder="1" applyAlignment="1">
      <alignment horizontal="justify" vertical="top" wrapText="1"/>
    </xf>
    <xf numFmtId="0" fontId="3" fillId="0" borderId="80" xfId="0" applyFont="1" applyBorder="1" applyAlignment="1">
      <alignment horizontal="center" vertical="top" wrapText="1"/>
    </xf>
    <xf numFmtId="0" fontId="3" fillId="0" borderId="77" xfId="0" applyFont="1" applyBorder="1" applyAlignment="1">
      <alignment vertical="top" wrapText="1"/>
    </xf>
    <xf numFmtId="180" fontId="7" fillId="0" borderId="72" xfId="0" applyNumberFormat="1" applyFont="1" applyBorder="1" applyAlignment="1">
      <alignment horizontal="center" vertical="top" wrapText="1"/>
    </xf>
    <xf numFmtId="180" fontId="7" fillId="0" borderId="81" xfId="0" applyNumberFormat="1" applyFont="1" applyBorder="1" applyAlignment="1">
      <alignment horizontal="center" vertical="top" wrapText="1"/>
    </xf>
    <xf numFmtId="0" fontId="3" fillId="0" borderId="74" xfId="0" applyFont="1" applyBorder="1" applyAlignment="1">
      <alignment horizontal="center" vertical="top" wrapText="1"/>
    </xf>
    <xf numFmtId="180" fontId="7" fillId="0" borderId="77" xfId="0" applyNumberFormat="1" applyFont="1" applyBorder="1" applyAlignment="1">
      <alignment horizontal="center" vertical="top" wrapText="1"/>
    </xf>
    <xf numFmtId="180" fontId="3" fillId="0" borderId="73" xfId="0" applyNumberFormat="1" applyFont="1" applyBorder="1" applyAlignment="1">
      <alignment horizontal="center" vertical="top" wrapText="1"/>
    </xf>
    <xf numFmtId="180" fontId="7" fillId="0" borderId="82" xfId="0" applyNumberFormat="1" applyFont="1" applyBorder="1" applyAlignment="1">
      <alignment horizontal="center" vertical="top" wrapText="1"/>
    </xf>
    <xf numFmtId="180" fontId="9" fillId="0" borderId="3" xfId="0" applyNumberFormat="1" applyFont="1" applyBorder="1" applyAlignment="1">
      <alignment horizontal="center" wrapText="1"/>
    </xf>
    <xf numFmtId="0" fontId="3" fillId="0" borderId="0" xfId="0" applyFont="1" applyAlignment="1"/>
    <xf numFmtId="0" fontId="0" fillId="0" borderId="0" xfId="0" applyAlignment="1"/>
    <xf numFmtId="0" fontId="3" fillId="0" borderId="83" xfId="0" applyFont="1" applyBorder="1" applyAlignment="1">
      <alignment horizontal="center" wrapText="1"/>
    </xf>
    <xf numFmtId="0" fontId="3" fillId="0" borderId="66" xfId="0" applyFont="1" applyBorder="1" applyAlignment="1">
      <alignment horizontal="center" wrapText="1"/>
    </xf>
    <xf numFmtId="0" fontId="3" fillId="0" borderId="76" xfId="0" applyFont="1" applyBorder="1" applyAlignment="1">
      <alignment vertical="top" wrapText="1"/>
    </xf>
    <xf numFmtId="0" fontId="3" fillId="0" borderId="83" xfId="0" applyFont="1" applyBorder="1" applyAlignment="1">
      <alignment horizontal="center" vertical="top" wrapText="1"/>
    </xf>
    <xf numFmtId="180" fontId="7" fillId="0" borderId="84" xfId="0" applyNumberFormat="1" applyFont="1" applyBorder="1" applyAlignment="1">
      <alignment horizontal="center" vertical="top" wrapText="1"/>
    </xf>
    <xf numFmtId="180" fontId="7" fillId="0" borderId="76" xfId="0" applyNumberFormat="1" applyFont="1" applyBorder="1" applyAlignment="1">
      <alignment horizontal="center" wrapText="1"/>
    </xf>
    <xf numFmtId="180" fontId="7" fillId="0" borderId="34" xfId="0" applyNumberFormat="1" applyFont="1" applyBorder="1" applyAlignment="1">
      <alignment horizontal="center" wrapText="1"/>
    </xf>
    <xf numFmtId="0" fontId="3" fillId="0" borderId="85" xfId="0" applyFont="1" applyBorder="1" applyAlignment="1">
      <alignment horizontal="center" vertical="top" wrapText="1"/>
    </xf>
    <xf numFmtId="180" fontId="7" fillId="0" borderId="51" xfId="0" applyNumberFormat="1" applyFont="1" applyBorder="1" applyAlignment="1">
      <alignment horizontal="center" vertical="top" wrapText="1"/>
    </xf>
    <xf numFmtId="0" fontId="3" fillId="0" borderId="8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81" xfId="0" applyFont="1" applyBorder="1" applyAlignment="1">
      <alignment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center" vertical="top" wrapText="1"/>
    </xf>
    <xf numFmtId="180" fontId="7" fillId="0" borderId="148" xfId="0" applyNumberFormat="1" applyFont="1" applyBorder="1" applyAlignment="1">
      <alignment horizontal="center" vertical="top" wrapText="1"/>
    </xf>
    <xf numFmtId="180" fontId="3" fillId="0" borderId="8" xfId="0" applyNumberFormat="1" applyFont="1" applyBorder="1" applyAlignment="1">
      <alignment horizontal="center" vertical="top" wrapText="1"/>
    </xf>
    <xf numFmtId="180" fontId="3" fillId="0" borderId="59" xfId="0" applyNumberFormat="1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53" xfId="0" applyFont="1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0" fillId="0" borderId="135" xfId="0" applyBorder="1" applyAlignment="1">
      <alignment vertical="top" wrapText="1"/>
    </xf>
    <xf numFmtId="0" fontId="3" fillId="0" borderId="139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52" xfId="0" applyBorder="1" applyAlignment="1">
      <alignment horizontal="center" vertical="top" wrapText="1"/>
    </xf>
    <xf numFmtId="180" fontId="3" fillId="0" borderId="67" xfId="0" applyNumberFormat="1" applyFont="1" applyBorder="1" applyAlignment="1">
      <alignment horizontal="center" vertical="top" wrapText="1"/>
    </xf>
    <xf numFmtId="180" fontId="3" fillId="0" borderId="2" xfId="0" applyNumberFormat="1" applyFont="1" applyBorder="1" applyAlignment="1">
      <alignment horizontal="center" vertical="top" wrapText="1"/>
    </xf>
    <xf numFmtId="180" fontId="3" fillId="0" borderId="51" xfId="0" applyNumberFormat="1" applyFont="1" applyBorder="1" applyAlignment="1">
      <alignment horizontal="center" vertical="top" wrapText="1"/>
    </xf>
    <xf numFmtId="0" fontId="3" fillId="0" borderId="67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51" xfId="0" applyFont="1" applyBorder="1" applyAlignment="1">
      <alignment vertical="top" wrapText="1"/>
    </xf>
    <xf numFmtId="180" fontId="7" fillId="0" borderId="2" xfId="0" applyNumberFormat="1" applyFont="1" applyBorder="1" applyAlignment="1">
      <alignment horizontal="center" vertical="top" wrapText="1"/>
    </xf>
    <xf numFmtId="180" fontId="3" fillId="0" borderId="87" xfId="0" applyNumberFormat="1" applyFont="1" applyBorder="1" applyAlignment="1">
      <alignment horizontal="center" vertical="top" wrapText="1"/>
    </xf>
    <xf numFmtId="180" fontId="3" fillId="0" borderId="88" xfId="0" applyNumberFormat="1" applyFont="1" applyBorder="1" applyAlignment="1">
      <alignment horizontal="center" vertical="top" wrapText="1"/>
    </xf>
    <xf numFmtId="180" fontId="3" fillId="0" borderId="98" xfId="0" applyNumberFormat="1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85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180" fontId="7" fillId="0" borderId="88" xfId="0" applyNumberFormat="1" applyFont="1" applyBorder="1" applyAlignment="1">
      <alignment horizontal="center" vertical="top" wrapText="1"/>
    </xf>
    <xf numFmtId="180" fontId="7" fillId="0" borderId="98" xfId="0" applyNumberFormat="1" applyFont="1" applyBorder="1" applyAlignment="1">
      <alignment horizontal="center" vertical="top" wrapText="1"/>
    </xf>
    <xf numFmtId="180" fontId="3" fillId="0" borderId="2" xfId="0" applyNumberFormat="1" applyFont="1" applyBorder="1" applyAlignment="1">
      <alignment horizontal="center" wrapText="1"/>
    </xf>
    <xf numFmtId="180" fontId="3" fillId="0" borderId="88" xfId="0" applyNumberFormat="1" applyFont="1" applyBorder="1" applyAlignment="1">
      <alignment horizontal="center" wrapText="1"/>
    </xf>
    <xf numFmtId="180" fontId="7" fillId="0" borderId="67" xfId="0" applyNumberFormat="1" applyFont="1" applyBorder="1" applyAlignment="1">
      <alignment horizontal="center" vertical="top" wrapText="1"/>
    </xf>
    <xf numFmtId="180" fontId="7" fillId="0" borderId="51" xfId="0" applyNumberFormat="1" applyFont="1" applyBorder="1" applyAlignment="1">
      <alignment horizontal="center" vertical="top" wrapText="1"/>
    </xf>
    <xf numFmtId="180" fontId="7" fillId="0" borderId="51" xfId="0" applyNumberFormat="1" applyFont="1" applyBorder="1" applyAlignment="1">
      <alignment horizontal="center" wrapText="1"/>
    </xf>
    <xf numFmtId="180" fontId="7" fillId="0" borderId="67" xfId="0" applyNumberFormat="1" applyFont="1" applyBorder="1" applyAlignment="1">
      <alignment horizontal="center" wrapText="1"/>
    </xf>
    <xf numFmtId="180" fontId="7" fillId="0" borderId="2" xfId="0" applyNumberFormat="1" applyFont="1" applyBorder="1" applyAlignment="1">
      <alignment horizontal="center" wrapText="1"/>
    </xf>
    <xf numFmtId="180" fontId="7" fillId="0" borderId="37" xfId="0" applyNumberFormat="1" applyFont="1" applyBorder="1" applyAlignment="1">
      <alignment horizontal="center" wrapText="1"/>
    </xf>
    <xf numFmtId="180" fontId="7" fillId="0" borderId="4" xfId="0" applyNumberFormat="1" applyFont="1" applyBorder="1" applyAlignment="1">
      <alignment horizontal="center" wrapText="1"/>
    </xf>
    <xf numFmtId="180" fontId="7" fillId="0" borderId="87" xfId="0" applyNumberFormat="1" applyFont="1" applyBorder="1" applyAlignment="1">
      <alignment horizontal="center" wrapText="1"/>
    </xf>
    <xf numFmtId="180" fontId="7" fillId="0" borderId="88" xfId="0" applyNumberFormat="1" applyFont="1" applyBorder="1" applyAlignment="1">
      <alignment horizontal="center" wrapText="1"/>
    </xf>
    <xf numFmtId="180" fontId="7" fillId="0" borderId="87" xfId="0" applyNumberFormat="1" applyFont="1" applyBorder="1" applyAlignment="1">
      <alignment horizontal="center" vertical="top" wrapText="1"/>
    </xf>
    <xf numFmtId="180" fontId="7" fillId="0" borderId="39" xfId="0" applyNumberFormat="1" applyFont="1" applyBorder="1" applyAlignment="1">
      <alignment horizontal="center" wrapText="1"/>
    </xf>
    <xf numFmtId="180" fontId="7" fillId="0" borderId="38" xfId="0" applyNumberFormat="1" applyFont="1" applyBorder="1" applyAlignment="1">
      <alignment horizontal="center" wrapText="1"/>
    </xf>
    <xf numFmtId="180" fontId="4" fillId="0" borderId="38" xfId="0" applyNumberFormat="1" applyFont="1" applyBorder="1" applyAlignment="1">
      <alignment horizontal="center" vertical="top" wrapText="1"/>
    </xf>
    <xf numFmtId="180" fontId="4" fillId="0" borderId="2" xfId="0" applyNumberFormat="1" applyFont="1" applyBorder="1" applyAlignment="1">
      <alignment horizontal="center" vertical="top" wrapText="1"/>
    </xf>
    <xf numFmtId="180" fontId="4" fillId="0" borderId="39" xfId="0" applyNumberFormat="1" applyFont="1" applyBorder="1" applyAlignment="1">
      <alignment horizontal="center" vertical="top" wrapText="1"/>
    </xf>
    <xf numFmtId="180" fontId="4" fillId="0" borderId="89" xfId="0" applyNumberFormat="1" applyFont="1" applyBorder="1" applyAlignment="1">
      <alignment horizontal="center" wrapText="1"/>
    </xf>
    <xf numFmtId="180" fontId="4" fillId="0" borderId="2" xfId="0" applyNumberFormat="1" applyFont="1" applyBorder="1" applyAlignment="1">
      <alignment horizontal="center" wrapText="1"/>
    </xf>
    <xf numFmtId="180" fontId="4" fillId="0" borderId="51" xfId="0" applyNumberFormat="1" applyFont="1" applyBorder="1" applyAlignment="1">
      <alignment horizontal="center" wrapText="1"/>
    </xf>
    <xf numFmtId="180" fontId="4" fillId="0" borderId="93" xfId="0" applyNumberFormat="1" applyFont="1" applyBorder="1" applyAlignment="1">
      <alignment horizontal="center" wrapText="1"/>
    </xf>
    <xf numFmtId="180" fontId="4" fillId="0" borderId="88" xfId="0" applyNumberFormat="1" applyFont="1" applyBorder="1" applyAlignment="1">
      <alignment horizontal="center" wrapText="1"/>
    </xf>
    <xf numFmtId="180" fontId="4" fillId="0" borderId="98" xfId="0" applyNumberFormat="1" applyFont="1" applyBorder="1" applyAlignment="1">
      <alignment horizontal="center" wrapText="1"/>
    </xf>
    <xf numFmtId="0" fontId="4" fillId="0" borderId="25" xfId="0" applyFont="1" applyBorder="1" applyAlignment="1">
      <alignment vertical="top" wrapText="1"/>
    </xf>
    <xf numFmtId="0" fontId="4" fillId="0" borderId="105" xfId="0" applyFont="1" applyBorder="1" applyAlignment="1">
      <alignment vertical="top" wrapText="1"/>
    </xf>
    <xf numFmtId="0" fontId="12" fillId="0" borderId="52" xfId="0" applyFont="1" applyBorder="1" applyAlignment="1">
      <alignment vertical="top" wrapText="1"/>
    </xf>
    <xf numFmtId="0" fontId="12" fillId="0" borderId="91" xfId="0" applyFont="1" applyBorder="1" applyAlignment="1">
      <alignment vertical="top" wrapText="1"/>
    </xf>
    <xf numFmtId="180" fontId="4" fillId="0" borderId="68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2" xfId="0" applyFont="1" applyBorder="1" applyAlignment="1">
      <alignment vertical="top" wrapText="1"/>
    </xf>
    <xf numFmtId="180" fontId="3" fillId="0" borderId="89" xfId="0" applyNumberFormat="1" applyFont="1" applyBorder="1" applyAlignment="1">
      <alignment horizontal="center" wrapText="1"/>
    </xf>
    <xf numFmtId="180" fontId="3" fillId="0" borderId="90" xfId="0" applyNumberFormat="1" applyFont="1" applyBorder="1" applyAlignment="1">
      <alignment horizontal="center" wrapText="1"/>
    </xf>
    <xf numFmtId="180" fontId="3" fillId="0" borderId="93" xfId="0" applyNumberFormat="1" applyFont="1" applyBorder="1" applyAlignment="1">
      <alignment horizontal="center" wrapText="1"/>
    </xf>
    <xf numFmtId="180" fontId="3" fillId="0" borderId="94" xfId="0" applyNumberFormat="1" applyFont="1" applyBorder="1" applyAlignment="1">
      <alignment horizontal="center" wrapText="1"/>
    </xf>
    <xf numFmtId="0" fontId="3" fillId="0" borderId="25" xfId="0" applyFont="1" applyBorder="1" applyAlignment="1">
      <alignment vertical="top" wrapText="1"/>
    </xf>
    <xf numFmtId="0" fontId="3" fillId="0" borderId="105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43" xfId="0" applyBorder="1" applyAlignment="1">
      <alignment vertical="top" wrapText="1"/>
    </xf>
    <xf numFmtId="180" fontId="3" fillId="0" borderId="68" xfId="0" applyNumberFormat="1" applyFont="1" applyBorder="1" applyAlignment="1">
      <alignment horizontal="center" vertical="top" wrapText="1"/>
    </xf>
    <xf numFmtId="180" fontId="3" fillId="0" borderId="39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42" xfId="0" applyFont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106" xfId="0" applyBorder="1" applyAlignment="1">
      <alignment vertical="top" wrapText="1"/>
    </xf>
    <xf numFmtId="180" fontId="11" fillId="0" borderId="2" xfId="0" applyNumberFormat="1" applyFont="1" applyBorder="1" applyAlignment="1">
      <alignment horizontal="right" vertical="top" wrapText="1"/>
    </xf>
    <xf numFmtId="0" fontId="3" fillId="0" borderId="40" xfId="0" applyFont="1" applyBorder="1" applyAlignment="1">
      <alignment vertical="top" wrapText="1"/>
    </xf>
    <xf numFmtId="0" fontId="3" fillId="0" borderId="116" xfId="0" applyFont="1" applyBorder="1" applyAlignment="1">
      <alignment vertical="top" wrapText="1"/>
    </xf>
    <xf numFmtId="180" fontId="3" fillId="0" borderId="2" xfId="0" applyNumberFormat="1" applyFont="1" applyBorder="1" applyAlignment="1">
      <alignment horizontal="right" vertical="top" wrapText="1"/>
    </xf>
    <xf numFmtId="180" fontId="3" fillId="0" borderId="68" xfId="0" applyNumberFormat="1" applyFont="1" applyBorder="1" applyAlignment="1">
      <alignment horizontal="center" wrapText="1"/>
    </xf>
    <xf numFmtId="180" fontId="11" fillId="0" borderId="2" xfId="0" applyNumberFormat="1" applyFont="1" applyBorder="1" applyAlignment="1">
      <alignment horizontal="center" wrapText="1"/>
    </xf>
    <xf numFmtId="180" fontId="5" fillId="0" borderId="2" xfId="0" applyNumberFormat="1" applyFont="1" applyBorder="1" applyAlignment="1">
      <alignment horizontal="center" vertical="top" wrapText="1"/>
    </xf>
    <xf numFmtId="180" fontId="5" fillId="0" borderId="67" xfId="0" applyNumberFormat="1" applyFont="1" applyBorder="1" applyAlignment="1">
      <alignment horizontal="center" wrapText="1"/>
    </xf>
    <xf numFmtId="180" fontId="5" fillId="0" borderId="2" xfId="0" applyNumberFormat="1" applyFont="1" applyBorder="1" applyAlignment="1">
      <alignment horizontal="center" wrapText="1"/>
    </xf>
    <xf numFmtId="180" fontId="5" fillId="0" borderId="51" xfId="0" applyNumberFormat="1" applyFont="1" applyBorder="1" applyAlignment="1">
      <alignment horizontal="center" wrapText="1"/>
    </xf>
    <xf numFmtId="180" fontId="11" fillId="0" borderId="67" xfId="0" applyNumberFormat="1" applyFont="1" applyBorder="1" applyAlignment="1">
      <alignment horizontal="center" wrapText="1"/>
    </xf>
    <xf numFmtId="180" fontId="11" fillId="0" borderId="51" xfId="0" applyNumberFormat="1" applyFont="1" applyBorder="1" applyAlignment="1">
      <alignment horizontal="center" wrapText="1"/>
    </xf>
    <xf numFmtId="180" fontId="3" fillId="0" borderId="87" xfId="0" applyNumberFormat="1" applyFont="1" applyBorder="1" applyAlignment="1">
      <alignment horizontal="center" wrapText="1"/>
    </xf>
    <xf numFmtId="180" fontId="3" fillId="0" borderId="98" xfId="0" applyNumberFormat="1" applyFont="1" applyBorder="1" applyAlignment="1">
      <alignment horizontal="center" wrapText="1"/>
    </xf>
    <xf numFmtId="180" fontId="3" fillId="0" borderId="63" xfId="0" applyNumberFormat="1" applyFont="1" applyBorder="1" applyAlignment="1">
      <alignment horizontal="right" vertical="top" wrapText="1"/>
    </xf>
    <xf numFmtId="180" fontId="11" fillId="0" borderId="63" xfId="0" applyNumberFormat="1" applyFont="1" applyBorder="1" applyAlignment="1">
      <alignment horizontal="right" vertical="top" wrapText="1"/>
    </xf>
    <xf numFmtId="180" fontId="11" fillId="0" borderId="68" xfId="0" applyNumberFormat="1" applyFont="1" applyBorder="1" applyAlignment="1">
      <alignment horizontal="right" vertical="top" wrapText="1"/>
    </xf>
    <xf numFmtId="0" fontId="3" fillId="0" borderId="146" xfId="0" applyFont="1" applyBorder="1" applyAlignment="1">
      <alignment horizontal="center" vertical="top" wrapText="1"/>
    </xf>
    <xf numFmtId="0" fontId="3" fillId="0" borderId="147" xfId="0" applyFont="1" applyBorder="1" applyAlignment="1">
      <alignment horizontal="center" vertical="top" wrapText="1"/>
    </xf>
    <xf numFmtId="0" fontId="3" fillId="0" borderId="129" xfId="0" applyFont="1" applyBorder="1" applyAlignment="1">
      <alignment horizontal="center" vertical="top" wrapText="1"/>
    </xf>
    <xf numFmtId="0" fontId="3" fillId="0" borderId="130" xfId="0" applyFont="1" applyBorder="1" applyAlignment="1">
      <alignment horizontal="center" vertical="top" wrapText="1"/>
    </xf>
    <xf numFmtId="180" fontId="3" fillId="0" borderId="67" xfId="0" applyNumberFormat="1" applyFont="1" applyBorder="1" applyAlignment="1">
      <alignment horizontal="center" wrapText="1"/>
    </xf>
    <xf numFmtId="180" fontId="3" fillId="0" borderId="51" xfId="0" applyNumberFormat="1" applyFont="1" applyBorder="1" applyAlignment="1">
      <alignment horizontal="center" wrapText="1"/>
    </xf>
    <xf numFmtId="180" fontId="3" fillId="0" borderId="69" xfId="0" applyNumberFormat="1" applyFont="1" applyBorder="1" applyAlignment="1">
      <alignment horizontal="center" vertical="top" wrapText="1"/>
    </xf>
    <xf numFmtId="180" fontId="7" fillId="0" borderId="98" xfId="0" applyNumberFormat="1" applyFont="1" applyBorder="1" applyAlignment="1">
      <alignment horizontal="center" wrapText="1"/>
    </xf>
    <xf numFmtId="0" fontId="3" fillId="0" borderId="126" xfId="0" applyFont="1" applyBorder="1" applyAlignment="1">
      <alignment horizontal="center" vertical="top" wrapText="1"/>
    </xf>
    <xf numFmtId="0" fontId="3" fillId="0" borderId="127" xfId="0" applyFont="1" applyBorder="1" applyAlignment="1">
      <alignment horizontal="center" vertical="top" wrapText="1"/>
    </xf>
    <xf numFmtId="0" fontId="3" fillId="0" borderId="89" xfId="0" applyFont="1" applyBorder="1" applyAlignment="1">
      <alignment vertical="top" wrapText="1"/>
    </xf>
    <xf numFmtId="0" fontId="3" fillId="0" borderId="90" xfId="0" applyFont="1" applyBorder="1" applyAlignment="1">
      <alignment vertical="top" wrapText="1"/>
    </xf>
    <xf numFmtId="180" fontId="7" fillId="0" borderId="89" xfId="0" applyNumberFormat="1" applyFont="1" applyBorder="1" applyAlignment="1">
      <alignment horizontal="center" wrapText="1"/>
    </xf>
    <xf numFmtId="180" fontId="7" fillId="0" borderId="90" xfId="0" applyNumberFormat="1" applyFont="1" applyBorder="1" applyAlignment="1">
      <alignment horizontal="center" wrapText="1"/>
    </xf>
    <xf numFmtId="180" fontId="7" fillId="0" borderId="144" xfId="0" applyNumberFormat="1" applyFont="1" applyBorder="1" applyAlignment="1">
      <alignment horizontal="center" wrapText="1"/>
    </xf>
    <xf numFmtId="180" fontId="7" fillId="0" borderId="145" xfId="0" applyNumberFormat="1" applyFont="1" applyBorder="1" applyAlignment="1">
      <alignment horizontal="center" wrapText="1"/>
    </xf>
    <xf numFmtId="180" fontId="7" fillId="0" borderId="93" xfId="0" applyNumberFormat="1" applyFont="1" applyBorder="1" applyAlignment="1">
      <alignment horizontal="center" wrapText="1"/>
    </xf>
    <xf numFmtId="180" fontId="7" fillId="0" borderId="94" xfId="0" applyNumberFormat="1" applyFont="1" applyBorder="1" applyAlignment="1">
      <alignment horizontal="center" wrapText="1"/>
    </xf>
    <xf numFmtId="180" fontId="7" fillId="0" borderId="58" xfId="0" applyNumberFormat="1" applyFont="1" applyBorder="1" applyAlignment="1">
      <alignment horizontal="center" wrapText="1"/>
    </xf>
    <xf numFmtId="180" fontId="7" fillId="0" borderId="68" xfId="0" applyNumberFormat="1" applyFont="1" applyBorder="1" applyAlignment="1">
      <alignment horizontal="center" wrapText="1"/>
    </xf>
    <xf numFmtId="180" fontId="8" fillId="0" borderId="89" xfId="0" applyNumberFormat="1" applyFont="1" applyBorder="1" applyAlignment="1">
      <alignment horizontal="center" wrapText="1"/>
    </xf>
    <xf numFmtId="180" fontId="8" fillId="0" borderId="2" xfId="0" applyNumberFormat="1" applyFont="1" applyBorder="1" applyAlignment="1">
      <alignment horizontal="center" wrapText="1"/>
    </xf>
    <xf numFmtId="180" fontId="8" fillId="0" borderId="90" xfId="0" applyNumberFormat="1" applyFont="1" applyBorder="1" applyAlignment="1">
      <alignment horizontal="center" wrapText="1"/>
    </xf>
    <xf numFmtId="180" fontId="8" fillId="0" borderId="39" xfId="0" applyNumberFormat="1" applyFont="1" applyBorder="1" applyAlignment="1">
      <alignment horizontal="center" wrapText="1"/>
    </xf>
    <xf numFmtId="180" fontId="8" fillId="0" borderId="38" xfId="0" applyNumberFormat="1" applyFont="1" applyBorder="1" applyAlignment="1">
      <alignment horizontal="center" wrapText="1"/>
    </xf>
    <xf numFmtId="180" fontId="8" fillId="0" borderId="67" xfId="0" applyNumberFormat="1" applyFont="1" applyBorder="1" applyAlignment="1">
      <alignment horizontal="center" wrapText="1"/>
    </xf>
    <xf numFmtId="180" fontId="8" fillId="0" borderId="51" xfId="0" applyNumberFormat="1" applyFont="1" applyBorder="1" applyAlignment="1">
      <alignment horizontal="center" wrapText="1"/>
    </xf>
    <xf numFmtId="180" fontId="8" fillId="0" borderId="63" xfId="0" applyNumberFormat="1" applyFont="1" applyBorder="1" applyAlignment="1">
      <alignment horizontal="center" wrapText="1"/>
    </xf>
    <xf numFmtId="180" fontId="7" fillId="0" borderId="95" xfId="0" applyNumberFormat="1" applyFont="1" applyBorder="1" applyAlignment="1">
      <alignment horizontal="center" wrapText="1"/>
    </xf>
    <xf numFmtId="0" fontId="3" fillId="0" borderId="40" xfId="0" applyFont="1" applyBorder="1" applyAlignment="1">
      <alignment horizontal="center" vertical="top" wrapText="1"/>
    </xf>
    <xf numFmtId="0" fontId="3" fillId="0" borderId="39" xfId="0" applyFont="1" applyBorder="1" applyAlignment="1">
      <alignment vertical="top" wrapText="1"/>
    </xf>
    <xf numFmtId="180" fontId="3" fillId="0" borderId="2" xfId="0" applyNumberFormat="1" applyFont="1" applyBorder="1" applyAlignment="1">
      <alignment horizontal="right" wrapText="1"/>
    </xf>
    <xf numFmtId="0" fontId="4" fillId="0" borderId="113" xfId="0" applyFont="1" applyBorder="1" applyAlignment="1">
      <alignment horizontal="center" vertical="top" wrapText="1"/>
    </xf>
    <xf numFmtId="0" fontId="4" fillId="0" borderId="114" xfId="0" applyFont="1" applyBorder="1" applyAlignment="1">
      <alignment horizontal="center" vertical="top" wrapText="1"/>
    </xf>
    <xf numFmtId="0" fontId="4" fillId="0" borderId="115" xfId="0" applyFont="1" applyBorder="1" applyAlignment="1">
      <alignment horizontal="center" vertical="top" wrapText="1"/>
    </xf>
    <xf numFmtId="0" fontId="3" fillId="0" borderId="113" xfId="0" applyFont="1" applyBorder="1" applyAlignment="1">
      <alignment horizontal="center" vertical="top" wrapText="1"/>
    </xf>
    <xf numFmtId="0" fontId="3" fillId="0" borderId="114" xfId="0" applyFont="1" applyBorder="1" applyAlignment="1">
      <alignment horizontal="center" vertical="top" wrapText="1"/>
    </xf>
    <xf numFmtId="0" fontId="3" fillId="0" borderId="11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180" fontId="3" fillId="0" borderId="38" xfId="0" applyNumberFormat="1" applyFont="1" applyBorder="1" applyAlignment="1">
      <alignment horizontal="center" vertical="top" wrapText="1"/>
    </xf>
    <xf numFmtId="180" fontId="3" fillId="0" borderId="67" xfId="0" applyNumberFormat="1" applyFont="1" applyBorder="1" applyAlignment="1">
      <alignment horizontal="right" vertical="top" wrapText="1"/>
    </xf>
    <xf numFmtId="180" fontId="3" fillId="0" borderId="39" xfId="0" applyNumberFormat="1" applyFont="1" applyBorder="1" applyAlignment="1">
      <alignment horizontal="right" vertical="top" wrapText="1"/>
    </xf>
    <xf numFmtId="180" fontId="3" fillId="0" borderId="68" xfId="0" applyNumberFormat="1" applyFont="1" applyBorder="1" applyAlignment="1">
      <alignment horizontal="right" vertical="top" wrapText="1"/>
    </xf>
    <xf numFmtId="180" fontId="3" fillId="0" borderId="51" xfId="0" applyNumberFormat="1" applyFont="1" applyBorder="1" applyAlignment="1">
      <alignment horizontal="right" vertical="top" wrapText="1"/>
    </xf>
    <xf numFmtId="0" fontId="3" fillId="0" borderId="139" xfId="0" applyFont="1" applyBorder="1" applyAlignment="1">
      <alignment vertical="top" wrapText="1"/>
    </xf>
    <xf numFmtId="0" fontId="3" fillId="0" borderId="140" xfId="0" applyFont="1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91" xfId="0" applyBorder="1" applyAlignment="1">
      <alignment vertical="top" wrapText="1"/>
    </xf>
    <xf numFmtId="180" fontId="5" fillId="0" borderId="38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180" fontId="3" fillId="0" borderId="2" xfId="0" applyNumberFormat="1" applyFont="1" applyBorder="1" applyAlignment="1">
      <alignment vertical="top" wrapText="1"/>
    </xf>
    <xf numFmtId="180" fontId="3" fillId="0" borderId="67" xfId="0" applyNumberFormat="1" applyFont="1" applyBorder="1" applyAlignment="1">
      <alignment wrapText="1"/>
    </xf>
    <xf numFmtId="180" fontId="3" fillId="0" borderId="2" xfId="0" applyNumberFormat="1" applyFont="1" applyBorder="1" applyAlignment="1">
      <alignment wrapText="1"/>
    </xf>
    <xf numFmtId="180" fontId="3" fillId="0" borderId="51" xfId="0" applyNumberFormat="1" applyFont="1" applyBorder="1" applyAlignment="1">
      <alignment wrapText="1"/>
    </xf>
    <xf numFmtId="180" fontId="3" fillId="0" borderId="69" xfId="0" applyNumberFormat="1" applyFont="1" applyBorder="1" applyAlignment="1">
      <alignment vertical="top" wrapText="1"/>
    </xf>
    <xf numFmtId="180" fontId="3" fillId="0" borderId="68" xfId="0" applyNumberFormat="1" applyFont="1" applyBorder="1" applyAlignment="1">
      <alignment vertical="top" wrapText="1"/>
    </xf>
    <xf numFmtId="180" fontId="3" fillId="0" borderId="51" xfId="0" applyNumberFormat="1" applyFont="1" applyBorder="1" applyAlignment="1">
      <alignment vertical="top" wrapText="1"/>
    </xf>
    <xf numFmtId="0" fontId="3" fillId="0" borderId="141" xfId="0" applyFont="1" applyBorder="1" applyAlignment="1">
      <alignment horizontal="center" vertical="top" wrapText="1"/>
    </xf>
    <xf numFmtId="0" fontId="3" fillId="0" borderId="118" xfId="0" applyFont="1" applyBorder="1" applyAlignment="1">
      <alignment horizontal="center" vertical="top" wrapText="1"/>
    </xf>
    <xf numFmtId="0" fontId="3" fillId="0" borderId="119" xfId="0" applyFont="1" applyBorder="1" applyAlignment="1">
      <alignment horizontal="center" vertical="top" wrapText="1"/>
    </xf>
    <xf numFmtId="180" fontId="7" fillId="0" borderId="63" xfId="0" applyNumberFormat="1" applyFont="1" applyBorder="1" applyAlignment="1">
      <alignment horizontal="center" wrapText="1"/>
    </xf>
    <xf numFmtId="0" fontId="0" fillId="0" borderId="53" xfId="0" applyBorder="1" applyAlignment="1"/>
    <xf numFmtId="0" fontId="0" fillId="0" borderId="43" xfId="0" applyBorder="1" applyAlignment="1"/>
    <xf numFmtId="0" fontId="0" fillId="0" borderId="135" xfId="0" applyBorder="1" applyAlignment="1"/>
    <xf numFmtId="180" fontId="7" fillId="0" borderId="38" xfId="0" applyNumberFormat="1" applyFont="1" applyBorder="1" applyAlignment="1">
      <alignment horizontal="center" vertical="top" wrapText="1"/>
    </xf>
    <xf numFmtId="0" fontId="4" fillId="0" borderId="110" xfId="0" applyFont="1" applyBorder="1" applyAlignment="1">
      <alignment horizontal="center" vertical="top" wrapText="1"/>
    </xf>
    <xf numFmtId="0" fontId="4" fillId="0" borderId="111" xfId="0" applyFont="1" applyBorder="1" applyAlignment="1">
      <alignment horizontal="center" vertical="top" wrapText="1"/>
    </xf>
    <xf numFmtId="0" fontId="4" fillId="0" borderId="112" xfId="0" applyFont="1" applyBorder="1" applyAlignment="1">
      <alignment horizontal="center" vertical="top" wrapText="1"/>
    </xf>
    <xf numFmtId="180" fontId="7" fillId="0" borderId="39" xfId="0" applyNumberFormat="1" applyFont="1" applyBorder="1" applyAlignment="1">
      <alignment horizontal="center" vertical="top" wrapText="1"/>
    </xf>
    <xf numFmtId="0" fontId="0" fillId="0" borderId="25" xfId="0" applyBorder="1" applyAlignment="1">
      <alignment vertical="top" wrapText="1"/>
    </xf>
    <xf numFmtId="0" fontId="0" fillId="0" borderId="105" xfId="0" applyBorder="1" applyAlignment="1">
      <alignment vertical="top" wrapText="1"/>
    </xf>
    <xf numFmtId="180" fontId="7" fillId="0" borderId="4" xfId="0" applyNumberFormat="1" applyFont="1" applyBorder="1" applyAlignment="1">
      <alignment horizontal="center" vertical="top" wrapText="1"/>
    </xf>
    <xf numFmtId="180" fontId="7" fillId="0" borderId="97" xfId="0" applyNumberFormat="1" applyFont="1" applyBorder="1" applyAlignment="1">
      <alignment horizontal="center" wrapText="1"/>
    </xf>
    <xf numFmtId="180" fontId="7" fillId="0" borderId="135" xfId="0" applyNumberFormat="1" applyFont="1" applyBorder="1" applyAlignment="1">
      <alignment horizontal="center" vertical="top" wrapText="1"/>
    </xf>
    <xf numFmtId="180" fontId="7" fillId="0" borderId="63" xfId="0" applyNumberFormat="1" applyFont="1" applyBorder="1" applyAlignment="1">
      <alignment horizontal="center" vertical="top" wrapText="1"/>
    </xf>
    <xf numFmtId="180" fontId="7" fillId="0" borderId="89" xfId="0" applyNumberFormat="1" applyFont="1" applyBorder="1" applyAlignment="1">
      <alignment horizontal="center" vertical="top" wrapText="1"/>
    </xf>
    <xf numFmtId="180" fontId="7" fillId="0" borderId="90" xfId="0" applyNumberFormat="1" applyFont="1" applyBorder="1" applyAlignment="1">
      <alignment horizontal="center" vertical="top" wrapText="1"/>
    </xf>
    <xf numFmtId="180" fontId="7" fillId="0" borderId="93" xfId="0" applyNumberFormat="1" applyFont="1" applyBorder="1" applyAlignment="1">
      <alignment horizontal="center" vertical="top" wrapText="1"/>
    </xf>
    <xf numFmtId="180" fontId="7" fillId="0" borderId="94" xfId="0" applyNumberFormat="1" applyFont="1" applyBorder="1" applyAlignment="1">
      <alignment horizontal="center" vertical="top" wrapText="1"/>
    </xf>
    <xf numFmtId="180" fontId="7" fillId="0" borderId="68" xfId="0" applyNumberFormat="1" applyFont="1" applyBorder="1" applyAlignment="1">
      <alignment horizontal="center" vertical="top" wrapText="1"/>
    </xf>
    <xf numFmtId="180" fontId="7" fillId="0" borderId="97" xfId="0" applyNumberFormat="1" applyFont="1" applyBorder="1" applyAlignment="1">
      <alignment horizontal="center" vertical="top" wrapText="1"/>
    </xf>
    <xf numFmtId="0" fontId="3" fillId="0" borderId="132" xfId="0" applyFont="1" applyBorder="1" applyAlignment="1">
      <alignment horizontal="center" vertical="top" wrapText="1"/>
    </xf>
    <xf numFmtId="0" fontId="3" fillId="0" borderId="133" xfId="0" applyFont="1" applyBorder="1" applyAlignment="1">
      <alignment horizontal="center" vertical="top" wrapText="1"/>
    </xf>
    <xf numFmtId="0" fontId="3" fillId="0" borderId="134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68" xfId="0" applyFont="1" applyBorder="1" applyAlignment="1">
      <alignment vertical="top" wrapText="1"/>
    </xf>
    <xf numFmtId="0" fontId="3" fillId="0" borderId="138" xfId="0" applyFont="1" applyBorder="1" applyAlignment="1">
      <alignment vertical="top" wrapText="1"/>
    </xf>
    <xf numFmtId="180" fontId="7" fillId="0" borderId="19" xfId="0" applyNumberFormat="1" applyFont="1" applyBorder="1" applyAlignment="1">
      <alignment horizontal="center" wrapText="1"/>
    </xf>
    <xf numFmtId="180" fontId="7" fillId="0" borderId="5" xfId="0" applyNumberFormat="1" applyFont="1" applyBorder="1" applyAlignment="1">
      <alignment horizontal="center" wrapText="1"/>
    </xf>
    <xf numFmtId="180" fontId="7" fillId="0" borderId="10" xfId="0" applyNumberFormat="1" applyFont="1" applyBorder="1" applyAlignment="1">
      <alignment horizontal="center" wrapText="1"/>
    </xf>
    <xf numFmtId="0" fontId="0" fillId="0" borderId="138" xfId="0" applyBorder="1" applyAlignment="1">
      <alignment vertical="top" wrapText="1"/>
    </xf>
    <xf numFmtId="180" fontId="5" fillId="0" borderId="2" xfId="0" applyNumberFormat="1" applyFont="1" applyBorder="1" applyAlignment="1">
      <alignment horizontal="right" vertical="top" wrapText="1"/>
    </xf>
    <xf numFmtId="180" fontId="7" fillId="0" borderId="95" xfId="0" applyNumberFormat="1" applyFont="1" applyBorder="1" applyAlignment="1">
      <alignment horizontal="center" vertical="top" wrapText="1"/>
    </xf>
    <xf numFmtId="180" fontId="3" fillId="0" borderId="117" xfId="0" applyNumberFormat="1" applyFont="1" applyBorder="1" applyAlignment="1">
      <alignment horizontal="center" vertical="top" wrapText="1"/>
    </xf>
    <xf numFmtId="180" fontId="3" fillId="0" borderId="136" xfId="0" applyNumberFormat="1" applyFont="1" applyBorder="1" applyAlignment="1">
      <alignment horizontal="center" vertical="top" wrapText="1"/>
    </xf>
    <xf numFmtId="180" fontId="3" fillId="0" borderId="137" xfId="0" applyNumberFormat="1" applyFont="1" applyBorder="1" applyAlignment="1">
      <alignment horizontal="center" vertical="top" wrapText="1"/>
    </xf>
    <xf numFmtId="180" fontId="9" fillId="0" borderId="2" xfId="0" applyNumberFormat="1" applyFont="1" applyBorder="1" applyAlignment="1">
      <alignment horizontal="center" vertical="top" wrapText="1"/>
    </xf>
    <xf numFmtId="180" fontId="7" fillId="0" borderId="37" xfId="0" applyNumberFormat="1" applyFont="1" applyBorder="1" applyAlignment="1">
      <alignment horizontal="center" vertical="top" wrapText="1"/>
    </xf>
    <xf numFmtId="180" fontId="8" fillId="0" borderId="2" xfId="0" applyNumberFormat="1" applyFont="1" applyBorder="1" applyAlignment="1">
      <alignment horizontal="center" vertical="top" wrapText="1"/>
    </xf>
    <xf numFmtId="0" fontId="3" fillId="0" borderId="67" xfId="0" applyFont="1" applyBorder="1" applyAlignment="1">
      <alignment horizontal="justify" vertical="top" wrapText="1"/>
    </xf>
    <xf numFmtId="0" fontId="3" fillId="0" borderId="51" xfId="0" applyFont="1" applyBorder="1" applyAlignment="1">
      <alignment horizontal="justify" vertical="top" wrapText="1"/>
    </xf>
    <xf numFmtId="180" fontId="3" fillId="0" borderId="89" xfId="0" applyNumberFormat="1" applyFont="1" applyBorder="1" applyAlignment="1">
      <alignment horizontal="center" vertical="top" wrapText="1"/>
    </xf>
    <xf numFmtId="180" fontId="3" fillId="0" borderId="90" xfId="0" applyNumberFormat="1" applyFont="1" applyBorder="1" applyAlignment="1">
      <alignment horizontal="center" vertical="top" wrapText="1"/>
    </xf>
    <xf numFmtId="180" fontId="3" fillId="0" borderId="93" xfId="0" applyNumberFormat="1" applyFont="1" applyBorder="1" applyAlignment="1">
      <alignment horizontal="center" vertical="top" wrapText="1"/>
    </xf>
    <xf numFmtId="180" fontId="3" fillId="0" borderId="94" xfId="0" applyNumberFormat="1" applyFont="1" applyBorder="1" applyAlignment="1">
      <alignment horizontal="center" vertical="top" wrapText="1"/>
    </xf>
    <xf numFmtId="180" fontId="5" fillId="0" borderId="68" xfId="0" applyNumberFormat="1" applyFont="1" applyBorder="1" applyAlignment="1">
      <alignment horizontal="center" vertical="top" wrapText="1"/>
    </xf>
    <xf numFmtId="0" fontId="3" fillId="0" borderId="89" xfId="0" applyFont="1" applyBorder="1" applyAlignment="1">
      <alignment horizontal="justify" vertical="top" wrapText="1"/>
    </xf>
    <xf numFmtId="0" fontId="3" fillId="0" borderId="90" xfId="0" applyFont="1" applyBorder="1" applyAlignment="1">
      <alignment horizontal="justify" vertical="top" wrapText="1"/>
    </xf>
    <xf numFmtId="0" fontId="3" fillId="0" borderId="89" xfId="0" applyFont="1" applyBorder="1" applyAlignment="1">
      <alignment horizontal="left" vertical="top" wrapText="1"/>
    </xf>
    <xf numFmtId="0" fontId="3" fillId="0" borderId="90" xfId="0" applyFont="1" applyBorder="1" applyAlignment="1">
      <alignment horizontal="left" vertical="top" wrapText="1"/>
    </xf>
    <xf numFmtId="180" fontId="3" fillId="0" borderId="97" xfId="0" applyNumberFormat="1" applyFont="1" applyBorder="1" applyAlignment="1">
      <alignment horizontal="center" wrapText="1"/>
    </xf>
    <xf numFmtId="0" fontId="3" fillId="0" borderId="68" xfId="0" applyFont="1" applyBorder="1" applyAlignment="1">
      <alignment horizontal="left" vertical="top" wrapText="1"/>
    </xf>
    <xf numFmtId="0" fontId="3" fillId="0" borderId="135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justify" vertical="top" wrapText="1"/>
    </xf>
    <xf numFmtId="0" fontId="3" fillId="0" borderId="105" xfId="0" applyFont="1" applyBorder="1" applyAlignment="1">
      <alignment horizontal="justify" vertical="top" wrapText="1"/>
    </xf>
    <xf numFmtId="0" fontId="5" fillId="0" borderId="89" xfId="0" applyFont="1" applyBorder="1" applyAlignment="1">
      <alignment horizontal="justify" vertical="top" wrapText="1"/>
    </xf>
    <xf numFmtId="0" fontId="5" fillId="0" borderId="90" xfId="0" applyFont="1" applyBorder="1" applyAlignment="1">
      <alignment horizontal="justify" vertical="top" wrapText="1"/>
    </xf>
    <xf numFmtId="0" fontId="3" fillId="0" borderId="67" xfId="0" applyFont="1" applyBorder="1" applyAlignment="1">
      <alignment horizontal="left" vertical="top" wrapText="1"/>
    </xf>
    <xf numFmtId="180" fontId="5" fillId="0" borderId="61" xfId="0" applyNumberFormat="1" applyFont="1" applyBorder="1" applyAlignment="1">
      <alignment horizontal="center" vertical="top" wrapText="1"/>
    </xf>
    <xf numFmtId="180" fontId="5" fillId="0" borderId="63" xfId="0" applyNumberFormat="1" applyFont="1" applyBorder="1" applyAlignment="1">
      <alignment horizontal="center" vertical="top" wrapText="1"/>
    </xf>
    <xf numFmtId="180" fontId="5" fillId="0" borderId="131" xfId="0" applyNumberFormat="1" applyFont="1" applyBorder="1" applyAlignment="1">
      <alignment horizontal="center" vertical="top" wrapText="1"/>
    </xf>
    <xf numFmtId="180" fontId="3" fillId="0" borderId="135" xfId="0" applyNumberFormat="1" applyFont="1" applyBorder="1" applyAlignment="1">
      <alignment horizontal="center" vertical="top" wrapText="1"/>
    </xf>
    <xf numFmtId="0" fontId="3" fillId="0" borderId="128" xfId="0" applyFont="1" applyBorder="1" applyAlignment="1">
      <alignment horizontal="center" vertical="top" wrapText="1"/>
    </xf>
    <xf numFmtId="0" fontId="3" fillId="0" borderId="110" xfId="0" applyFont="1" applyBorder="1" applyAlignment="1">
      <alignment horizontal="center" vertical="top" wrapText="1"/>
    </xf>
    <xf numFmtId="0" fontId="3" fillId="0" borderId="111" xfId="0" applyFont="1" applyBorder="1" applyAlignment="1">
      <alignment horizontal="center" vertical="top" wrapText="1"/>
    </xf>
    <xf numFmtId="0" fontId="3" fillId="0" borderId="112" xfId="0" applyFont="1" applyBorder="1" applyAlignment="1">
      <alignment horizontal="center" vertical="top" wrapText="1"/>
    </xf>
    <xf numFmtId="180" fontId="3" fillId="0" borderId="63" xfId="0" applyNumberFormat="1" applyFont="1" applyBorder="1" applyAlignment="1">
      <alignment horizontal="center" vertical="top" wrapText="1"/>
    </xf>
    <xf numFmtId="0" fontId="4" fillId="0" borderId="118" xfId="0" applyFont="1" applyBorder="1" applyAlignment="1">
      <alignment horizontal="center" vertical="top" wrapText="1"/>
    </xf>
    <xf numFmtId="0" fontId="4" fillId="0" borderId="119" xfId="0" applyFont="1" applyBorder="1" applyAlignment="1">
      <alignment horizontal="center" vertical="top" wrapText="1"/>
    </xf>
    <xf numFmtId="0" fontId="4" fillId="0" borderId="120" xfId="0" applyFont="1" applyBorder="1" applyAlignment="1">
      <alignment horizontal="center" vertical="top" wrapText="1"/>
    </xf>
    <xf numFmtId="0" fontId="4" fillId="0" borderId="121" xfId="0" applyFont="1" applyBorder="1" applyAlignment="1">
      <alignment horizontal="center" vertical="top" wrapText="1"/>
    </xf>
    <xf numFmtId="0" fontId="4" fillId="0" borderId="122" xfId="0" applyFont="1" applyBorder="1" applyAlignment="1">
      <alignment horizontal="center" vertical="top" wrapText="1"/>
    </xf>
    <xf numFmtId="0" fontId="3" fillId="0" borderId="123" xfId="0" applyFont="1" applyBorder="1" applyAlignment="1">
      <alignment horizontal="center" vertical="top" wrapText="1"/>
    </xf>
    <xf numFmtId="0" fontId="3" fillId="0" borderId="124" xfId="0" applyFont="1" applyBorder="1" applyAlignment="1">
      <alignment horizontal="center" vertical="top" wrapText="1"/>
    </xf>
    <xf numFmtId="0" fontId="3" fillId="0" borderId="125" xfId="0" applyFont="1" applyBorder="1" applyAlignment="1">
      <alignment horizontal="center" vertical="top" wrapText="1"/>
    </xf>
    <xf numFmtId="180" fontId="3" fillId="0" borderId="97" xfId="0" applyNumberFormat="1" applyFont="1" applyBorder="1" applyAlignment="1">
      <alignment horizontal="center" vertical="top" wrapText="1"/>
    </xf>
    <xf numFmtId="180" fontId="6" fillId="0" borderId="39" xfId="0" applyNumberFormat="1" applyFont="1" applyBorder="1" applyAlignment="1">
      <alignment horizontal="center" vertical="top" wrapText="1"/>
    </xf>
    <xf numFmtId="0" fontId="3" fillId="0" borderId="40" xfId="0" applyFont="1" applyBorder="1" applyAlignment="1">
      <alignment horizontal="justify" vertical="top" wrapText="1"/>
    </xf>
    <xf numFmtId="0" fontId="3" fillId="0" borderId="116" xfId="0" applyFont="1" applyBorder="1" applyAlignment="1">
      <alignment horizontal="justify" vertical="top" wrapText="1"/>
    </xf>
    <xf numFmtId="0" fontId="5" fillId="0" borderId="2" xfId="0" applyFont="1" applyBorder="1" applyAlignment="1">
      <alignment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69" xfId="0" applyFont="1" applyBorder="1" applyAlignment="1">
      <alignment horizontal="center" vertical="top" wrapText="1"/>
    </xf>
    <xf numFmtId="0" fontId="0" fillId="0" borderId="69" xfId="0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3" fillId="0" borderId="107" xfId="0" applyFont="1" applyBorder="1" applyAlignment="1">
      <alignment horizontal="center" vertical="top" wrapText="1"/>
    </xf>
    <xf numFmtId="0" fontId="3" fillId="0" borderId="93" xfId="0" applyFont="1" applyBorder="1" applyAlignment="1">
      <alignment horizontal="center" vertical="top" wrapText="1"/>
    </xf>
    <xf numFmtId="0" fontId="3" fillId="0" borderId="108" xfId="0" applyFont="1" applyBorder="1" applyAlignment="1">
      <alignment horizontal="center" vertical="top" wrapText="1"/>
    </xf>
    <xf numFmtId="0" fontId="3" fillId="0" borderId="109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90" xfId="0" applyFont="1" applyBorder="1" applyAlignment="1">
      <alignment horizontal="center" vertical="top" wrapText="1"/>
    </xf>
    <xf numFmtId="180" fontId="3" fillId="0" borderId="86" xfId="0" applyNumberFormat="1" applyFont="1" applyBorder="1" applyAlignment="1">
      <alignment horizontal="center" vertical="top" wrapText="1"/>
    </xf>
    <xf numFmtId="180" fontId="3" fillId="0" borderId="62" xfId="0" applyNumberFormat="1" applyFont="1" applyBorder="1" applyAlignment="1">
      <alignment horizontal="center" vertical="top" wrapText="1"/>
    </xf>
    <xf numFmtId="180" fontId="3" fillId="0" borderId="42" xfId="0" applyNumberFormat="1" applyFont="1" applyBorder="1" applyAlignment="1">
      <alignment horizontal="center" vertical="top" wrapText="1"/>
    </xf>
    <xf numFmtId="0" fontId="3" fillId="0" borderId="86" xfId="0" applyFont="1" applyBorder="1" applyAlignment="1">
      <alignment horizontal="center" vertical="top" wrapText="1"/>
    </xf>
    <xf numFmtId="0" fontId="0" fillId="0" borderId="62" xfId="0" applyFont="1" applyBorder="1" applyAlignment="1">
      <alignment horizontal="center" vertical="top" wrapText="1"/>
    </xf>
    <xf numFmtId="0" fontId="0" fillId="0" borderId="42" xfId="0" applyFont="1" applyBorder="1" applyAlignment="1">
      <alignment horizontal="center" vertical="top" wrapText="1"/>
    </xf>
    <xf numFmtId="0" fontId="3" fillId="0" borderId="86" xfId="0" applyFont="1" applyBorder="1" applyAlignment="1">
      <alignment vertical="top" wrapText="1"/>
    </xf>
    <xf numFmtId="0" fontId="3" fillId="0" borderId="62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180" fontId="3" fillId="0" borderId="99" xfId="0" applyNumberFormat="1" applyFont="1" applyBorder="1" applyAlignment="1">
      <alignment horizontal="center" vertical="top" wrapText="1"/>
    </xf>
    <xf numFmtId="180" fontId="3" fillId="0" borderId="100" xfId="0" applyNumberFormat="1" applyFont="1" applyBorder="1" applyAlignment="1">
      <alignment horizontal="center" vertical="top" wrapText="1"/>
    </xf>
    <xf numFmtId="180" fontId="3" fillId="0" borderId="101" xfId="0" applyNumberFormat="1" applyFont="1" applyBorder="1" applyAlignment="1">
      <alignment horizontal="center" vertical="top" wrapText="1"/>
    </xf>
    <xf numFmtId="180" fontId="3" fillId="0" borderId="102" xfId="0" applyNumberFormat="1" applyFont="1" applyBorder="1" applyAlignment="1">
      <alignment horizontal="center" vertical="top" wrapText="1"/>
    </xf>
    <xf numFmtId="180" fontId="3" fillId="0" borderId="103" xfId="0" applyNumberFormat="1" applyFont="1" applyBorder="1" applyAlignment="1">
      <alignment horizontal="center" vertical="top" wrapText="1"/>
    </xf>
    <xf numFmtId="180" fontId="3" fillId="0" borderId="104" xfId="0" applyNumberFormat="1" applyFont="1" applyBorder="1" applyAlignment="1">
      <alignment horizontal="center" vertical="top" wrapText="1"/>
    </xf>
    <xf numFmtId="0" fontId="3" fillId="0" borderId="95" xfId="0" applyFont="1" applyBorder="1" applyAlignment="1">
      <alignment vertical="top" wrapText="1"/>
    </xf>
    <xf numFmtId="0" fontId="0" fillId="0" borderId="96" xfId="0" applyBorder="1" applyAlignment="1">
      <alignment vertical="top" wrapText="1"/>
    </xf>
    <xf numFmtId="0" fontId="0" fillId="0" borderId="97" xfId="0" applyBorder="1" applyAlignment="1">
      <alignment vertical="top" wrapText="1"/>
    </xf>
    <xf numFmtId="180" fontId="5" fillId="0" borderId="40" xfId="0" applyNumberFormat="1" applyFont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180" fontId="5" fillId="0" borderId="39" xfId="0" applyNumberFormat="1" applyFont="1" applyBorder="1" applyAlignment="1">
      <alignment horizontal="right" vertical="top" wrapText="1"/>
    </xf>
    <xf numFmtId="0" fontId="0" fillId="0" borderId="43" xfId="0" applyBorder="1" applyAlignment="1">
      <alignment horizontal="right" vertical="top" wrapText="1"/>
    </xf>
    <xf numFmtId="0" fontId="0" fillId="0" borderId="68" xfId="0" applyBorder="1" applyAlignment="1">
      <alignment horizontal="right" vertical="top" wrapText="1"/>
    </xf>
    <xf numFmtId="180" fontId="5" fillId="0" borderId="95" xfId="0" applyNumberFormat="1" applyFont="1" applyBorder="1" applyAlignment="1">
      <alignment horizontal="center" vertical="top" wrapText="1"/>
    </xf>
    <xf numFmtId="0" fontId="0" fillId="0" borderId="96" xfId="0" applyBorder="1" applyAlignment="1">
      <alignment horizontal="center" vertical="top" wrapText="1"/>
    </xf>
    <xf numFmtId="0" fontId="0" fillId="0" borderId="97" xfId="0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180" fontId="7" fillId="0" borderId="19" xfId="0" applyNumberFormat="1" applyFont="1" applyBorder="1" applyAlignment="1">
      <alignment horizontal="center" vertical="top" wrapText="1"/>
    </xf>
    <xf numFmtId="180" fontId="7" fillId="0" borderId="5" xfId="0" applyNumberFormat="1" applyFont="1" applyBorder="1" applyAlignment="1">
      <alignment horizontal="center" vertical="top" wrapText="1"/>
    </xf>
    <xf numFmtId="180" fontId="7" fillId="0" borderId="20" xfId="0" applyNumberFormat="1" applyFont="1" applyBorder="1" applyAlignment="1">
      <alignment horizontal="center" vertical="top" wrapText="1"/>
    </xf>
    <xf numFmtId="0" fontId="0" fillId="0" borderId="9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13"/>
  <sheetViews>
    <sheetView tabSelected="1" view="pageBreakPreview" topLeftCell="A49" zoomScaleNormal="100" zoomScaleSheetLayoutView="100" workbookViewId="0">
      <selection activeCell="U22" sqref="U22"/>
    </sheetView>
  </sheetViews>
  <sheetFormatPr defaultRowHeight="15"/>
  <cols>
    <col min="1" max="1" width="7" customWidth="1"/>
    <col min="2" max="2" width="48.140625" customWidth="1"/>
    <col min="3" max="3" width="50.85546875" customWidth="1"/>
    <col min="4" max="4" width="10.85546875" customWidth="1"/>
    <col min="5" max="5" width="11.28515625" customWidth="1"/>
    <col min="6" max="6" width="9.7109375" customWidth="1"/>
    <col min="7" max="7" width="0.140625" customWidth="1"/>
    <col min="8" max="8" width="11.42578125" customWidth="1"/>
    <col min="9" max="9" width="0.140625" customWidth="1"/>
    <col min="10" max="10" width="10.42578125" customWidth="1"/>
    <col min="11" max="11" width="15.28515625" customWidth="1"/>
  </cols>
  <sheetData>
    <row r="2" spans="1:11">
      <c r="E2" s="273" t="s">
        <v>0</v>
      </c>
      <c r="F2" s="273"/>
      <c r="G2" s="273"/>
      <c r="H2" s="273"/>
      <c r="I2" s="273"/>
      <c r="J2" s="273"/>
      <c r="K2" s="273"/>
    </row>
    <row r="3" spans="1:11">
      <c r="E3" s="273" t="s">
        <v>1</v>
      </c>
      <c r="F3" s="273"/>
      <c r="G3" s="273"/>
      <c r="H3" s="273"/>
      <c r="I3" s="273"/>
      <c r="J3" s="273"/>
      <c r="K3" s="273"/>
    </row>
    <row r="4" spans="1:11">
      <c r="E4" s="273" t="s">
        <v>2</v>
      </c>
      <c r="F4" s="273"/>
      <c r="G4" s="273"/>
      <c r="H4" s="273"/>
      <c r="I4" s="273"/>
      <c r="J4" s="273"/>
      <c r="K4" s="273"/>
    </row>
    <row r="5" spans="1:11">
      <c r="E5" s="273" t="s">
        <v>163</v>
      </c>
      <c r="F5" s="273"/>
      <c r="G5" s="273"/>
      <c r="H5" s="273"/>
      <c r="I5" s="273"/>
      <c r="J5" s="273"/>
      <c r="K5" s="273"/>
    </row>
    <row r="6" spans="1:11" ht="16.5">
      <c r="C6" s="1"/>
      <c r="E6" s="273" t="s">
        <v>0</v>
      </c>
      <c r="F6" s="273"/>
      <c r="G6" s="273"/>
      <c r="H6" s="273"/>
      <c r="I6" s="273"/>
      <c r="J6" s="273"/>
      <c r="K6" s="273"/>
    </row>
    <row r="7" spans="1:11" ht="18" customHeight="1">
      <c r="C7" s="1"/>
      <c r="E7" s="311" t="s">
        <v>152</v>
      </c>
      <c r="F7" s="312"/>
      <c r="G7" s="312"/>
      <c r="H7" s="312"/>
      <c r="I7" s="290"/>
      <c r="J7" s="290"/>
      <c r="K7" s="289"/>
    </row>
    <row r="8" spans="1:11" ht="19.5" customHeight="1">
      <c r="C8" s="1"/>
      <c r="E8" s="311" t="s">
        <v>150</v>
      </c>
      <c r="F8" s="313"/>
      <c r="G8" s="313"/>
      <c r="H8" s="313"/>
      <c r="I8" s="290"/>
      <c r="J8" s="290"/>
      <c r="K8" s="289"/>
    </row>
    <row r="9" spans="1:11" ht="19.5" customHeight="1">
      <c r="C9" s="1"/>
      <c r="E9" s="311" t="s">
        <v>151</v>
      </c>
      <c r="F9" s="313"/>
      <c r="G9" s="313"/>
      <c r="H9" s="313"/>
      <c r="I9" s="290"/>
      <c r="J9" s="290"/>
      <c r="K9" s="289"/>
    </row>
    <row r="10" spans="1:11" ht="16.5">
      <c r="C10" s="1"/>
      <c r="E10" s="273" t="s">
        <v>149</v>
      </c>
      <c r="F10" s="273"/>
      <c r="G10" s="273"/>
      <c r="H10" s="273"/>
      <c r="I10" s="273"/>
      <c r="J10" s="273"/>
      <c r="K10" s="273"/>
    </row>
    <row r="11" spans="1:11" ht="16.5">
      <c r="C11" s="1"/>
      <c r="E11" s="273"/>
      <c r="F11" s="273"/>
      <c r="G11" s="273"/>
      <c r="H11" s="273"/>
      <c r="I11" s="273"/>
      <c r="J11" s="273"/>
      <c r="K11" s="273"/>
    </row>
    <row r="12" spans="1:11">
      <c r="E12" s="273"/>
    </row>
    <row r="13" spans="1:11" ht="16.5">
      <c r="A13" s="1"/>
    </row>
    <row r="14" spans="1:11" ht="16.5">
      <c r="A14" s="1"/>
    </row>
    <row r="15" spans="1:11" ht="16.5">
      <c r="A15" s="1"/>
    </row>
    <row r="16" spans="1:11" ht="16.5">
      <c r="A16" s="541" t="s">
        <v>3</v>
      </c>
      <c r="B16" s="541"/>
      <c r="C16" s="541"/>
      <c r="D16" s="541"/>
      <c r="E16" s="541"/>
      <c r="F16" s="541"/>
      <c r="G16" s="541"/>
      <c r="H16" s="541"/>
      <c r="I16" s="541"/>
      <c r="J16" s="541"/>
      <c r="K16" s="541"/>
    </row>
    <row r="17" spans="1:11" ht="16.5">
      <c r="A17" s="541" t="s">
        <v>161</v>
      </c>
      <c r="B17" s="541"/>
      <c r="C17" s="541"/>
      <c r="D17" s="541"/>
      <c r="E17" s="541"/>
      <c r="F17" s="541"/>
      <c r="G17" s="541"/>
      <c r="H17" s="541"/>
      <c r="I17" s="541"/>
      <c r="J17" s="541"/>
      <c r="K17" s="541"/>
    </row>
    <row r="18" spans="1:11" ht="19.5" thickBot="1">
      <c r="A18" s="2"/>
    </row>
    <row r="19" spans="1:11" ht="12" customHeight="1" thickBot="1">
      <c r="A19" s="51" t="s">
        <v>4</v>
      </c>
      <c r="B19" s="55"/>
      <c r="C19" s="55"/>
      <c r="D19" s="55"/>
      <c r="E19" s="55"/>
      <c r="F19" s="542" t="s">
        <v>5</v>
      </c>
      <c r="G19" s="542"/>
      <c r="H19" s="542"/>
      <c r="I19" s="542"/>
      <c r="J19" s="542"/>
      <c r="K19" s="543"/>
    </row>
    <row r="20" spans="1:11" ht="15.75" customHeight="1" thickBot="1">
      <c r="A20" s="80" t="s">
        <v>6</v>
      </c>
      <c r="B20" s="3" t="s">
        <v>7</v>
      </c>
      <c r="C20" s="3" t="s">
        <v>8</v>
      </c>
      <c r="D20" s="3" t="s">
        <v>9</v>
      </c>
      <c r="E20" s="3" t="s">
        <v>10</v>
      </c>
      <c r="F20" s="544"/>
      <c r="G20" s="544"/>
      <c r="H20" s="544"/>
      <c r="I20" s="544"/>
      <c r="J20" s="544"/>
      <c r="K20" s="545"/>
    </row>
    <row r="21" spans="1:11" ht="34.9" customHeight="1" thickBot="1">
      <c r="A21" s="74"/>
      <c r="B21" s="3" t="s">
        <v>11</v>
      </c>
      <c r="C21" s="3" t="s">
        <v>11</v>
      </c>
      <c r="D21" s="3" t="s">
        <v>12</v>
      </c>
      <c r="E21" s="3" t="s">
        <v>13</v>
      </c>
      <c r="F21" s="544"/>
      <c r="G21" s="544"/>
      <c r="H21" s="544"/>
      <c r="I21" s="544"/>
      <c r="J21" s="544"/>
      <c r="K21" s="545"/>
    </row>
    <row r="22" spans="1:11" ht="37.35" customHeight="1" thickBot="1">
      <c r="A22" s="74"/>
      <c r="B22" s="4"/>
      <c r="C22" s="4"/>
      <c r="D22" s="4"/>
      <c r="E22" s="3" t="s">
        <v>14</v>
      </c>
      <c r="F22" s="546" t="s">
        <v>15</v>
      </c>
      <c r="G22" s="546" t="s">
        <v>16</v>
      </c>
      <c r="H22" s="546"/>
      <c r="I22" s="546" t="s">
        <v>17</v>
      </c>
      <c r="J22" s="546"/>
      <c r="K22" s="81" t="s">
        <v>18</v>
      </c>
    </row>
    <row r="23" spans="1:11" ht="15" customHeight="1" thickBot="1">
      <c r="A23" s="74"/>
      <c r="B23" s="4"/>
      <c r="C23" s="4"/>
      <c r="D23" s="4"/>
      <c r="E23" s="4"/>
      <c r="F23" s="546"/>
      <c r="G23" s="538" t="s">
        <v>19</v>
      </c>
      <c r="H23" s="538"/>
      <c r="I23" s="538" t="s">
        <v>20</v>
      </c>
      <c r="J23" s="538"/>
      <c r="K23" s="81" t="s">
        <v>21</v>
      </c>
    </row>
    <row r="24" spans="1:11" ht="36" customHeight="1" thickBot="1">
      <c r="A24" s="74"/>
      <c r="B24" s="4"/>
      <c r="C24" s="4"/>
      <c r="D24" s="4"/>
      <c r="E24" s="4"/>
      <c r="F24" s="546"/>
      <c r="G24" s="538" t="s">
        <v>22</v>
      </c>
      <c r="H24" s="538"/>
      <c r="I24" s="538" t="s">
        <v>23</v>
      </c>
      <c r="J24" s="538"/>
      <c r="K24" s="81" t="s">
        <v>24</v>
      </c>
    </row>
    <row r="25" spans="1:11" ht="19.899999999999999" customHeight="1" thickBot="1">
      <c r="A25" s="74"/>
      <c r="B25" s="4"/>
      <c r="C25" s="4"/>
      <c r="D25" s="4"/>
      <c r="E25" s="4"/>
      <c r="F25" s="546"/>
      <c r="G25" s="538" t="s">
        <v>25</v>
      </c>
      <c r="H25" s="538"/>
      <c r="I25" s="538" t="s">
        <v>26</v>
      </c>
      <c r="J25" s="538"/>
      <c r="K25" s="82"/>
    </row>
    <row r="26" spans="1:11" ht="19.899999999999999" customHeight="1" thickBot="1">
      <c r="A26" s="56"/>
      <c r="B26" s="113"/>
      <c r="C26" s="113"/>
      <c r="D26" s="113"/>
      <c r="E26" s="113"/>
      <c r="F26" s="547"/>
      <c r="G26" s="539" t="s">
        <v>27</v>
      </c>
      <c r="H26" s="539"/>
      <c r="I26" s="540"/>
      <c r="J26" s="540"/>
      <c r="K26" s="114"/>
    </row>
    <row r="27" spans="1:11" ht="18.600000000000001" customHeight="1" thickBot="1">
      <c r="A27" s="462" t="s">
        <v>28</v>
      </c>
      <c r="B27" s="463"/>
      <c r="C27" s="463"/>
      <c r="D27" s="463"/>
      <c r="E27" s="463"/>
      <c r="F27" s="463"/>
      <c r="G27" s="463"/>
      <c r="H27" s="463"/>
      <c r="I27" s="463"/>
      <c r="J27" s="463"/>
      <c r="K27" s="464"/>
    </row>
    <row r="28" spans="1:11" ht="19.899999999999999" customHeight="1" thickBot="1">
      <c r="A28" s="428" t="s">
        <v>29</v>
      </c>
      <c r="B28" s="429"/>
      <c r="C28" s="429"/>
      <c r="D28" s="429"/>
      <c r="E28" s="429"/>
      <c r="F28" s="429"/>
      <c r="G28" s="429"/>
      <c r="H28" s="429"/>
      <c r="I28" s="429"/>
      <c r="J28" s="429"/>
      <c r="K28" s="430"/>
    </row>
    <row r="29" spans="1:11" ht="26.1" customHeight="1" thickBot="1">
      <c r="A29" s="431" t="s">
        <v>30</v>
      </c>
      <c r="B29" s="432"/>
      <c r="C29" s="432"/>
      <c r="D29" s="432"/>
      <c r="E29" s="432"/>
      <c r="F29" s="432"/>
      <c r="G29" s="432"/>
      <c r="H29" s="432"/>
      <c r="I29" s="432"/>
      <c r="J29" s="432"/>
      <c r="K29" s="433"/>
    </row>
    <row r="30" spans="1:11" ht="26.1" customHeight="1" thickBot="1">
      <c r="A30" s="331" t="s">
        <v>31</v>
      </c>
      <c r="B30" s="324" t="s">
        <v>32</v>
      </c>
      <c r="C30" s="324" t="s">
        <v>33</v>
      </c>
      <c r="D30" s="3" t="s">
        <v>148</v>
      </c>
      <c r="E30" s="321">
        <f>E33+E34+E35+E38+E39+E36+E37</f>
        <v>5</v>
      </c>
      <c r="F30" s="321">
        <v>0</v>
      </c>
      <c r="G30" s="321"/>
      <c r="H30" s="321">
        <v>0</v>
      </c>
      <c r="I30" s="321"/>
      <c r="J30" s="321">
        <f>J33+J34+J35+J38+J39</f>
        <v>0</v>
      </c>
      <c r="K30" s="328">
        <f>K33+K34+K35+K38+K39+K36+K37</f>
        <v>5</v>
      </c>
    </row>
    <row r="31" spans="1:11" ht="15.75" thickBot="1">
      <c r="A31" s="331"/>
      <c r="B31" s="324"/>
      <c r="C31" s="324"/>
      <c r="D31" s="3" t="s">
        <v>35</v>
      </c>
      <c r="E31" s="321"/>
      <c r="F31" s="321"/>
      <c r="G31" s="321"/>
      <c r="H31" s="321"/>
      <c r="I31" s="321"/>
      <c r="J31" s="321"/>
      <c r="K31" s="328"/>
    </row>
    <row r="32" spans="1:11" ht="21.2" customHeight="1" thickBot="1">
      <c r="A32" s="331"/>
      <c r="B32" s="324"/>
      <c r="C32" s="324"/>
      <c r="D32" s="6" t="s">
        <v>36</v>
      </c>
      <c r="E32" s="321"/>
      <c r="F32" s="321"/>
      <c r="G32" s="321"/>
      <c r="H32" s="321"/>
      <c r="I32" s="321"/>
      <c r="J32" s="321"/>
      <c r="K32" s="328"/>
    </row>
    <row r="33" spans="1:11" ht="15.75" customHeight="1" thickBot="1">
      <c r="A33" s="83"/>
      <c r="B33" s="7"/>
      <c r="C33" s="7"/>
      <c r="D33" s="6">
        <v>2012</v>
      </c>
      <c r="E33" s="8">
        <v>2.5</v>
      </c>
      <c r="F33" s="321"/>
      <c r="G33" s="321"/>
      <c r="H33" s="321"/>
      <c r="I33" s="321"/>
      <c r="J33" s="8"/>
      <c r="K33" s="84">
        <v>2.5</v>
      </c>
    </row>
    <row r="34" spans="1:11" ht="19.899999999999999" customHeight="1" thickBot="1">
      <c r="A34" s="83"/>
      <c r="B34" s="7"/>
      <c r="C34" s="7"/>
      <c r="D34" s="6">
        <v>2013</v>
      </c>
      <c r="E34" s="8">
        <v>2.5</v>
      </c>
      <c r="F34" s="321"/>
      <c r="G34" s="321"/>
      <c r="H34" s="321"/>
      <c r="I34" s="321"/>
      <c r="J34" s="8"/>
      <c r="K34" s="84">
        <v>2.5</v>
      </c>
    </row>
    <row r="35" spans="1:11" ht="15.75" customHeight="1" thickBot="1">
      <c r="A35" s="83"/>
      <c r="B35" s="7"/>
      <c r="C35" s="7"/>
      <c r="D35" s="6">
        <v>2014</v>
      </c>
      <c r="E35" s="8"/>
      <c r="F35" s="321"/>
      <c r="G35" s="321"/>
      <c r="H35" s="321"/>
      <c r="I35" s="321"/>
      <c r="J35" s="8"/>
      <c r="K35" s="84"/>
    </row>
    <row r="36" spans="1:11" ht="15.75" customHeight="1" thickBot="1">
      <c r="A36" s="83"/>
      <c r="B36" s="7"/>
      <c r="C36" s="7"/>
      <c r="D36" s="6">
        <v>2015</v>
      </c>
      <c r="E36" s="8"/>
      <c r="F36" s="116"/>
      <c r="G36" s="116"/>
      <c r="H36" s="116"/>
      <c r="I36" s="116"/>
      <c r="J36" s="8"/>
      <c r="K36" s="84"/>
    </row>
    <row r="37" spans="1:11" ht="15.75" customHeight="1" thickBot="1">
      <c r="A37" s="83"/>
      <c r="B37" s="7"/>
      <c r="C37" s="7"/>
      <c r="D37" s="43">
        <v>2016</v>
      </c>
      <c r="E37" s="8"/>
      <c r="F37" s="116"/>
      <c r="G37" s="116"/>
      <c r="H37" s="116"/>
      <c r="I37" s="116"/>
      <c r="J37" s="8"/>
      <c r="K37" s="84"/>
    </row>
    <row r="38" spans="1:11" ht="15.75" customHeight="1">
      <c r="A38" s="80"/>
      <c r="B38" s="23"/>
      <c r="C38" s="23"/>
      <c r="D38" s="3">
        <v>2017</v>
      </c>
      <c r="E38" s="54"/>
      <c r="F38" s="374"/>
      <c r="G38" s="374"/>
      <c r="H38" s="374"/>
      <c r="I38" s="374"/>
      <c r="J38" s="54"/>
      <c r="K38" s="85"/>
    </row>
    <row r="39" spans="1:11" ht="15.75" customHeight="1">
      <c r="A39" s="190"/>
      <c r="B39" s="230"/>
      <c r="C39" s="230"/>
      <c r="D39" s="204">
        <v>2018</v>
      </c>
      <c r="E39" s="205"/>
      <c r="F39" s="524"/>
      <c r="G39" s="524"/>
      <c r="H39" s="524"/>
      <c r="I39" s="524"/>
      <c r="J39" s="205"/>
      <c r="K39" s="206"/>
    </row>
    <row r="40" spans="1:11" ht="18.600000000000001" customHeight="1" thickBot="1">
      <c r="A40" s="330" t="s">
        <v>37</v>
      </c>
      <c r="B40" s="496" t="s">
        <v>38</v>
      </c>
      <c r="C40" s="323" t="s">
        <v>39</v>
      </c>
      <c r="D40" s="44" t="s">
        <v>148</v>
      </c>
      <c r="E40" s="320">
        <f>E43+E44+E45+E46+E47+E48+E49</f>
        <v>1</v>
      </c>
      <c r="F40" s="320"/>
      <c r="G40" s="320"/>
      <c r="H40" s="320"/>
      <c r="I40" s="320"/>
      <c r="J40" s="320"/>
      <c r="K40" s="327">
        <f>K43+K44+K45+K46+K47+K48+K49</f>
        <v>1</v>
      </c>
    </row>
    <row r="41" spans="1:11" ht="15.75" thickBot="1">
      <c r="A41" s="331"/>
      <c r="B41" s="445"/>
      <c r="C41" s="324"/>
      <c r="D41" s="3" t="s">
        <v>35</v>
      </c>
      <c r="E41" s="321"/>
      <c r="F41" s="321"/>
      <c r="G41" s="321"/>
      <c r="H41" s="321"/>
      <c r="I41" s="321"/>
      <c r="J41" s="321"/>
      <c r="K41" s="328"/>
    </row>
    <row r="42" spans="1:11" ht="21.2" customHeight="1">
      <c r="A42" s="332"/>
      <c r="B42" s="497"/>
      <c r="C42" s="325"/>
      <c r="D42" s="38" t="s">
        <v>36</v>
      </c>
      <c r="E42" s="322"/>
      <c r="F42" s="322"/>
      <c r="G42" s="322"/>
      <c r="H42" s="322"/>
      <c r="I42" s="322"/>
      <c r="J42" s="322"/>
      <c r="K42" s="329"/>
    </row>
    <row r="43" spans="1:11" ht="15.75" customHeight="1" thickBot="1">
      <c r="A43" s="218"/>
      <c r="B43" s="220"/>
      <c r="C43" s="220"/>
      <c r="D43" s="57">
        <v>2012</v>
      </c>
      <c r="E43" s="221">
        <v>1</v>
      </c>
      <c r="F43" s="402"/>
      <c r="G43" s="402"/>
      <c r="H43" s="402"/>
      <c r="I43" s="402"/>
      <c r="J43" s="221"/>
      <c r="K43" s="222">
        <v>1</v>
      </c>
    </row>
    <row r="44" spans="1:11" ht="15.75" customHeight="1" thickBot="1">
      <c r="A44" s="83"/>
      <c r="B44" s="9"/>
      <c r="C44" s="9"/>
      <c r="D44" s="6">
        <v>2013</v>
      </c>
      <c r="E44" s="8">
        <v>0</v>
      </c>
      <c r="F44" s="373"/>
      <c r="G44" s="373"/>
      <c r="H44" s="373"/>
      <c r="I44" s="373"/>
      <c r="J44" s="8"/>
      <c r="K44" s="84">
        <v>0</v>
      </c>
    </row>
    <row r="45" spans="1:11" ht="15.75" customHeight="1" thickBot="1">
      <c r="A45" s="83"/>
      <c r="B45" s="9"/>
      <c r="C45" s="9"/>
      <c r="D45" s="6">
        <v>2014</v>
      </c>
      <c r="E45" s="8">
        <v>0</v>
      </c>
      <c r="F45" s="321"/>
      <c r="G45" s="321"/>
      <c r="H45" s="321"/>
      <c r="I45" s="321"/>
      <c r="J45" s="8"/>
      <c r="K45" s="84">
        <v>0</v>
      </c>
    </row>
    <row r="46" spans="1:11" ht="15.75" customHeight="1" thickBot="1">
      <c r="A46" s="83"/>
      <c r="B46" s="9"/>
      <c r="C46" s="9"/>
      <c r="D46" s="6">
        <v>2015</v>
      </c>
      <c r="E46" s="8"/>
      <c r="F46" s="116"/>
      <c r="G46" s="116"/>
      <c r="H46" s="116"/>
      <c r="I46" s="116"/>
      <c r="J46" s="8"/>
      <c r="K46" s="84"/>
    </row>
    <row r="47" spans="1:11" ht="15.75" customHeight="1" thickBot="1">
      <c r="A47" s="83"/>
      <c r="B47" s="9"/>
      <c r="C47" s="9"/>
      <c r="D47" s="6">
        <v>2016</v>
      </c>
      <c r="E47" s="8"/>
      <c r="F47" s="116"/>
      <c r="G47" s="116"/>
      <c r="H47" s="116"/>
      <c r="I47" s="116"/>
      <c r="J47" s="8"/>
      <c r="K47" s="84"/>
    </row>
    <row r="48" spans="1:11" ht="15.75" customHeight="1" thickBot="1">
      <c r="A48" s="83"/>
      <c r="B48" s="9"/>
      <c r="C48" s="9"/>
      <c r="D48" s="6">
        <v>2017</v>
      </c>
      <c r="E48" s="8"/>
      <c r="F48" s="321"/>
      <c r="G48" s="321"/>
      <c r="H48" s="321"/>
      <c r="I48" s="321"/>
      <c r="J48" s="8"/>
      <c r="K48" s="84"/>
    </row>
    <row r="49" spans="1:11" ht="15.75" customHeight="1" thickBot="1">
      <c r="A49" s="83"/>
      <c r="B49" s="9"/>
      <c r="C49" s="9"/>
      <c r="D49" s="6">
        <v>2018</v>
      </c>
      <c r="E49" s="8"/>
      <c r="F49" s="321"/>
      <c r="G49" s="321"/>
      <c r="H49" s="321"/>
      <c r="I49" s="321"/>
      <c r="J49" s="8"/>
      <c r="K49" s="84"/>
    </row>
    <row r="50" spans="1:11" ht="15" customHeight="1" thickBot="1">
      <c r="A50" s="331" t="s">
        <v>40</v>
      </c>
      <c r="B50" s="537" t="s">
        <v>41</v>
      </c>
      <c r="C50" s="324" t="s">
        <v>42</v>
      </c>
      <c r="D50" s="44" t="s">
        <v>148</v>
      </c>
      <c r="E50" s="321">
        <f>E53+E54+E55+E56+E57+E58+E59</f>
        <v>0.9</v>
      </c>
      <c r="F50" s="321">
        <v>0</v>
      </c>
      <c r="G50" s="321"/>
      <c r="H50" s="321">
        <v>0</v>
      </c>
      <c r="I50" s="321"/>
      <c r="J50" s="321">
        <f>J53+J54+J55+J56+J59</f>
        <v>0</v>
      </c>
      <c r="K50" s="328">
        <f>K53+K54+K55+K56+K57+K58+K59</f>
        <v>0.9</v>
      </c>
    </row>
    <row r="51" spans="1:11" ht="15.75" thickBot="1">
      <c r="A51" s="331"/>
      <c r="B51" s="537"/>
      <c r="C51" s="324"/>
      <c r="D51" s="3" t="s">
        <v>35</v>
      </c>
      <c r="E51" s="321"/>
      <c r="F51" s="321"/>
      <c r="G51" s="321"/>
      <c r="H51" s="321"/>
      <c r="I51" s="321"/>
      <c r="J51" s="321"/>
      <c r="K51" s="328"/>
    </row>
    <row r="52" spans="1:11" ht="19.899999999999999" customHeight="1" thickBot="1">
      <c r="A52" s="331"/>
      <c r="B52" s="537"/>
      <c r="C52" s="324"/>
      <c r="D52" s="6" t="s">
        <v>36</v>
      </c>
      <c r="E52" s="321"/>
      <c r="F52" s="321"/>
      <c r="G52" s="321"/>
      <c r="H52" s="321"/>
      <c r="I52" s="321"/>
      <c r="J52" s="321"/>
      <c r="K52" s="328"/>
    </row>
    <row r="53" spans="1:11" ht="15.75" thickBot="1">
      <c r="A53" s="83"/>
      <c r="B53" s="9"/>
      <c r="C53" s="9"/>
      <c r="D53" s="6">
        <v>2012</v>
      </c>
      <c r="E53" s="8"/>
      <c r="F53" s="10"/>
      <c r="G53" s="11"/>
      <c r="H53" s="10"/>
      <c r="I53" s="11"/>
      <c r="J53" s="8"/>
      <c r="K53" s="84"/>
    </row>
    <row r="54" spans="1:11" ht="15.75" thickBot="1">
      <c r="A54" s="83"/>
      <c r="B54" s="9"/>
      <c r="C54" s="9"/>
      <c r="D54" s="6">
        <v>2013</v>
      </c>
      <c r="E54" s="8"/>
      <c r="F54" s="10"/>
      <c r="G54" s="11"/>
      <c r="H54" s="10"/>
      <c r="I54" s="11"/>
      <c r="J54" s="8"/>
      <c r="K54" s="84"/>
    </row>
    <row r="55" spans="1:11" ht="15.75" thickBot="1">
      <c r="A55" s="83"/>
      <c r="B55" s="9"/>
      <c r="C55" s="9"/>
      <c r="D55" s="6">
        <v>2014</v>
      </c>
      <c r="E55" s="8">
        <v>0.2</v>
      </c>
      <c r="F55" s="10"/>
      <c r="G55" s="11"/>
      <c r="H55" s="10"/>
      <c r="I55" s="11"/>
      <c r="J55" s="8"/>
      <c r="K55" s="84">
        <v>0.2</v>
      </c>
    </row>
    <row r="56" spans="1:11" ht="15.75" thickBot="1">
      <c r="A56" s="83"/>
      <c r="B56" s="9"/>
      <c r="C56" s="9"/>
      <c r="D56" s="6">
        <v>2015</v>
      </c>
      <c r="E56" s="8">
        <v>0.2</v>
      </c>
      <c r="F56" s="10"/>
      <c r="G56" s="11"/>
      <c r="H56" s="10"/>
      <c r="I56" s="11"/>
      <c r="J56" s="8"/>
      <c r="K56" s="84">
        <v>0.2</v>
      </c>
    </row>
    <row r="57" spans="1:11" ht="15.75" thickBot="1">
      <c r="A57" s="83"/>
      <c r="B57" s="9"/>
      <c r="C57" s="9"/>
      <c r="D57" s="6">
        <v>2016</v>
      </c>
      <c r="E57" s="8">
        <v>0.5</v>
      </c>
      <c r="F57" s="321"/>
      <c r="G57" s="321"/>
      <c r="H57" s="321"/>
      <c r="I57" s="321"/>
      <c r="J57" s="8"/>
      <c r="K57" s="84">
        <v>0.5</v>
      </c>
    </row>
    <row r="58" spans="1:11" ht="15.75" thickBot="1">
      <c r="A58" s="83"/>
      <c r="B58" s="9"/>
      <c r="C58" s="9"/>
      <c r="D58" s="6">
        <v>2017</v>
      </c>
      <c r="E58" s="8"/>
      <c r="F58" s="10"/>
      <c r="G58" s="11"/>
      <c r="H58" s="10"/>
      <c r="I58" s="11"/>
      <c r="J58" s="8"/>
      <c r="K58" s="84"/>
    </row>
    <row r="59" spans="1:11" ht="15.75" customHeight="1" thickBot="1">
      <c r="A59" s="83"/>
      <c r="B59" s="9"/>
      <c r="C59" s="9"/>
      <c r="D59" s="6">
        <v>2018</v>
      </c>
      <c r="E59" s="8"/>
      <c r="F59" s="321"/>
      <c r="G59" s="321"/>
      <c r="H59" s="321"/>
      <c r="I59" s="321"/>
      <c r="J59" s="8"/>
      <c r="K59" s="84"/>
    </row>
    <row r="60" spans="1:11" ht="14.25" customHeight="1" thickBot="1">
      <c r="A60" s="535"/>
      <c r="B60" s="536"/>
      <c r="C60" s="536"/>
      <c r="D60" s="44" t="s">
        <v>148</v>
      </c>
      <c r="E60" s="321">
        <f>E63+E64+E65+E66+E67</f>
        <v>6.9</v>
      </c>
      <c r="F60" s="321"/>
      <c r="G60" s="321"/>
      <c r="H60" s="321"/>
      <c r="I60" s="321"/>
      <c r="J60" s="321"/>
      <c r="K60" s="328">
        <f>K63+K64+K65+K66+K67</f>
        <v>6.9</v>
      </c>
    </row>
    <row r="61" spans="1:11" ht="15" customHeight="1" thickBot="1">
      <c r="A61" s="511" t="s">
        <v>43</v>
      </c>
      <c r="B61" s="512"/>
      <c r="C61" s="512"/>
      <c r="D61" s="3" t="s">
        <v>35</v>
      </c>
      <c r="E61" s="321"/>
      <c r="F61" s="321"/>
      <c r="G61" s="321"/>
      <c r="H61" s="321"/>
      <c r="I61" s="321"/>
      <c r="J61" s="321"/>
      <c r="K61" s="328"/>
    </row>
    <row r="62" spans="1:11" ht="15.75" customHeight="1" thickBot="1">
      <c r="A62" s="377"/>
      <c r="B62" s="378"/>
      <c r="C62" s="378"/>
      <c r="D62" s="6" t="s">
        <v>36</v>
      </c>
      <c r="E62" s="321"/>
      <c r="F62" s="321"/>
      <c r="G62" s="321"/>
      <c r="H62" s="321"/>
      <c r="I62" s="321"/>
      <c r="J62" s="321"/>
      <c r="K62" s="328"/>
    </row>
    <row r="63" spans="1:11" ht="15.75" customHeight="1" thickBot="1">
      <c r="A63" s="83"/>
      <c r="B63" s="6"/>
      <c r="C63" s="9"/>
      <c r="D63" s="6">
        <v>2012</v>
      </c>
      <c r="E63" s="8">
        <f>E43+E33</f>
        <v>3.5</v>
      </c>
      <c r="F63" s="321"/>
      <c r="G63" s="321"/>
      <c r="H63" s="321"/>
      <c r="I63" s="321"/>
      <c r="J63" s="8"/>
      <c r="K63" s="84">
        <f>K43+K33</f>
        <v>3.5</v>
      </c>
    </row>
    <row r="64" spans="1:11" ht="15.75" customHeight="1" thickBot="1">
      <c r="A64" s="83"/>
      <c r="B64" s="6"/>
      <c r="C64" s="9"/>
      <c r="D64" s="6">
        <v>2013</v>
      </c>
      <c r="E64" s="8">
        <f>E44+E34</f>
        <v>2.5</v>
      </c>
      <c r="F64" s="321"/>
      <c r="G64" s="321"/>
      <c r="H64" s="321"/>
      <c r="I64" s="321"/>
      <c r="J64" s="8"/>
      <c r="K64" s="84">
        <f>K34+K44</f>
        <v>2.5</v>
      </c>
    </row>
    <row r="65" spans="1:11" ht="15.75" customHeight="1" thickBot="1">
      <c r="A65" s="83"/>
      <c r="B65" s="6"/>
      <c r="C65" s="9"/>
      <c r="D65" s="6">
        <v>2014</v>
      </c>
      <c r="E65" s="8">
        <f>E35+E45+E55</f>
        <v>0.2</v>
      </c>
      <c r="F65" s="321"/>
      <c r="G65" s="321"/>
      <c r="H65" s="321"/>
      <c r="I65" s="321"/>
      <c r="J65" s="8"/>
      <c r="K65" s="84">
        <f>K35+K45+K55</f>
        <v>0.2</v>
      </c>
    </row>
    <row r="66" spans="1:11" ht="15.75" customHeight="1" thickBot="1">
      <c r="A66" s="83"/>
      <c r="B66" s="6"/>
      <c r="C66" s="9"/>
      <c r="D66" s="6">
        <v>2015</v>
      </c>
      <c r="E66" s="8">
        <f>E56+E46+E36</f>
        <v>0.2</v>
      </c>
      <c r="F66" s="321"/>
      <c r="G66" s="321"/>
      <c r="H66" s="321"/>
      <c r="I66" s="321"/>
      <c r="J66" s="8"/>
      <c r="K66" s="84">
        <f>K38+K48+K56</f>
        <v>0.2</v>
      </c>
    </row>
    <row r="67" spans="1:11" ht="15.75" customHeight="1" thickBot="1">
      <c r="A67" s="83"/>
      <c r="B67" s="3"/>
      <c r="C67" s="79"/>
      <c r="D67" s="3">
        <v>2016</v>
      </c>
      <c r="E67" s="8">
        <f>E57+E47+E37</f>
        <v>0.5</v>
      </c>
      <c r="F67" s="321"/>
      <c r="G67" s="321"/>
      <c r="H67" s="321"/>
      <c r="I67" s="321"/>
      <c r="J67" s="8"/>
      <c r="K67" s="84">
        <f>K57+K47+K37</f>
        <v>0.5</v>
      </c>
    </row>
    <row r="68" spans="1:11" ht="15.75" customHeight="1" thickBot="1">
      <c r="A68" s="94"/>
      <c r="B68" s="64"/>
      <c r="C68" s="135"/>
      <c r="D68" s="49">
        <v>2017</v>
      </c>
      <c r="E68" s="8">
        <f>E58+E48+E38</f>
        <v>0</v>
      </c>
      <c r="F68" s="116"/>
      <c r="G68" s="116"/>
      <c r="H68" s="116"/>
      <c r="I68" s="116"/>
      <c r="J68" s="8"/>
      <c r="K68" s="84">
        <f>K58+K48+K38</f>
        <v>0</v>
      </c>
    </row>
    <row r="69" spans="1:11" ht="15.75" customHeight="1" thickBot="1">
      <c r="A69" s="80"/>
      <c r="B69" s="3"/>
      <c r="C69" s="134"/>
      <c r="D69" s="49">
        <v>2018</v>
      </c>
      <c r="E69" s="8">
        <f>E59+E49+E39</f>
        <v>0</v>
      </c>
      <c r="F69" s="116"/>
      <c r="G69" s="116"/>
      <c r="H69" s="116"/>
      <c r="I69" s="116"/>
      <c r="J69" s="8"/>
      <c r="K69" s="84">
        <f>K59+K49+K39</f>
        <v>0</v>
      </c>
    </row>
    <row r="70" spans="1:11" ht="14.25" customHeight="1" thickBot="1">
      <c r="A70" s="535"/>
      <c r="B70" s="536"/>
      <c r="C70" s="536"/>
      <c r="D70" s="44" t="s">
        <v>148</v>
      </c>
      <c r="E70" s="321">
        <f>E73+E74+E75+E76+E77</f>
        <v>6.9</v>
      </c>
      <c r="F70" s="321"/>
      <c r="G70" s="321"/>
      <c r="H70" s="321"/>
      <c r="I70" s="321"/>
      <c r="J70" s="321"/>
      <c r="K70" s="328">
        <f>K73+K74+K75+K76+K77</f>
        <v>6.9</v>
      </c>
    </row>
    <row r="71" spans="1:11" ht="15" customHeight="1" thickBot="1">
      <c r="A71" s="511" t="s">
        <v>44</v>
      </c>
      <c r="B71" s="512"/>
      <c r="C71" s="512"/>
      <c r="D71" s="3" t="s">
        <v>35</v>
      </c>
      <c r="E71" s="321"/>
      <c r="F71" s="321"/>
      <c r="G71" s="321"/>
      <c r="H71" s="321"/>
      <c r="I71" s="321"/>
      <c r="J71" s="321"/>
      <c r="K71" s="328"/>
    </row>
    <row r="72" spans="1:11" ht="15.75" customHeight="1" thickBot="1">
      <c r="A72" s="377"/>
      <c r="B72" s="378"/>
      <c r="C72" s="378"/>
      <c r="D72" s="6" t="s">
        <v>36</v>
      </c>
      <c r="E72" s="321"/>
      <c r="F72" s="321"/>
      <c r="G72" s="321"/>
      <c r="H72" s="321"/>
      <c r="I72" s="321"/>
      <c r="J72" s="321"/>
      <c r="K72" s="328"/>
    </row>
    <row r="73" spans="1:11" ht="15.75" customHeight="1" thickBot="1">
      <c r="A73" s="83"/>
      <c r="B73" s="9"/>
      <c r="C73" s="9"/>
      <c r="D73" s="6">
        <v>2012</v>
      </c>
      <c r="E73" s="8">
        <f>E63</f>
        <v>3.5</v>
      </c>
      <c r="F73" s="321"/>
      <c r="G73" s="321"/>
      <c r="H73" s="321"/>
      <c r="I73" s="321"/>
      <c r="J73" s="8"/>
      <c r="K73" s="84">
        <f t="shared" ref="K73:K79" si="0">K63</f>
        <v>3.5</v>
      </c>
    </row>
    <row r="74" spans="1:11" ht="15.75" customHeight="1" thickBot="1">
      <c r="A74" s="83"/>
      <c r="B74" s="9"/>
      <c r="C74" s="9"/>
      <c r="D74" s="6">
        <v>2013</v>
      </c>
      <c r="E74" s="8">
        <f>E64</f>
        <v>2.5</v>
      </c>
      <c r="F74" s="321"/>
      <c r="G74" s="321"/>
      <c r="H74" s="321"/>
      <c r="I74" s="321"/>
      <c r="J74" s="8"/>
      <c r="K74" s="84">
        <f t="shared" si="0"/>
        <v>2.5</v>
      </c>
    </row>
    <row r="75" spans="1:11" ht="16.5" customHeight="1" thickBot="1">
      <c r="A75" s="80"/>
      <c r="B75" s="79"/>
      <c r="C75" s="79"/>
      <c r="D75" s="3">
        <v>2014</v>
      </c>
      <c r="E75" s="105">
        <f>E65</f>
        <v>0.2</v>
      </c>
      <c r="F75" s="534"/>
      <c r="G75" s="534"/>
      <c r="H75" s="534"/>
      <c r="I75" s="534"/>
      <c r="J75" s="105"/>
      <c r="K75" s="106">
        <f t="shared" si="0"/>
        <v>0.2</v>
      </c>
    </row>
    <row r="76" spans="1:11" ht="15" customHeight="1" thickBot="1">
      <c r="A76" s="51"/>
      <c r="B76" s="107"/>
      <c r="C76" s="107"/>
      <c r="D76" s="55">
        <v>2015</v>
      </c>
      <c r="E76" s="108">
        <f>E66</f>
        <v>0.2</v>
      </c>
      <c r="F76" s="490"/>
      <c r="G76" s="490"/>
      <c r="H76" s="490"/>
      <c r="I76" s="490"/>
      <c r="J76" s="108"/>
      <c r="K76" s="109">
        <f t="shared" si="0"/>
        <v>0.2</v>
      </c>
    </row>
    <row r="77" spans="1:11" ht="15.75" customHeight="1" thickBot="1">
      <c r="A77" s="64"/>
      <c r="B77" s="78"/>
      <c r="C77" s="78"/>
      <c r="D77" s="66">
        <v>2016</v>
      </c>
      <c r="E77" s="70">
        <f>E67</f>
        <v>0.5</v>
      </c>
      <c r="F77" s="435"/>
      <c r="G77" s="435"/>
      <c r="H77" s="435"/>
      <c r="I77" s="435"/>
      <c r="J77" s="70"/>
      <c r="K77" s="71">
        <f t="shared" si="0"/>
        <v>0.5</v>
      </c>
    </row>
    <row r="78" spans="1:11" ht="15.75" customHeight="1" thickBot="1">
      <c r="A78" s="64"/>
      <c r="B78" s="78"/>
      <c r="C78" s="78"/>
      <c r="D78" s="66">
        <v>2017</v>
      </c>
      <c r="E78" s="70">
        <f>E69</f>
        <v>0</v>
      </c>
      <c r="F78" s="117"/>
      <c r="G78" s="117"/>
      <c r="H78" s="117"/>
      <c r="I78" s="117"/>
      <c r="J78" s="70"/>
      <c r="K78" s="71">
        <f t="shared" si="0"/>
        <v>0</v>
      </c>
    </row>
    <row r="79" spans="1:11" ht="15.75" customHeight="1" thickBot="1">
      <c r="A79" s="64"/>
      <c r="B79" s="78"/>
      <c r="C79" s="78"/>
      <c r="D79" s="66">
        <v>2018</v>
      </c>
      <c r="E79" s="70">
        <f>E69</f>
        <v>0</v>
      </c>
      <c r="F79" s="117"/>
      <c r="G79" s="117"/>
      <c r="H79" s="117"/>
      <c r="I79" s="117"/>
      <c r="J79" s="70"/>
      <c r="K79" s="71">
        <f t="shared" si="0"/>
        <v>0</v>
      </c>
    </row>
    <row r="80" spans="1:11" ht="17.25" customHeight="1" thickBot="1">
      <c r="A80" s="511"/>
      <c r="B80" s="512"/>
      <c r="C80" s="512"/>
      <c r="D80" s="44" t="s">
        <v>148</v>
      </c>
      <c r="E80" s="373">
        <f>E83+E84+E85+E86+E87</f>
        <v>6.9</v>
      </c>
      <c r="F80" s="373"/>
      <c r="G80" s="373"/>
      <c r="H80" s="373"/>
      <c r="I80" s="373"/>
      <c r="J80" s="373"/>
      <c r="K80" s="533">
        <f>K83+K84+K85+K86+K87</f>
        <v>6.9</v>
      </c>
    </row>
    <row r="81" spans="1:11" ht="14.25" customHeight="1" thickBot="1">
      <c r="A81" s="511" t="s">
        <v>45</v>
      </c>
      <c r="B81" s="512"/>
      <c r="C81" s="512"/>
      <c r="D81" s="3" t="s">
        <v>35</v>
      </c>
      <c r="E81" s="321"/>
      <c r="F81" s="321"/>
      <c r="G81" s="321"/>
      <c r="H81" s="321"/>
      <c r="I81" s="321"/>
      <c r="J81" s="321"/>
      <c r="K81" s="328"/>
    </row>
    <row r="82" spans="1:11" ht="15.75" customHeight="1" thickBot="1">
      <c r="A82" s="377"/>
      <c r="B82" s="378"/>
      <c r="C82" s="378"/>
      <c r="D82" s="6" t="s">
        <v>36</v>
      </c>
      <c r="E82" s="321"/>
      <c r="F82" s="321"/>
      <c r="G82" s="321"/>
      <c r="H82" s="321"/>
      <c r="I82" s="321"/>
      <c r="J82" s="321"/>
      <c r="K82" s="328"/>
    </row>
    <row r="83" spans="1:11" ht="15.75" customHeight="1" thickBot="1">
      <c r="A83" s="83"/>
      <c r="B83" s="9"/>
      <c r="C83" s="9"/>
      <c r="D83" s="6">
        <v>2012</v>
      </c>
      <c r="E83" s="8">
        <f t="shared" ref="E83:E89" si="1">E73</f>
        <v>3.5</v>
      </c>
      <c r="F83" s="321"/>
      <c r="G83" s="321"/>
      <c r="H83" s="321"/>
      <c r="I83" s="321"/>
      <c r="J83" s="8"/>
      <c r="K83" s="84">
        <f t="shared" ref="K83:K89" si="2">K73</f>
        <v>3.5</v>
      </c>
    </row>
    <row r="84" spans="1:11" ht="15.75" customHeight="1" thickBot="1">
      <c r="A84" s="83"/>
      <c r="B84" s="79"/>
      <c r="C84" s="9"/>
      <c r="D84" s="6">
        <v>2013</v>
      </c>
      <c r="E84" s="8">
        <f t="shared" si="1"/>
        <v>2.5</v>
      </c>
      <c r="F84" s="321"/>
      <c r="G84" s="321"/>
      <c r="H84" s="321"/>
      <c r="I84" s="321"/>
      <c r="J84" s="8"/>
      <c r="K84" s="84">
        <f t="shared" si="2"/>
        <v>2.5</v>
      </c>
    </row>
    <row r="85" spans="1:11" ht="15.75" customHeight="1">
      <c r="A85" s="94"/>
      <c r="B85" s="188"/>
      <c r="C85" s="79"/>
      <c r="D85" s="3">
        <v>2014</v>
      </c>
      <c r="E85" s="54">
        <f t="shared" si="1"/>
        <v>0.2</v>
      </c>
      <c r="F85" s="374"/>
      <c r="G85" s="374"/>
      <c r="H85" s="374"/>
      <c r="I85" s="374"/>
      <c r="J85" s="54"/>
      <c r="K85" s="85">
        <f t="shared" si="2"/>
        <v>0.2</v>
      </c>
    </row>
    <row r="86" spans="1:11" ht="15.75" customHeight="1">
      <c r="A86" s="190"/>
      <c r="B86" s="191"/>
      <c r="C86" s="191"/>
      <c r="D86" s="204">
        <v>2015</v>
      </c>
      <c r="E86" s="205">
        <f>E76</f>
        <v>0.2</v>
      </c>
      <c r="F86" s="524"/>
      <c r="G86" s="524"/>
      <c r="H86" s="524"/>
      <c r="I86" s="524"/>
      <c r="J86" s="205"/>
      <c r="K86" s="206">
        <f t="shared" si="2"/>
        <v>0.2</v>
      </c>
    </row>
    <row r="87" spans="1:11" ht="15.75" customHeight="1">
      <c r="A87" s="190"/>
      <c r="B87" s="191"/>
      <c r="C87" s="191"/>
      <c r="D87" s="204">
        <v>2016</v>
      </c>
      <c r="E87" s="205">
        <f>E77</f>
        <v>0.5</v>
      </c>
      <c r="F87" s="524"/>
      <c r="G87" s="524"/>
      <c r="H87" s="524"/>
      <c r="I87" s="524"/>
      <c r="J87" s="205"/>
      <c r="K87" s="206">
        <f t="shared" si="2"/>
        <v>0.5</v>
      </c>
    </row>
    <row r="88" spans="1:11" ht="15.75" customHeight="1" thickBot="1">
      <c r="A88" s="94"/>
      <c r="B88" s="201"/>
      <c r="C88" s="201"/>
      <c r="D88" s="202">
        <v>2017</v>
      </c>
      <c r="E88" s="203">
        <f t="shared" si="1"/>
        <v>0</v>
      </c>
      <c r="F88" s="203"/>
      <c r="G88" s="136"/>
      <c r="H88" s="203"/>
      <c r="I88" s="136"/>
      <c r="J88" s="203"/>
      <c r="K88" s="203">
        <f t="shared" si="2"/>
        <v>0</v>
      </c>
    </row>
    <row r="89" spans="1:11" ht="15.75" customHeight="1" thickBot="1">
      <c r="A89" s="49"/>
      <c r="B89" s="111"/>
      <c r="C89" s="111"/>
      <c r="D89" s="49">
        <v>2018</v>
      </c>
      <c r="E89" s="139">
        <f t="shared" si="1"/>
        <v>0</v>
      </c>
      <c r="F89" s="139"/>
      <c r="G89" s="136"/>
      <c r="H89" s="139"/>
      <c r="I89" s="136"/>
      <c r="J89" s="139"/>
      <c r="K89" s="85">
        <f t="shared" si="2"/>
        <v>0</v>
      </c>
    </row>
    <row r="90" spans="1:11" ht="22.35" customHeight="1" thickBot="1">
      <c r="A90" s="462" t="s">
        <v>46</v>
      </c>
      <c r="B90" s="463"/>
      <c r="C90" s="463"/>
      <c r="D90" s="463"/>
      <c r="E90" s="463"/>
      <c r="F90" s="463"/>
      <c r="G90" s="525"/>
      <c r="H90" s="463"/>
      <c r="I90" s="525"/>
      <c r="J90" s="463"/>
      <c r="K90" s="526"/>
    </row>
    <row r="91" spans="1:11" ht="28.5" customHeight="1" thickBot="1">
      <c r="A91" s="527" t="s">
        <v>47</v>
      </c>
      <c r="B91" s="528"/>
      <c r="C91" s="528"/>
      <c r="D91" s="528"/>
      <c r="E91" s="528"/>
      <c r="F91" s="528"/>
      <c r="G91" s="528"/>
      <c r="H91" s="528"/>
      <c r="I91" s="528"/>
      <c r="J91" s="528"/>
      <c r="K91" s="529"/>
    </row>
    <row r="92" spans="1:11" ht="21.75" customHeight="1" thickBot="1">
      <c r="A92" s="530" t="s">
        <v>154</v>
      </c>
      <c r="B92" s="531"/>
      <c r="C92" s="531"/>
      <c r="D92" s="531"/>
      <c r="E92" s="531"/>
      <c r="F92" s="531"/>
      <c r="G92" s="531"/>
      <c r="H92" s="531"/>
      <c r="I92" s="531"/>
      <c r="J92" s="531"/>
      <c r="K92" s="532"/>
    </row>
    <row r="93" spans="1:11" ht="13.7" customHeight="1" thickBot="1">
      <c r="A93" s="404" t="s">
        <v>31</v>
      </c>
      <c r="B93" s="505" t="s">
        <v>153</v>
      </c>
      <c r="C93" s="505" t="s">
        <v>48</v>
      </c>
      <c r="D93" s="55"/>
      <c r="E93" s="365">
        <f>E97+E98+E99+E100+E101+E102+E103</f>
        <v>200</v>
      </c>
      <c r="F93" s="365"/>
      <c r="G93" s="365"/>
      <c r="H93" s="365"/>
      <c r="I93" s="365"/>
      <c r="J93" s="365"/>
      <c r="K93" s="367">
        <f>K97+K98+K99+K100+K101+K102+K103</f>
        <v>200</v>
      </c>
    </row>
    <row r="94" spans="1:11" ht="15.75" thickBot="1">
      <c r="A94" s="331"/>
      <c r="B94" s="434"/>
      <c r="C94" s="434"/>
      <c r="D94" s="44" t="s">
        <v>148</v>
      </c>
      <c r="E94" s="335"/>
      <c r="F94" s="335"/>
      <c r="G94" s="335"/>
      <c r="H94" s="335"/>
      <c r="I94" s="335"/>
      <c r="J94" s="335"/>
      <c r="K94" s="336"/>
    </row>
    <row r="95" spans="1:11" ht="15.75" thickBot="1">
      <c r="A95" s="331"/>
      <c r="B95" s="434"/>
      <c r="C95" s="434"/>
      <c r="D95" s="3" t="s">
        <v>35</v>
      </c>
      <c r="E95" s="335"/>
      <c r="F95" s="335"/>
      <c r="G95" s="335"/>
      <c r="H95" s="335"/>
      <c r="I95" s="335"/>
      <c r="J95" s="335"/>
      <c r="K95" s="336"/>
    </row>
    <row r="96" spans="1:11" ht="15.75" thickBot="1">
      <c r="A96" s="405"/>
      <c r="B96" s="506"/>
      <c r="C96" s="506"/>
      <c r="D96" s="57" t="s">
        <v>36</v>
      </c>
      <c r="E96" s="366"/>
      <c r="F96" s="366"/>
      <c r="G96" s="366"/>
      <c r="H96" s="366"/>
      <c r="I96" s="366"/>
      <c r="J96" s="366"/>
      <c r="K96" s="368"/>
    </row>
    <row r="97" spans="1:11" ht="15.75" customHeight="1" thickBot="1">
      <c r="A97" s="64"/>
      <c r="B97" s="78"/>
      <c r="C97" s="78"/>
      <c r="D97" s="66">
        <v>2012</v>
      </c>
      <c r="E97" s="70">
        <v>50</v>
      </c>
      <c r="F97" s="435"/>
      <c r="G97" s="435"/>
      <c r="H97" s="435"/>
      <c r="I97" s="435"/>
      <c r="J97" s="70"/>
      <c r="K97" s="71">
        <v>50</v>
      </c>
    </row>
    <row r="98" spans="1:11" ht="15.75" customHeight="1" thickBot="1">
      <c r="A98" s="83"/>
      <c r="B98" s="9"/>
      <c r="C98" s="9"/>
      <c r="D98" s="6">
        <v>2013</v>
      </c>
      <c r="E98" s="8">
        <v>65</v>
      </c>
      <c r="F98" s="373"/>
      <c r="G98" s="373"/>
      <c r="H98" s="373"/>
      <c r="I98" s="373"/>
      <c r="J98" s="8"/>
      <c r="K98" s="84">
        <v>65</v>
      </c>
    </row>
    <row r="99" spans="1:11" ht="15.75" customHeight="1" thickBot="1">
      <c r="A99" s="83"/>
      <c r="B99" s="9"/>
      <c r="C99" s="9"/>
      <c r="D99" s="6">
        <v>2014</v>
      </c>
      <c r="E99" s="8">
        <v>30</v>
      </c>
      <c r="F99" s="321"/>
      <c r="G99" s="321"/>
      <c r="H99" s="321"/>
      <c r="I99" s="321"/>
      <c r="J99" s="8"/>
      <c r="K99" s="84">
        <v>30</v>
      </c>
    </row>
    <row r="100" spans="1:11" ht="15.75" customHeight="1" thickBot="1">
      <c r="A100" s="83"/>
      <c r="B100" s="9"/>
      <c r="C100" s="9"/>
      <c r="D100" s="6">
        <v>2015</v>
      </c>
      <c r="E100" s="8">
        <v>10</v>
      </c>
      <c r="F100" s="321"/>
      <c r="G100" s="321"/>
      <c r="H100" s="321"/>
      <c r="I100" s="321"/>
      <c r="J100" s="8"/>
      <c r="K100" s="84">
        <v>10</v>
      </c>
    </row>
    <row r="101" spans="1:11" ht="15.75" customHeight="1" thickBot="1">
      <c r="A101" s="83"/>
      <c r="B101" s="9"/>
      <c r="C101" s="9"/>
      <c r="D101" s="6">
        <v>2016</v>
      </c>
      <c r="E101" s="8">
        <v>15</v>
      </c>
      <c r="F101" s="321"/>
      <c r="G101" s="321"/>
      <c r="H101" s="321"/>
      <c r="I101" s="321"/>
      <c r="J101" s="8"/>
      <c r="K101" s="84">
        <v>15</v>
      </c>
    </row>
    <row r="102" spans="1:11" ht="15.75" customHeight="1" thickBot="1">
      <c r="A102" s="80"/>
      <c r="B102" s="79"/>
      <c r="C102" s="79"/>
      <c r="D102" s="3">
        <v>2017</v>
      </c>
      <c r="E102" s="8">
        <v>10</v>
      </c>
      <c r="F102" s="116"/>
      <c r="G102" s="116"/>
      <c r="H102" s="116"/>
      <c r="I102" s="116"/>
      <c r="J102" s="8"/>
      <c r="K102" s="84">
        <v>10</v>
      </c>
    </row>
    <row r="103" spans="1:11" ht="15.75" customHeight="1" thickBot="1">
      <c r="A103" s="49"/>
      <c r="B103" s="111"/>
      <c r="C103" s="111"/>
      <c r="D103" s="49">
        <v>2018</v>
      </c>
      <c r="E103" s="8">
        <v>20</v>
      </c>
      <c r="F103" s="116"/>
      <c r="G103" s="116"/>
      <c r="H103" s="116"/>
      <c r="I103" s="116"/>
      <c r="J103" s="8"/>
      <c r="K103" s="84">
        <v>20</v>
      </c>
    </row>
    <row r="104" spans="1:11" ht="21.75" customHeight="1" thickBot="1">
      <c r="A104" s="511"/>
      <c r="B104" s="512"/>
      <c r="C104" s="512"/>
      <c r="D104" s="44" t="s">
        <v>148</v>
      </c>
      <c r="E104" s="321">
        <f>E107+E108+E109+E110+E111+E112+E113</f>
        <v>200</v>
      </c>
      <c r="F104" s="321"/>
      <c r="G104" s="321"/>
      <c r="H104" s="321"/>
      <c r="I104" s="321"/>
      <c r="J104" s="321"/>
      <c r="K104" s="328">
        <f>K107+K108+K109+K110+K111+K112+K113</f>
        <v>200</v>
      </c>
    </row>
    <row r="105" spans="1:11" ht="15" customHeight="1" thickBot="1">
      <c r="A105" s="511" t="s">
        <v>49</v>
      </c>
      <c r="B105" s="512"/>
      <c r="C105" s="512"/>
      <c r="D105" s="3" t="s">
        <v>35</v>
      </c>
      <c r="E105" s="321"/>
      <c r="F105" s="321"/>
      <c r="G105" s="321"/>
      <c r="H105" s="321"/>
      <c r="I105" s="321"/>
      <c r="J105" s="321"/>
      <c r="K105" s="328"/>
    </row>
    <row r="106" spans="1:11" ht="15.75" customHeight="1" thickBot="1">
      <c r="A106" s="377"/>
      <c r="B106" s="378"/>
      <c r="C106" s="378"/>
      <c r="D106" s="6" t="s">
        <v>36</v>
      </c>
      <c r="E106" s="321"/>
      <c r="F106" s="321"/>
      <c r="G106" s="321"/>
      <c r="H106" s="321"/>
      <c r="I106" s="321"/>
      <c r="J106" s="321"/>
      <c r="K106" s="328"/>
    </row>
    <row r="107" spans="1:11" ht="15.75" customHeight="1" thickBot="1">
      <c r="A107" s="83"/>
      <c r="B107" s="9"/>
      <c r="C107" s="9"/>
      <c r="D107" s="6">
        <v>2012</v>
      </c>
      <c r="E107" s="8">
        <f t="shared" ref="E107:E113" si="3">E97</f>
        <v>50</v>
      </c>
      <c r="F107" s="321"/>
      <c r="G107" s="321"/>
      <c r="H107" s="321"/>
      <c r="I107" s="321"/>
      <c r="J107" s="8"/>
      <c r="K107" s="84">
        <f>K97</f>
        <v>50</v>
      </c>
    </row>
    <row r="108" spans="1:11" ht="15.75" customHeight="1" thickBot="1">
      <c r="A108" s="83"/>
      <c r="B108" s="9"/>
      <c r="C108" s="9"/>
      <c r="D108" s="6">
        <v>2013</v>
      </c>
      <c r="E108" s="8">
        <f t="shared" si="3"/>
        <v>65</v>
      </c>
      <c r="F108" s="321"/>
      <c r="G108" s="321"/>
      <c r="H108" s="321"/>
      <c r="I108" s="321"/>
      <c r="J108" s="8"/>
      <c r="K108" s="84">
        <f>K98</f>
        <v>65</v>
      </c>
    </row>
    <row r="109" spans="1:11" ht="15.75" customHeight="1" thickBot="1">
      <c r="A109" s="83"/>
      <c r="B109" s="9"/>
      <c r="C109" s="9"/>
      <c r="D109" s="6">
        <v>2014</v>
      </c>
      <c r="E109" s="8">
        <f t="shared" si="3"/>
        <v>30</v>
      </c>
      <c r="F109" s="321"/>
      <c r="G109" s="321"/>
      <c r="H109" s="321"/>
      <c r="I109" s="321"/>
      <c r="J109" s="8"/>
      <c r="K109" s="84">
        <v>30</v>
      </c>
    </row>
    <row r="110" spans="1:11" ht="15.75" customHeight="1" thickBot="1">
      <c r="A110" s="83"/>
      <c r="B110" s="9"/>
      <c r="C110" s="79"/>
      <c r="D110" s="6">
        <v>2015</v>
      </c>
      <c r="E110" s="8">
        <f t="shared" si="3"/>
        <v>10</v>
      </c>
      <c r="F110" s="321"/>
      <c r="G110" s="321"/>
      <c r="H110" s="321"/>
      <c r="I110" s="321"/>
      <c r="J110" s="8"/>
      <c r="K110" s="84">
        <f>K100</f>
        <v>10</v>
      </c>
    </row>
    <row r="111" spans="1:11" ht="15.75" customHeight="1" thickBot="1">
      <c r="A111" s="80"/>
      <c r="B111" s="134"/>
      <c r="C111" s="111"/>
      <c r="D111" s="3">
        <v>2016</v>
      </c>
      <c r="E111" s="54">
        <f t="shared" si="3"/>
        <v>15</v>
      </c>
      <c r="F111" s="374"/>
      <c r="G111" s="374"/>
      <c r="H111" s="374"/>
      <c r="I111" s="374"/>
      <c r="J111" s="54"/>
      <c r="K111" s="85">
        <f>K101</f>
        <v>15</v>
      </c>
    </row>
    <row r="112" spans="1:11" ht="15.75" customHeight="1" thickBot="1">
      <c r="A112" s="49"/>
      <c r="B112" s="111"/>
      <c r="C112" s="111"/>
      <c r="D112" s="49">
        <v>2017</v>
      </c>
      <c r="E112" s="139">
        <f t="shared" si="3"/>
        <v>10</v>
      </c>
      <c r="F112" s="139"/>
      <c r="G112" s="141"/>
      <c r="H112" s="139"/>
      <c r="I112" s="141"/>
      <c r="J112" s="139"/>
      <c r="K112" s="139">
        <f>K102</f>
        <v>10</v>
      </c>
    </row>
    <row r="113" spans="1:11" ht="15.75" customHeight="1" thickBot="1">
      <c r="A113" s="275"/>
      <c r="B113" s="111"/>
      <c r="C113" s="111"/>
      <c r="D113" s="49">
        <v>2018</v>
      </c>
      <c r="E113" s="139">
        <f t="shared" si="3"/>
        <v>20</v>
      </c>
      <c r="F113" s="139"/>
      <c r="G113" s="141"/>
      <c r="H113" s="139"/>
      <c r="I113" s="141"/>
      <c r="J113" s="139"/>
      <c r="K113" s="139">
        <f>K103</f>
        <v>20</v>
      </c>
    </row>
    <row r="114" spans="1:11" ht="15" customHeight="1">
      <c r="A114" s="520" t="s">
        <v>50</v>
      </c>
      <c r="B114" s="398"/>
      <c r="C114" s="398"/>
      <c r="D114" s="398"/>
      <c r="E114" s="398"/>
      <c r="F114" s="398"/>
      <c r="G114" s="398"/>
      <c r="H114" s="398"/>
      <c r="I114" s="398"/>
      <c r="J114" s="398"/>
      <c r="K114" s="399"/>
    </row>
    <row r="115" spans="1:11" ht="21.2" customHeight="1" thickBot="1">
      <c r="A115" s="521" t="s">
        <v>51</v>
      </c>
      <c r="B115" s="522"/>
      <c r="C115" s="522"/>
      <c r="D115" s="522"/>
      <c r="E115" s="522"/>
      <c r="F115" s="522"/>
      <c r="G115" s="522"/>
      <c r="H115" s="522"/>
      <c r="I115" s="522"/>
      <c r="J115" s="522"/>
      <c r="K115" s="523"/>
    </row>
    <row r="116" spans="1:11" ht="18.600000000000001" customHeight="1" thickBot="1">
      <c r="A116" s="331" t="s">
        <v>31</v>
      </c>
      <c r="B116" s="434" t="s">
        <v>52</v>
      </c>
      <c r="C116" s="434" t="s">
        <v>144</v>
      </c>
      <c r="D116" s="3"/>
      <c r="E116" s="341">
        <f>E120+E121+E122+E123+E124+E125+E126</f>
        <v>176.2</v>
      </c>
      <c r="F116" s="335"/>
      <c r="G116" s="335"/>
      <c r="H116" s="335"/>
      <c r="I116" s="335"/>
      <c r="J116" s="335"/>
      <c r="K116" s="345">
        <f>K120+K121+K122+K123+K124+K125+K126</f>
        <v>176.2</v>
      </c>
    </row>
    <row r="117" spans="1:11" ht="15.75" thickBot="1">
      <c r="A117" s="331"/>
      <c r="B117" s="434"/>
      <c r="C117" s="434"/>
      <c r="D117" s="44" t="s">
        <v>148</v>
      </c>
      <c r="E117" s="341"/>
      <c r="F117" s="335"/>
      <c r="G117" s="335"/>
      <c r="H117" s="335"/>
      <c r="I117" s="335"/>
      <c r="J117" s="335"/>
      <c r="K117" s="345"/>
    </row>
    <row r="118" spans="1:11" ht="15.75" thickBot="1">
      <c r="A118" s="331"/>
      <c r="B118" s="434"/>
      <c r="C118" s="434"/>
      <c r="D118" s="3" t="s">
        <v>35</v>
      </c>
      <c r="E118" s="341"/>
      <c r="F118" s="335"/>
      <c r="G118" s="335"/>
      <c r="H118" s="335"/>
      <c r="I118" s="335"/>
      <c r="J118" s="335"/>
      <c r="K118" s="345"/>
    </row>
    <row r="119" spans="1:11" ht="18.600000000000001" customHeight="1" thickBot="1">
      <c r="A119" s="331"/>
      <c r="B119" s="434"/>
      <c r="C119" s="434"/>
      <c r="D119" s="6" t="s">
        <v>36</v>
      </c>
      <c r="E119" s="341"/>
      <c r="F119" s="335"/>
      <c r="G119" s="335"/>
      <c r="H119" s="335"/>
      <c r="I119" s="335"/>
      <c r="J119" s="335"/>
      <c r="K119" s="345"/>
    </row>
    <row r="120" spans="1:11" ht="15.75" customHeight="1" thickBot="1">
      <c r="A120" s="83"/>
      <c r="B120" s="9"/>
      <c r="C120" s="9"/>
      <c r="D120" s="6">
        <v>2012</v>
      </c>
      <c r="E120" s="13">
        <v>78</v>
      </c>
      <c r="F120" s="321"/>
      <c r="G120" s="321"/>
      <c r="H120" s="321"/>
      <c r="I120" s="321"/>
      <c r="J120" s="8"/>
      <c r="K120" s="86">
        <v>78</v>
      </c>
    </row>
    <row r="121" spans="1:11" ht="15.75" customHeight="1" thickBot="1">
      <c r="A121" s="83"/>
      <c r="B121" s="9"/>
      <c r="C121" s="9"/>
      <c r="D121" s="6">
        <v>2013</v>
      </c>
      <c r="E121" s="13">
        <v>4.5</v>
      </c>
      <c r="F121" s="321"/>
      <c r="G121" s="321"/>
      <c r="H121" s="321"/>
      <c r="I121" s="321"/>
      <c r="J121" s="8"/>
      <c r="K121" s="86">
        <v>4.5</v>
      </c>
    </row>
    <row r="122" spans="1:11" ht="15.75" customHeight="1" thickBot="1">
      <c r="A122" s="83"/>
      <c r="B122" s="9"/>
      <c r="C122" s="9"/>
      <c r="D122" s="6">
        <v>2014</v>
      </c>
      <c r="E122" s="13">
        <v>50</v>
      </c>
      <c r="F122" s="321"/>
      <c r="G122" s="321"/>
      <c r="H122" s="321"/>
      <c r="I122" s="321"/>
      <c r="J122" s="8"/>
      <c r="K122" s="86">
        <v>50</v>
      </c>
    </row>
    <row r="123" spans="1:11" ht="15.75" customHeight="1" thickBot="1">
      <c r="A123" s="83"/>
      <c r="B123" s="9"/>
      <c r="C123" s="9"/>
      <c r="D123" s="6">
        <v>2015</v>
      </c>
      <c r="E123" s="13">
        <v>15</v>
      </c>
      <c r="F123" s="321"/>
      <c r="G123" s="321"/>
      <c r="H123" s="321"/>
      <c r="I123" s="321"/>
      <c r="J123" s="8"/>
      <c r="K123" s="86">
        <v>15</v>
      </c>
    </row>
    <row r="124" spans="1:11" ht="15.75" customHeight="1" thickBot="1">
      <c r="A124" s="83"/>
      <c r="B124" s="9"/>
      <c r="C124" s="9"/>
      <c r="D124" s="3">
        <v>2016</v>
      </c>
      <c r="E124" s="13">
        <v>9</v>
      </c>
      <c r="F124" s="321"/>
      <c r="G124" s="321"/>
      <c r="H124" s="321"/>
      <c r="I124" s="321"/>
      <c r="J124" s="8"/>
      <c r="K124" s="86">
        <v>9</v>
      </c>
    </row>
    <row r="125" spans="1:11" ht="15.75" customHeight="1" thickBot="1">
      <c r="A125" s="83"/>
      <c r="B125" s="9"/>
      <c r="C125" s="142"/>
      <c r="D125" s="49">
        <v>2017</v>
      </c>
      <c r="E125" s="13">
        <v>19.7</v>
      </c>
      <c r="F125" s="116"/>
      <c r="G125" s="116"/>
      <c r="H125" s="116"/>
      <c r="I125" s="116"/>
      <c r="J125" s="8"/>
      <c r="K125" s="86">
        <v>19.7</v>
      </c>
    </row>
    <row r="126" spans="1:11" ht="15.75" customHeight="1">
      <c r="A126" s="80"/>
      <c r="B126" s="79"/>
      <c r="C126" s="134"/>
      <c r="D126" s="170">
        <v>2018</v>
      </c>
      <c r="E126" s="52">
        <v>0</v>
      </c>
      <c r="F126" s="207"/>
      <c r="G126" s="207"/>
      <c r="H126" s="207"/>
      <c r="I126" s="207"/>
      <c r="J126" s="54"/>
      <c r="K126" s="92">
        <v>0</v>
      </c>
    </row>
    <row r="127" spans="1:11" ht="11.25" customHeight="1" thickBot="1">
      <c r="A127" s="330"/>
      <c r="B127" s="496"/>
      <c r="C127" s="496" t="s">
        <v>53</v>
      </c>
      <c r="D127" s="44"/>
      <c r="E127" s="400">
        <v>4000</v>
      </c>
      <c r="F127" s="400">
        <f>F133+F134</f>
        <v>1400</v>
      </c>
      <c r="G127" s="400"/>
      <c r="H127" s="400">
        <f>H133+H134</f>
        <v>1400</v>
      </c>
      <c r="I127" s="400"/>
      <c r="J127" s="400">
        <f>J133+J134</f>
        <v>1200</v>
      </c>
      <c r="K127" s="391">
        <v>0</v>
      </c>
    </row>
    <row r="128" spans="1:11" ht="15.75" thickBot="1">
      <c r="A128" s="331"/>
      <c r="B128" s="445"/>
      <c r="C128" s="445"/>
      <c r="D128" s="44" t="s">
        <v>148</v>
      </c>
      <c r="E128" s="335"/>
      <c r="F128" s="335"/>
      <c r="G128" s="335"/>
      <c r="H128" s="335"/>
      <c r="I128" s="335"/>
      <c r="J128" s="335"/>
      <c r="K128" s="336"/>
    </row>
    <row r="129" spans="1:11" ht="15.75" thickBot="1">
      <c r="A129" s="331"/>
      <c r="B129" s="445"/>
      <c r="C129" s="445"/>
      <c r="D129" s="3" t="s">
        <v>35</v>
      </c>
      <c r="E129" s="335"/>
      <c r="F129" s="335"/>
      <c r="G129" s="335"/>
      <c r="H129" s="335"/>
      <c r="I129" s="335"/>
      <c r="J129" s="335"/>
      <c r="K129" s="336"/>
    </row>
    <row r="130" spans="1:11" ht="15.75" thickBot="1">
      <c r="A130" s="331"/>
      <c r="B130" s="445"/>
      <c r="C130" s="445"/>
      <c r="D130" s="3" t="s">
        <v>36</v>
      </c>
      <c r="E130" s="335"/>
      <c r="F130" s="335"/>
      <c r="G130" s="335"/>
      <c r="H130" s="335"/>
      <c r="I130" s="335"/>
      <c r="J130" s="335"/>
      <c r="K130" s="336"/>
    </row>
    <row r="131" spans="1:11" ht="12.4" customHeight="1" thickBot="1">
      <c r="A131" s="331"/>
      <c r="B131" s="445"/>
      <c r="C131" s="445"/>
      <c r="D131" s="4"/>
      <c r="E131" s="335"/>
      <c r="F131" s="335"/>
      <c r="G131" s="335"/>
      <c r="H131" s="335"/>
      <c r="I131" s="335"/>
      <c r="J131" s="335"/>
      <c r="K131" s="336"/>
    </row>
    <row r="132" spans="1:11" ht="12.4" hidden="1" customHeight="1">
      <c r="A132" s="332"/>
      <c r="B132" s="497"/>
      <c r="C132" s="497"/>
      <c r="D132" s="197"/>
      <c r="E132" s="401"/>
      <c r="F132" s="401"/>
      <c r="G132" s="401"/>
      <c r="H132" s="401"/>
      <c r="I132" s="401"/>
      <c r="J132" s="401"/>
      <c r="K132" s="392"/>
    </row>
    <row r="133" spans="1:11" ht="15.75" customHeight="1">
      <c r="A133" s="198"/>
      <c r="B133" s="199"/>
      <c r="C133" s="199"/>
      <c r="D133" s="193">
        <v>2012</v>
      </c>
      <c r="E133" s="200">
        <v>2000</v>
      </c>
      <c r="F133" s="516">
        <v>700</v>
      </c>
      <c r="G133" s="517"/>
      <c r="H133" s="517">
        <v>700</v>
      </c>
      <c r="I133" s="518"/>
      <c r="J133" s="200">
        <v>600</v>
      </c>
      <c r="K133" s="200">
        <v>0</v>
      </c>
    </row>
    <row r="134" spans="1:11" ht="15.75" customHeight="1">
      <c r="A134" s="171"/>
      <c r="B134" s="304"/>
      <c r="C134" s="304"/>
      <c r="D134" s="38">
        <v>2013</v>
      </c>
      <c r="E134" s="309" t="s">
        <v>54</v>
      </c>
      <c r="F134" s="519">
        <v>700</v>
      </c>
      <c r="G134" s="519"/>
      <c r="H134" s="519">
        <v>700</v>
      </c>
      <c r="I134" s="519"/>
      <c r="J134" s="309">
        <v>600</v>
      </c>
      <c r="K134" s="310">
        <v>0</v>
      </c>
    </row>
    <row r="135" spans="1:11" ht="15.75" customHeight="1" thickBot="1">
      <c r="A135" s="90"/>
      <c r="B135" s="125"/>
      <c r="C135" s="125"/>
      <c r="D135" s="39">
        <v>2014</v>
      </c>
      <c r="E135" s="40"/>
      <c r="F135" s="320"/>
      <c r="G135" s="320"/>
      <c r="H135" s="320"/>
      <c r="I135" s="320"/>
      <c r="J135" s="40"/>
      <c r="K135" s="100"/>
    </row>
    <row r="136" spans="1:11" ht="15.75" customHeight="1" thickBot="1">
      <c r="A136" s="83"/>
      <c r="B136" s="9"/>
      <c r="C136" s="9"/>
      <c r="D136" s="6">
        <v>2015</v>
      </c>
      <c r="E136" s="8"/>
      <c r="F136" s="321"/>
      <c r="G136" s="321"/>
      <c r="H136" s="321"/>
      <c r="I136" s="321"/>
      <c r="J136" s="8"/>
      <c r="K136" s="84"/>
    </row>
    <row r="137" spans="1:11" ht="15.75" customHeight="1" thickBot="1">
      <c r="A137" s="123"/>
      <c r="B137" s="137"/>
      <c r="C137" s="137"/>
      <c r="D137" s="37">
        <v>2016</v>
      </c>
      <c r="E137" s="138"/>
      <c r="F137" s="374"/>
      <c r="G137" s="322"/>
      <c r="H137" s="374"/>
      <c r="I137" s="322"/>
      <c r="J137" s="138"/>
      <c r="K137" s="140"/>
    </row>
    <row r="138" spans="1:11" ht="15.75" customHeight="1" thickBot="1">
      <c r="A138" s="49"/>
      <c r="B138" s="111"/>
      <c r="C138" s="111"/>
      <c r="D138" s="49">
        <v>2017</v>
      </c>
      <c r="E138" s="139"/>
      <c r="F138" s="139"/>
      <c r="G138" s="136"/>
      <c r="H138" s="139"/>
      <c r="I138" s="136"/>
      <c r="J138" s="139"/>
      <c r="K138" s="139"/>
    </row>
    <row r="139" spans="1:11" ht="15.75" customHeight="1">
      <c r="A139" s="80"/>
      <c r="B139" s="79"/>
      <c r="C139" s="79"/>
      <c r="D139" s="3">
        <v>2018</v>
      </c>
      <c r="E139" s="54"/>
      <c r="F139" s="133"/>
      <c r="G139" s="133"/>
      <c r="H139" s="133"/>
      <c r="I139" s="133"/>
      <c r="J139" s="54"/>
      <c r="K139" s="85"/>
    </row>
    <row r="140" spans="1:11" ht="12.4" customHeight="1" thickBot="1">
      <c r="A140" s="330" t="s">
        <v>37</v>
      </c>
      <c r="B140" s="515" t="s">
        <v>55</v>
      </c>
      <c r="C140" s="496" t="s">
        <v>56</v>
      </c>
      <c r="D140" s="44"/>
      <c r="E140" s="400">
        <f>E144+E145+E146+E147+E148+E149+E150</f>
        <v>1503.6</v>
      </c>
      <c r="F140" s="400"/>
      <c r="G140" s="400"/>
      <c r="H140" s="400"/>
      <c r="I140" s="400"/>
      <c r="J140" s="400"/>
      <c r="K140" s="391">
        <f>K144+K145+K146+K147+K148+K149+K150</f>
        <v>1503.6</v>
      </c>
    </row>
    <row r="141" spans="1:11" ht="21.2" customHeight="1" thickBot="1">
      <c r="A141" s="331"/>
      <c r="B141" s="434"/>
      <c r="C141" s="445"/>
      <c r="D141" s="44" t="s">
        <v>148</v>
      </c>
      <c r="E141" s="335"/>
      <c r="F141" s="335"/>
      <c r="G141" s="335"/>
      <c r="H141" s="335"/>
      <c r="I141" s="335"/>
      <c r="J141" s="335"/>
      <c r="K141" s="336"/>
    </row>
    <row r="142" spans="1:11" ht="15.75" thickBot="1">
      <c r="A142" s="331"/>
      <c r="B142" s="434"/>
      <c r="C142" s="445"/>
      <c r="D142" s="3" t="s">
        <v>35</v>
      </c>
      <c r="E142" s="335"/>
      <c r="F142" s="335"/>
      <c r="G142" s="335"/>
      <c r="H142" s="335"/>
      <c r="I142" s="335"/>
      <c r="J142" s="335"/>
      <c r="K142" s="336"/>
    </row>
    <row r="143" spans="1:11" ht="21" customHeight="1" thickBot="1">
      <c r="A143" s="331"/>
      <c r="B143" s="434"/>
      <c r="C143" s="445"/>
      <c r="D143" s="6" t="s">
        <v>36</v>
      </c>
      <c r="E143" s="335"/>
      <c r="F143" s="335"/>
      <c r="G143" s="335"/>
      <c r="H143" s="335"/>
      <c r="I143" s="335"/>
      <c r="J143" s="335"/>
      <c r="K143" s="336"/>
    </row>
    <row r="144" spans="1:11" ht="15.75" customHeight="1" thickBot="1">
      <c r="A144" s="83"/>
      <c r="B144" s="9"/>
      <c r="C144" s="9"/>
      <c r="D144" s="6">
        <v>2012</v>
      </c>
      <c r="E144" s="8">
        <v>430.8</v>
      </c>
      <c r="F144" s="321"/>
      <c r="G144" s="321"/>
      <c r="H144" s="321"/>
      <c r="I144" s="321"/>
      <c r="J144" s="8"/>
      <c r="K144" s="84">
        <v>430.8</v>
      </c>
    </row>
    <row r="145" spans="1:11" ht="15.75" customHeight="1" thickBot="1">
      <c r="A145" s="83"/>
      <c r="B145" s="9"/>
      <c r="C145" s="9"/>
      <c r="D145" s="6">
        <v>2013</v>
      </c>
      <c r="E145" s="8">
        <v>415.8</v>
      </c>
      <c r="F145" s="321"/>
      <c r="G145" s="321"/>
      <c r="H145" s="321"/>
      <c r="I145" s="321"/>
      <c r="J145" s="8"/>
      <c r="K145" s="84">
        <v>415.8</v>
      </c>
    </row>
    <row r="146" spans="1:11" ht="15.75" customHeight="1" thickBot="1">
      <c r="A146" s="83"/>
      <c r="B146" s="9"/>
      <c r="C146" s="9"/>
      <c r="D146" s="6">
        <v>2014</v>
      </c>
      <c r="E146" s="8">
        <v>467</v>
      </c>
      <c r="F146" s="321"/>
      <c r="G146" s="321"/>
      <c r="H146" s="321"/>
      <c r="I146" s="321"/>
      <c r="J146" s="8"/>
      <c r="K146" s="84">
        <v>467</v>
      </c>
    </row>
    <row r="147" spans="1:11" ht="15.75" customHeight="1" thickBot="1">
      <c r="A147" s="83"/>
      <c r="B147" s="9"/>
      <c r="C147" s="9"/>
      <c r="D147" s="6">
        <v>2015</v>
      </c>
      <c r="E147" s="8">
        <v>190</v>
      </c>
      <c r="F147" s="321"/>
      <c r="G147" s="321"/>
      <c r="H147" s="321"/>
      <c r="I147" s="321"/>
      <c r="J147" s="8"/>
      <c r="K147" s="84">
        <v>190</v>
      </c>
    </row>
    <row r="148" spans="1:11" ht="15.75" customHeight="1" thickBot="1">
      <c r="A148" s="80"/>
      <c r="B148" s="79"/>
      <c r="C148" s="79"/>
      <c r="D148" s="3">
        <v>2016</v>
      </c>
      <c r="E148" s="54"/>
      <c r="F148" s="374"/>
      <c r="G148" s="374"/>
      <c r="H148" s="374"/>
      <c r="I148" s="374"/>
      <c r="J148" s="54"/>
      <c r="K148" s="85"/>
    </row>
    <row r="149" spans="1:11" ht="15.75" customHeight="1" thickBot="1">
      <c r="A149" s="49"/>
      <c r="B149" s="111"/>
      <c r="C149" s="111"/>
      <c r="D149" s="49">
        <v>2017</v>
      </c>
      <c r="E149" s="139">
        <v>0</v>
      </c>
      <c r="F149" s="139"/>
      <c r="G149" s="136"/>
      <c r="H149" s="139"/>
      <c r="I149" s="136"/>
      <c r="J149" s="139"/>
      <c r="K149" s="139">
        <v>0</v>
      </c>
    </row>
    <row r="150" spans="1:11" ht="15.75" customHeight="1" thickBot="1">
      <c r="A150" s="80"/>
      <c r="B150" s="79"/>
      <c r="C150" s="79"/>
      <c r="D150" s="3">
        <v>2018</v>
      </c>
      <c r="E150" s="54">
        <v>0</v>
      </c>
      <c r="F150" s="133"/>
      <c r="G150" s="133"/>
      <c r="H150" s="133"/>
      <c r="I150" s="133"/>
      <c r="J150" s="54"/>
      <c r="K150" s="85">
        <v>0</v>
      </c>
    </row>
    <row r="151" spans="1:11" ht="22.5" customHeight="1" thickBot="1">
      <c r="A151" s="404" t="s">
        <v>40</v>
      </c>
      <c r="B151" s="503" t="s">
        <v>57</v>
      </c>
      <c r="C151" s="513" t="s">
        <v>58</v>
      </c>
      <c r="D151" s="44" t="s">
        <v>148</v>
      </c>
      <c r="E151" s="498">
        <f>E154+E155+E156+E157+E158+E159+E160</f>
        <v>72</v>
      </c>
      <c r="F151" s="498"/>
      <c r="G151" s="498"/>
      <c r="H151" s="498"/>
      <c r="I151" s="498"/>
      <c r="J151" s="498"/>
      <c r="K151" s="500">
        <f>K154+K155+K156+K157+K158+K159+K160</f>
        <v>72</v>
      </c>
    </row>
    <row r="152" spans="1:11" ht="15.75" thickBot="1">
      <c r="A152" s="331"/>
      <c r="B152" s="445"/>
      <c r="C152" s="446"/>
      <c r="D152" s="3" t="s">
        <v>35</v>
      </c>
      <c r="E152" s="321"/>
      <c r="F152" s="321"/>
      <c r="G152" s="321"/>
      <c r="H152" s="321"/>
      <c r="I152" s="321"/>
      <c r="J152" s="321"/>
      <c r="K152" s="328"/>
    </row>
    <row r="153" spans="1:11" ht="19.899999999999999" customHeight="1" thickBot="1">
      <c r="A153" s="405"/>
      <c r="B153" s="504"/>
      <c r="C153" s="514"/>
      <c r="D153" s="57" t="s">
        <v>36</v>
      </c>
      <c r="E153" s="499"/>
      <c r="F153" s="499"/>
      <c r="G153" s="499"/>
      <c r="H153" s="499"/>
      <c r="I153" s="499"/>
      <c r="J153" s="499"/>
      <c r="K153" s="501"/>
    </row>
    <row r="154" spans="1:11" ht="15.75" customHeight="1" thickBot="1">
      <c r="A154" s="64"/>
      <c r="B154" s="78"/>
      <c r="C154" s="78"/>
      <c r="D154" s="66">
        <v>2012</v>
      </c>
      <c r="E154" s="70">
        <v>72</v>
      </c>
      <c r="F154" s="435"/>
      <c r="G154" s="435"/>
      <c r="H154" s="435"/>
      <c r="I154" s="435"/>
      <c r="J154" s="70"/>
      <c r="K154" s="71">
        <v>72</v>
      </c>
    </row>
    <row r="155" spans="1:11" ht="15.75" customHeight="1" thickBot="1">
      <c r="A155" s="83"/>
      <c r="B155" s="9"/>
      <c r="C155" s="9"/>
      <c r="D155" s="6">
        <v>2013</v>
      </c>
      <c r="E155" s="8">
        <v>0</v>
      </c>
      <c r="F155" s="373"/>
      <c r="G155" s="373"/>
      <c r="H155" s="373"/>
      <c r="I155" s="373"/>
      <c r="J155" s="8"/>
      <c r="K155" s="84">
        <v>0</v>
      </c>
    </row>
    <row r="156" spans="1:11" ht="15.75" customHeight="1" thickBot="1">
      <c r="A156" s="83"/>
      <c r="B156" s="9"/>
      <c r="C156" s="9"/>
      <c r="D156" s="6">
        <v>2014</v>
      </c>
      <c r="E156" s="8">
        <v>0</v>
      </c>
      <c r="F156" s="321"/>
      <c r="G156" s="321"/>
      <c r="H156" s="321"/>
      <c r="I156" s="321"/>
      <c r="J156" s="8"/>
      <c r="K156" s="84">
        <v>0</v>
      </c>
    </row>
    <row r="157" spans="1:11" ht="15.75" customHeight="1" thickBot="1">
      <c r="A157" s="83"/>
      <c r="B157" s="9"/>
      <c r="C157" s="9"/>
      <c r="D157" s="6">
        <v>2015</v>
      </c>
      <c r="E157" s="8"/>
      <c r="F157" s="321"/>
      <c r="G157" s="321"/>
      <c r="H157" s="321"/>
      <c r="I157" s="321"/>
      <c r="J157" s="8"/>
      <c r="K157" s="84"/>
    </row>
    <row r="158" spans="1:11" ht="15.75" customHeight="1" thickBot="1">
      <c r="A158" s="83"/>
      <c r="B158" s="9"/>
      <c r="C158" s="9"/>
      <c r="D158" s="6">
        <v>2016</v>
      </c>
      <c r="E158" s="8"/>
      <c r="F158" s="321"/>
      <c r="G158" s="321"/>
      <c r="H158" s="321"/>
      <c r="I158" s="321"/>
      <c r="J158" s="8"/>
      <c r="K158" s="84"/>
    </row>
    <row r="159" spans="1:11" ht="15.75" customHeight="1" thickBot="1">
      <c r="A159" s="80"/>
      <c r="B159" s="79"/>
      <c r="C159" s="79"/>
      <c r="D159" s="3">
        <v>2017</v>
      </c>
      <c r="E159" s="8"/>
      <c r="F159" s="116"/>
      <c r="G159" s="116"/>
      <c r="H159" s="116"/>
      <c r="I159" s="116"/>
      <c r="J159" s="8"/>
      <c r="K159" s="84"/>
    </row>
    <row r="160" spans="1:11" ht="15.75" customHeight="1" thickBot="1">
      <c r="A160" s="49"/>
      <c r="B160" s="111"/>
      <c r="C160" s="111"/>
      <c r="D160" s="49">
        <v>2018</v>
      </c>
      <c r="E160" s="8"/>
      <c r="F160" s="116"/>
      <c r="G160" s="116"/>
      <c r="H160" s="116"/>
      <c r="I160" s="116"/>
      <c r="J160" s="8"/>
      <c r="K160" s="84"/>
    </row>
    <row r="161" spans="1:11" ht="15" customHeight="1" thickBot="1">
      <c r="A161" s="511"/>
      <c r="B161" s="512"/>
      <c r="C161" s="512"/>
      <c r="D161" s="44" t="s">
        <v>148</v>
      </c>
      <c r="E161" s="321">
        <f>E164+E165+E166+E167+E168</f>
        <v>5732.1</v>
      </c>
      <c r="F161" s="321">
        <f>F164+F165+F166+F167+F168</f>
        <v>1400</v>
      </c>
      <c r="G161" s="321"/>
      <c r="H161" s="321">
        <f>H164+H165+H166+H167+H168</f>
        <v>1400</v>
      </c>
      <c r="I161" s="321"/>
      <c r="J161" s="321">
        <f>J163+J164+J165+J166+J167+J168</f>
        <v>1200</v>
      </c>
      <c r="K161" s="328">
        <f>K163+K164+K165+K166+K167+K168</f>
        <v>1732.1</v>
      </c>
    </row>
    <row r="162" spans="1:11" ht="15" customHeight="1" thickBot="1">
      <c r="A162" s="511" t="s">
        <v>59</v>
      </c>
      <c r="B162" s="512"/>
      <c r="C162" s="512"/>
      <c r="D162" s="3" t="s">
        <v>35</v>
      </c>
      <c r="E162" s="321"/>
      <c r="F162" s="321"/>
      <c r="G162" s="321"/>
      <c r="H162" s="321"/>
      <c r="I162" s="321"/>
      <c r="J162" s="321"/>
      <c r="K162" s="328"/>
    </row>
    <row r="163" spans="1:11" ht="15.75" customHeight="1" thickBot="1">
      <c r="A163" s="377"/>
      <c r="B163" s="378"/>
      <c r="C163" s="378"/>
      <c r="D163" s="6" t="s">
        <v>36</v>
      </c>
      <c r="E163" s="321"/>
      <c r="F163" s="321"/>
      <c r="G163" s="321"/>
      <c r="H163" s="321"/>
      <c r="I163" s="321"/>
      <c r="J163" s="321"/>
      <c r="K163" s="328"/>
    </row>
    <row r="164" spans="1:11" ht="15.75" customHeight="1" thickBot="1">
      <c r="A164" s="83"/>
      <c r="B164" s="9"/>
      <c r="C164" s="9"/>
      <c r="D164" s="6">
        <v>2012</v>
      </c>
      <c r="E164" s="8">
        <f>E120+E133+E144+E154</f>
        <v>2580.8000000000002</v>
      </c>
      <c r="F164" s="321">
        <v>700</v>
      </c>
      <c r="G164" s="321"/>
      <c r="H164" s="321">
        <v>700</v>
      </c>
      <c r="I164" s="321"/>
      <c r="J164" s="8">
        <v>600</v>
      </c>
      <c r="K164" s="84">
        <f>K120+K133+K144+K154</f>
        <v>580.79999999999995</v>
      </c>
    </row>
    <row r="165" spans="1:11" ht="15.75" customHeight="1" thickBot="1">
      <c r="A165" s="83"/>
      <c r="B165" s="9"/>
      <c r="C165" s="9"/>
      <c r="D165" s="6">
        <v>2013</v>
      </c>
      <c r="E165" s="8">
        <v>2420.3000000000002</v>
      </c>
      <c r="F165" s="321">
        <v>700</v>
      </c>
      <c r="G165" s="321"/>
      <c r="H165" s="321">
        <v>700</v>
      </c>
      <c r="I165" s="321"/>
      <c r="J165" s="8">
        <v>600</v>
      </c>
      <c r="K165" s="84">
        <f>K121+K145+K155</f>
        <v>420.3</v>
      </c>
    </row>
    <row r="166" spans="1:11" ht="15.75" customHeight="1" thickBot="1">
      <c r="A166" s="83"/>
      <c r="B166" s="9"/>
      <c r="C166" s="9"/>
      <c r="D166" s="6">
        <v>2014</v>
      </c>
      <c r="E166" s="8">
        <f>E122+E135+E146+E156</f>
        <v>517</v>
      </c>
      <c r="F166" s="321"/>
      <c r="G166" s="321"/>
      <c r="H166" s="321"/>
      <c r="I166" s="321"/>
      <c r="J166" s="8"/>
      <c r="K166" s="84">
        <f>K122+K135+K146+K156</f>
        <v>517</v>
      </c>
    </row>
    <row r="167" spans="1:11" ht="15.75" customHeight="1" thickBot="1">
      <c r="A167" s="83"/>
      <c r="B167" s="9"/>
      <c r="C167" s="9"/>
      <c r="D167" s="6">
        <v>2015</v>
      </c>
      <c r="E167" s="8">
        <f>E123+E136+E147+E157</f>
        <v>205</v>
      </c>
      <c r="F167" s="321"/>
      <c r="G167" s="321"/>
      <c r="H167" s="321"/>
      <c r="I167" s="321"/>
      <c r="J167" s="8"/>
      <c r="K167" s="84">
        <f>K123+K136+K147+K157</f>
        <v>205</v>
      </c>
    </row>
    <row r="168" spans="1:11" ht="15.75" customHeight="1" thickBot="1">
      <c r="A168" s="83"/>
      <c r="B168" s="9"/>
      <c r="C168" s="9"/>
      <c r="D168" s="6">
        <v>2016</v>
      </c>
      <c r="E168" s="8">
        <f>E124+E137+E148+E158</f>
        <v>9</v>
      </c>
      <c r="F168" s="321"/>
      <c r="G168" s="321"/>
      <c r="H168" s="321"/>
      <c r="I168" s="321"/>
      <c r="J168" s="8"/>
      <c r="K168" s="84">
        <f>K124+K137+K148+K158</f>
        <v>9</v>
      </c>
    </row>
    <row r="169" spans="1:11" ht="15.75" customHeight="1">
      <c r="A169" s="80"/>
      <c r="B169" s="79"/>
      <c r="C169" s="79"/>
      <c r="D169" s="3">
        <v>2017</v>
      </c>
      <c r="E169" s="54">
        <f>E159+E149+E138+E125</f>
        <v>19.7</v>
      </c>
      <c r="F169" s="207"/>
      <c r="G169" s="207"/>
      <c r="H169" s="207"/>
      <c r="I169" s="207"/>
      <c r="J169" s="54"/>
      <c r="K169" s="85">
        <f>K159+K149+K138+K125</f>
        <v>19.7</v>
      </c>
    </row>
    <row r="170" spans="1:11" ht="15.75" customHeight="1">
      <c r="A170" s="193"/>
      <c r="B170" s="199"/>
      <c r="C170" s="199"/>
      <c r="D170" s="193">
        <v>2018</v>
      </c>
      <c r="E170" s="205">
        <f>E160+E150+E139+E126</f>
        <v>0</v>
      </c>
      <c r="F170" s="213"/>
      <c r="G170" s="213"/>
      <c r="H170" s="213"/>
      <c r="I170" s="213"/>
      <c r="J170" s="205"/>
      <c r="K170" s="206">
        <f>K160+K150+K139+K126</f>
        <v>0</v>
      </c>
    </row>
    <row r="171" spans="1:11" ht="19.899999999999999" customHeight="1">
      <c r="A171" s="478" t="s">
        <v>60</v>
      </c>
      <c r="B171" s="479"/>
      <c r="C171" s="479"/>
      <c r="D171" s="479"/>
      <c r="E171" s="479"/>
      <c r="F171" s="479"/>
      <c r="G171" s="479"/>
      <c r="H171" s="479"/>
      <c r="I171" s="479"/>
      <c r="J171" s="479"/>
      <c r="K171" s="480"/>
    </row>
    <row r="172" spans="1:11" ht="87.75" customHeight="1" thickBot="1">
      <c r="A172" s="481" t="s">
        <v>61</v>
      </c>
      <c r="B172" s="223" t="s">
        <v>62</v>
      </c>
      <c r="C172" s="508" t="s">
        <v>138</v>
      </c>
      <c r="D172" s="44" t="s">
        <v>148</v>
      </c>
      <c r="E172" s="383">
        <f>E175+E176+E177+E178+E179+E180+E181</f>
        <v>4027.7000000000003</v>
      </c>
      <c r="F172" s="383"/>
      <c r="G172" s="383"/>
      <c r="H172" s="383"/>
      <c r="I172" s="383"/>
      <c r="J172" s="383"/>
      <c r="K172" s="507">
        <f>K175+K176+K177+K178+K179+K180+K181</f>
        <v>4027.7000000000003</v>
      </c>
    </row>
    <row r="173" spans="1:11" ht="82.15" customHeight="1" thickBot="1">
      <c r="A173" s="331"/>
      <c r="B173" s="508" t="s">
        <v>63</v>
      </c>
      <c r="C173" s="434"/>
      <c r="D173" s="3" t="s">
        <v>35</v>
      </c>
      <c r="E173" s="335"/>
      <c r="F173" s="335"/>
      <c r="G173" s="335"/>
      <c r="H173" s="335"/>
      <c r="I173" s="335"/>
      <c r="J173" s="335"/>
      <c r="K173" s="336"/>
    </row>
    <row r="174" spans="1:11" ht="67.5" customHeight="1">
      <c r="A174" s="332"/>
      <c r="B174" s="509"/>
      <c r="C174" s="510"/>
      <c r="D174" s="38" t="s">
        <v>36</v>
      </c>
      <c r="E174" s="401"/>
      <c r="F174" s="401"/>
      <c r="G174" s="401"/>
      <c r="H174" s="401"/>
      <c r="I174" s="401"/>
      <c r="J174" s="401"/>
      <c r="K174" s="392"/>
    </row>
    <row r="175" spans="1:11" ht="17.25" customHeight="1" thickBot="1">
      <c r="A175" s="90"/>
      <c r="B175" s="125"/>
      <c r="C175" s="125"/>
      <c r="D175" s="39">
        <v>2012</v>
      </c>
      <c r="E175" s="40">
        <v>940.7</v>
      </c>
      <c r="F175" s="320"/>
      <c r="G175" s="320"/>
      <c r="H175" s="320"/>
      <c r="I175" s="320"/>
      <c r="J175" s="40"/>
      <c r="K175" s="100">
        <v>940.7</v>
      </c>
    </row>
    <row r="176" spans="1:11" ht="15.75" customHeight="1" thickBot="1">
      <c r="A176" s="83"/>
      <c r="B176" s="9"/>
      <c r="C176" s="9"/>
      <c r="D176" s="6">
        <v>2013</v>
      </c>
      <c r="E176" s="8">
        <v>64.5</v>
      </c>
      <c r="F176" s="321"/>
      <c r="G176" s="321"/>
      <c r="H176" s="321"/>
      <c r="I176" s="321"/>
      <c r="J176" s="8"/>
      <c r="K176" s="84">
        <v>64.5</v>
      </c>
    </row>
    <row r="177" spans="1:11" ht="18" customHeight="1" thickBot="1">
      <c r="A177" s="83"/>
      <c r="B177" s="9"/>
      <c r="C177" s="9"/>
      <c r="D177" s="6">
        <v>2014</v>
      </c>
      <c r="E177" s="8">
        <v>654.29999999999995</v>
      </c>
      <c r="F177" s="321"/>
      <c r="G177" s="321"/>
      <c r="H177" s="321"/>
      <c r="I177" s="321"/>
      <c r="J177" s="8"/>
      <c r="K177" s="84">
        <v>654.29999999999995</v>
      </c>
    </row>
    <row r="178" spans="1:11" ht="16.5" customHeight="1" thickBot="1">
      <c r="A178" s="83"/>
      <c r="B178" s="9"/>
      <c r="C178" s="9"/>
      <c r="D178" s="6">
        <v>2015</v>
      </c>
      <c r="E178" s="8">
        <v>1008.6</v>
      </c>
      <c r="F178" s="321"/>
      <c r="G178" s="321"/>
      <c r="H178" s="321"/>
      <c r="I178" s="321"/>
      <c r="J178" s="8"/>
      <c r="K178" s="84">
        <v>1008.6</v>
      </c>
    </row>
    <row r="179" spans="1:11" ht="18.75" customHeight="1" thickBot="1">
      <c r="A179" s="80"/>
      <c r="B179" s="79"/>
      <c r="C179" s="79"/>
      <c r="D179" s="3">
        <v>2016</v>
      </c>
      <c r="E179" s="54">
        <v>689.7</v>
      </c>
      <c r="F179" s="374"/>
      <c r="G179" s="374"/>
      <c r="H179" s="374"/>
      <c r="I179" s="374"/>
      <c r="J179" s="54"/>
      <c r="K179" s="85">
        <v>689.7</v>
      </c>
    </row>
    <row r="180" spans="1:11" ht="18.75" customHeight="1" thickBot="1">
      <c r="A180" s="49"/>
      <c r="B180" s="111"/>
      <c r="C180" s="111"/>
      <c r="D180" s="49">
        <v>2017</v>
      </c>
      <c r="E180" s="139">
        <v>370.1</v>
      </c>
      <c r="F180" s="11"/>
      <c r="G180" s="116"/>
      <c r="H180" s="116"/>
      <c r="I180" s="10"/>
      <c r="J180" s="139"/>
      <c r="K180" s="139">
        <v>370.1</v>
      </c>
    </row>
    <row r="181" spans="1:11" ht="18.75" customHeight="1" thickBot="1">
      <c r="A181" s="49"/>
      <c r="B181" s="111"/>
      <c r="C181" s="111"/>
      <c r="D181" s="49">
        <v>2018</v>
      </c>
      <c r="E181" s="8">
        <v>299.8</v>
      </c>
      <c r="F181" s="116"/>
      <c r="G181" s="116"/>
      <c r="H181" s="116"/>
      <c r="I181" s="116"/>
      <c r="J181" s="8"/>
      <c r="K181" s="84">
        <v>299.8</v>
      </c>
    </row>
    <row r="182" spans="1:11" ht="20.25" customHeight="1" thickBot="1">
      <c r="A182" s="404"/>
      <c r="B182" s="503"/>
      <c r="C182" s="505" t="s">
        <v>137</v>
      </c>
      <c r="D182" s="55" t="s">
        <v>34</v>
      </c>
      <c r="E182" s="498">
        <f>E185+E186+E187+E188+E189</f>
        <v>12548.100000000002</v>
      </c>
      <c r="F182" s="498"/>
      <c r="G182" s="498"/>
      <c r="H182" s="498"/>
      <c r="I182" s="498"/>
      <c r="J182" s="498"/>
      <c r="K182" s="500">
        <f>K185+K186+K187+K188+K189</f>
        <v>12518.100000000002</v>
      </c>
    </row>
    <row r="183" spans="1:11" ht="23.25" hidden="1" customHeight="1">
      <c r="A183" s="331"/>
      <c r="B183" s="445"/>
      <c r="C183" s="434"/>
      <c r="D183" s="3" t="s">
        <v>35</v>
      </c>
      <c r="E183" s="321"/>
      <c r="F183" s="321"/>
      <c r="G183" s="321"/>
      <c r="H183" s="321"/>
      <c r="I183" s="321"/>
      <c r="J183" s="321"/>
      <c r="K183" s="328"/>
    </row>
    <row r="184" spans="1:11" ht="239.25" customHeight="1" thickBot="1">
      <c r="A184" s="405"/>
      <c r="B184" s="504"/>
      <c r="C184" s="506"/>
      <c r="D184" s="57" t="s">
        <v>36</v>
      </c>
      <c r="E184" s="499"/>
      <c r="F184" s="499"/>
      <c r="G184" s="499"/>
      <c r="H184" s="499"/>
      <c r="I184" s="499"/>
      <c r="J184" s="499"/>
      <c r="K184" s="501"/>
    </row>
    <row r="185" spans="1:11" ht="15.75" customHeight="1" thickBot="1">
      <c r="A185" s="64"/>
      <c r="B185" s="78"/>
      <c r="C185" s="78"/>
      <c r="D185" s="66">
        <v>2012</v>
      </c>
      <c r="E185" s="70">
        <v>1680.6</v>
      </c>
      <c r="F185" s="435"/>
      <c r="G185" s="435"/>
      <c r="H185" s="435"/>
      <c r="I185" s="435"/>
      <c r="J185" s="70"/>
      <c r="K185" s="71">
        <v>1680.6</v>
      </c>
    </row>
    <row r="186" spans="1:11" ht="15.75" customHeight="1" thickBot="1">
      <c r="A186" s="83"/>
      <c r="B186" s="9"/>
      <c r="C186" s="9"/>
      <c r="D186" s="6">
        <v>2013</v>
      </c>
      <c r="E186" s="15">
        <v>547.70000000000005</v>
      </c>
      <c r="F186" s="502"/>
      <c r="G186" s="502"/>
      <c r="H186" s="502"/>
      <c r="I186" s="502"/>
      <c r="J186" s="15"/>
      <c r="K186" s="87">
        <v>547.70000000000005</v>
      </c>
    </row>
    <row r="187" spans="1:11" ht="15.75" customHeight="1" thickBot="1">
      <c r="A187" s="83"/>
      <c r="B187" s="9"/>
      <c r="C187" s="9"/>
      <c r="D187" s="6">
        <v>2014</v>
      </c>
      <c r="E187" s="15">
        <v>3580.9</v>
      </c>
      <c r="F187" s="385"/>
      <c r="G187" s="385"/>
      <c r="H187" s="385"/>
      <c r="I187" s="385"/>
      <c r="J187" s="15">
        <v>30</v>
      </c>
      <c r="K187" s="87">
        <v>3550.9</v>
      </c>
    </row>
    <row r="188" spans="1:11" ht="15.75" customHeight="1" thickBot="1">
      <c r="A188" s="83"/>
      <c r="B188" s="9"/>
      <c r="C188" s="9"/>
      <c r="D188" s="6">
        <v>2015</v>
      </c>
      <c r="E188" s="15">
        <v>1185.0999999999999</v>
      </c>
      <c r="F188" s="385"/>
      <c r="G188" s="385"/>
      <c r="H188" s="385"/>
      <c r="I188" s="385"/>
      <c r="J188" s="15"/>
      <c r="K188" s="87">
        <v>1185.0999999999999</v>
      </c>
    </row>
    <row r="189" spans="1:11" ht="15.75" customHeight="1" thickBot="1">
      <c r="A189" s="83"/>
      <c r="B189" s="9"/>
      <c r="C189" s="9"/>
      <c r="D189" s="3">
        <v>2016</v>
      </c>
      <c r="E189" s="15">
        <v>5553.8</v>
      </c>
      <c r="F189" s="385"/>
      <c r="G189" s="385"/>
      <c r="H189" s="385"/>
      <c r="I189" s="385"/>
      <c r="J189" s="15"/>
      <c r="K189" s="87">
        <v>5553.8</v>
      </c>
    </row>
    <row r="190" spans="1:11" ht="15.75" customHeight="1">
      <c r="A190" s="80"/>
      <c r="B190" s="79"/>
      <c r="C190" s="134"/>
      <c r="D190" s="170">
        <v>2017</v>
      </c>
      <c r="E190" s="224">
        <v>2256.1999999999998</v>
      </c>
      <c r="F190" s="225"/>
      <c r="G190" s="225"/>
      <c r="H190" s="225"/>
      <c r="I190" s="225"/>
      <c r="J190" s="224"/>
      <c r="K190" s="215">
        <v>2256.1999999999998</v>
      </c>
    </row>
    <row r="191" spans="1:11" ht="15.75" customHeight="1">
      <c r="A191" s="190"/>
      <c r="B191" s="191"/>
      <c r="C191" s="226"/>
      <c r="D191" s="193">
        <v>2018</v>
      </c>
      <c r="E191" s="211">
        <v>3581.9</v>
      </c>
      <c r="F191" s="212"/>
      <c r="G191" s="212"/>
      <c r="H191" s="212"/>
      <c r="I191" s="212"/>
      <c r="J191" s="211"/>
      <c r="K191" s="227">
        <v>3581.9</v>
      </c>
    </row>
    <row r="192" spans="1:11" ht="21.2" customHeight="1" thickBot="1">
      <c r="A192" s="330"/>
      <c r="B192" s="496"/>
      <c r="C192" s="496" t="s">
        <v>64</v>
      </c>
      <c r="D192" s="44" t="s">
        <v>34</v>
      </c>
      <c r="E192" s="320">
        <f>E195+E196+E197+E198+E199+E200+E201</f>
        <v>948.1</v>
      </c>
      <c r="F192" s="320"/>
      <c r="G192" s="320"/>
      <c r="H192" s="320"/>
      <c r="I192" s="320"/>
      <c r="J192" s="320"/>
      <c r="K192" s="327">
        <f>K195+K196+K197+K198+K199+K200+K201</f>
        <v>948.1</v>
      </c>
    </row>
    <row r="193" spans="1:11" ht="15.75" thickBot="1">
      <c r="A193" s="331"/>
      <c r="B193" s="445"/>
      <c r="C193" s="445"/>
      <c r="D193" s="3" t="s">
        <v>35</v>
      </c>
      <c r="E193" s="321"/>
      <c r="F193" s="321"/>
      <c r="G193" s="321"/>
      <c r="H193" s="321"/>
      <c r="I193" s="321"/>
      <c r="J193" s="321"/>
      <c r="K193" s="328"/>
    </row>
    <row r="194" spans="1:11">
      <c r="A194" s="332"/>
      <c r="B194" s="497"/>
      <c r="C194" s="497"/>
      <c r="D194" s="38" t="s">
        <v>36</v>
      </c>
      <c r="E194" s="322"/>
      <c r="F194" s="322"/>
      <c r="G194" s="322"/>
      <c r="H194" s="322"/>
      <c r="I194" s="322"/>
      <c r="J194" s="322"/>
      <c r="K194" s="329"/>
    </row>
    <row r="195" spans="1:11" ht="15.75" customHeight="1" thickBot="1">
      <c r="A195" s="83"/>
      <c r="B195" s="9"/>
      <c r="C195" s="9"/>
      <c r="D195" s="6">
        <v>2012</v>
      </c>
      <c r="E195" s="13">
        <v>810</v>
      </c>
      <c r="F195" s="476"/>
      <c r="G195" s="476"/>
      <c r="H195" s="476"/>
      <c r="I195" s="476"/>
      <c r="J195" s="13"/>
      <c r="K195" s="86">
        <v>810</v>
      </c>
    </row>
    <row r="196" spans="1:11" ht="15.75" customHeight="1" thickBot="1">
      <c r="A196" s="83"/>
      <c r="B196" s="9"/>
      <c r="C196" s="9"/>
      <c r="D196" s="6">
        <v>2013</v>
      </c>
      <c r="E196" s="13">
        <v>65</v>
      </c>
      <c r="F196" s="326"/>
      <c r="G196" s="326"/>
      <c r="H196" s="326"/>
      <c r="I196" s="326"/>
      <c r="J196" s="13"/>
      <c r="K196" s="86">
        <v>65</v>
      </c>
    </row>
    <row r="197" spans="1:11" ht="15.75" customHeight="1" thickBot="1">
      <c r="A197" s="298"/>
      <c r="B197" s="306"/>
      <c r="C197" s="306"/>
      <c r="D197" s="307">
        <v>2014</v>
      </c>
      <c r="E197" s="18">
        <v>36.1</v>
      </c>
      <c r="F197" s="326"/>
      <c r="G197" s="326"/>
      <c r="H197" s="326"/>
      <c r="I197" s="326"/>
      <c r="J197" s="18"/>
      <c r="K197" s="308">
        <v>36.1</v>
      </c>
    </row>
    <row r="198" spans="1:11" ht="15.75" customHeight="1">
      <c r="A198" s="171"/>
      <c r="B198" s="304"/>
      <c r="C198" s="304"/>
      <c r="D198" s="38">
        <v>2015</v>
      </c>
      <c r="E198" s="186">
        <v>37</v>
      </c>
      <c r="F198" s="338"/>
      <c r="G198" s="338"/>
      <c r="H198" s="338"/>
      <c r="I198" s="338"/>
      <c r="J198" s="186"/>
      <c r="K198" s="187">
        <v>37</v>
      </c>
    </row>
    <row r="199" spans="1:11" ht="15.75" customHeight="1" thickBot="1">
      <c r="A199" s="90"/>
      <c r="B199" s="125"/>
      <c r="C199" s="125"/>
      <c r="D199" s="44">
        <v>2016</v>
      </c>
      <c r="E199" s="40"/>
      <c r="F199" s="320"/>
      <c r="G199" s="320"/>
      <c r="H199" s="320"/>
      <c r="I199" s="320"/>
      <c r="J199" s="40"/>
      <c r="K199" s="100"/>
    </row>
    <row r="200" spans="1:11" ht="15.75" customHeight="1" thickBot="1">
      <c r="A200" s="83"/>
      <c r="B200" s="9"/>
      <c r="C200" s="142"/>
      <c r="D200" s="49">
        <v>2017</v>
      </c>
      <c r="E200" s="8"/>
      <c r="F200" s="116"/>
      <c r="G200" s="116"/>
      <c r="H200" s="116"/>
      <c r="I200" s="116"/>
      <c r="J200" s="8"/>
      <c r="K200" s="84"/>
    </row>
    <row r="201" spans="1:11" ht="15.75" customHeight="1" thickBot="1">
      <c r="A201" s="83"/>
      <c r="B201" s="9"/>
      <c r="C201" s="142"/>
      <c r="D201" s="49">
        <v>2018</v>
      </c>
      <c r="E201" s="8"/>
      <c r="F201" s="116"/>
      <c r="G201" s="116"/>
      <c r="H201" s="116"/>
      <c r="I201" s="116"/>
      <c r="J201" s="8"/>
      <c r="K201" s="84"/>
    </row>
    <row r="202" spans="1:11" ht="24.75" customHeight="1" thickBot="1">
      <c r="A202" s="331"/>
      <c r="B202" s="445"/>
      <c r="C202" s="324" t="s">
        <v>140</v>
      </c>
      <c r="D202" s="44" t="s">
        <v>148</v>
      </c>
      <c r="E202" s="326">
        <f>E205+E206+E207+E208+E209+E210+E211</f>
        <v>1225.7999999999997</v>
      </c>
      <c r="F202" s="495"/>
      <c r="G202" s="495"/>
      <c r="H202" s="326">
        <f>H205+H206+H207+H208+H209+H210+H211</f>
        <v>501.9</v>
      </c>
      <c r="I202" s="326"/>
      <c r="J202" s="495"/>
      <c r="K202" s="333">
        <f>K205+K206+K207+K208+K209+K210+K211</f>
        <v>723.9</v>
      </c>
    </row>
    <row r="203" spans="1:11" ht="15.75" thickBot="1">
      <c r="A203" s="331"/>
      <c r="B203" s="445"/>
      <c r="C203" s="324"/>
      <c r="D203" s="3" t="s">
        <v>35</v>
      </c>
      <c r="E203" s="326"/>
      <c r="F203" s="495"/>
      <c r="G203" s="495"/>
      <c r="H203" s="326"/>
      <c r="I203" s="326"/>
      <c r="J203" s="495"/>
      <c r="K203" s="333"/>
    </row>
    <row r="204" spans="1:11" ht="15.75" thickBot="1">
      <c r="A204" s="331"/>
      <c r="B204" s="445"/>
      <c r="C204" s="324"/>
      <c r="D204" s="6" t="s">
        <v>36</v>
      </c>
      <c r="E204" s="326"/>
      <c r="F204" s="495"/>
      <c r="G204" s="495"/>
      <c r="H204" s="326"/>
      <c r="I204" s="326"/>
      <c r="J204" s="495"/>
      <c r="K204" s="333"/>
    </row>
    <row r="205" spans="1:11" ht="15.75" customHeight="1" thickBot="1">
      <c r="A205" s="83"/>
      <c r="B205" s="9"/>
      <c r="C205" s="7"/>
      <c r="D205" s="6">
        <v>2012</v>
      </c>
      <c r="E205" s="13">
        <v>64.900000000000006</v>
      </c>
      <c r="F205" s="326"/>
      <c r="G205" s="326"/>
      <c r="H205" s="326"/>
      <c r="I205" s="326"/>
      <c r="J205" s="13"/>
      <c r="K205" s="86">
        <v>64.900000000000006</v>
      </c>
    </row>
    <row r="206" spans="1:11" ht="15.75" customHeight="1" thickBot="1">
      <c r="A206" s="83"/>
      <c r="B206" s="9"/>
      <c r="C206" s="7"/>
      <c r="D206" s="6">
        <v>2013</v>
      </c>
      <c r="E206" s="13">
        <v>0</v>
      </c>
      <c r="F206" s="326"/>
      <c r="G206" s="326"/>
      <c r="H206" s="326"/>
      <c r="I206" s="326"/>
      <c r="J206" s="13"/>
      <c r="K206" s="86">
        <v>0</v>
      </c>
    </row>
    <row r="207" spans="1:11" ht="15.75" customHeight="1" thickBot="1">
      <c r="A207" s="83"/>
      <c r="B207" s="9"/>
      <c r="C207" s="7"/>
      <c r="D207" s="6">
        <v>2014</v>
      </c>
      <c r="E207" s="16"/>
      <c r="F207" s="382"/>
      <c r="G207" s="382"/>
      <c r="H207" s="382"/>
      <c r="I207" s="382"/>
      <c r="J207" s="16"/>
      <c r="K207" s="88"/>
    </row>
    <row r="208" spans="1:11" ht="15.75" customHeight="1" thickBot="1">
      <c r="A208" s="83"/>
      <c r="B208" s="9"/>
      <c r="C208" s="7"/>
      <c r="D208" s="6">
        <v>2015</v>
      </c>
      <c r="E208" s="8">
        <v>596.79999999999995</v>
      </c>
      <c r="F208" s="382"/>
      <c r="G208" s="382"/>
      <c r="H208" s="382"/>
      <c r="I208" s="382"/>
      <c r="J208" s="16"/>
      <c r="K208" s="84">
        <v>596.79999999999995</v>
      </c>
    </row>
    <row r="209" spans="1:11" ht="15.75" customHeight="1" thickBot="1">
      <c r="A209" s="93"/>
      <c r="B209" s="124"/>
      <c r="C209" s="42"/>
      <c r="D209" s="43">
        <v>2016</v>
      </c>
      <c r="E209" s="138">
        <v>418.5</v>
      </c>
      <c r="F209" s="439"/>
      <c r="G209" s="439"/>
      <c r="H209" s="439">
        <v>418.5</v>
      </c>
      <c r="I209" s="439"/>
      <c r="J209" s="147"/>
      <c r="K209" s="140"/>
    </row>
    <row r="210" spans="1:11" ht="15.75" customHeight="1" thickBot="1">
      <c r="A210" s="83"/>
      <c r="B210" s="9"/>
      <c r="C210" s="142"/>
      <c r="D210" s="49">
        <v>2017</v>
      </c>
      <c r="E210" s="139">
        <v>145.6</v>
      </c>
      <c r="F210" s="11"/>
      <c r="G210" s="116"/>
      <c r="H210" s="119">
        <v>83.4</v>
      </c>
      <c r="I210" s="10"/>
      <c r="J210" s="139"/>
      <c r="K210" s="139">
        <v>62.2</v>
      </c>
    </row>
    <row r="211" spans="1:11" ht="15.75" customHeight="1" thickBot="1">
      <c r="A211" s="83"/>
      <c r="B211" s="9"/>
      <c r="C211" s="142"/>
      <c r="D211" s="49">
        <v>2018</v>
      </c>
      <c r="E211" s="8"/>
      <c r="F211" s="116"/>
      <c r="G211" s="116"/>
      <c r="H211" s="116"/>
      <c r="I211" s="116"/>
      <c r="J211" s="8"/>
      <c r="K211" s="84"/>
    </row>
    <row r="212" spans="1:11" ht="15.75" customHeight="1" thickBot="1">
      <c r="A212" s="330">
        <v>2</v>
      </c>
      <c r="B212" s="323" t="s">
        <v>65</v>
      </c>
      <c r="C212" s="323" t="s">
        <v>139</v>
      </c>
      <c r="D212" s="44" t="s">
        <v>148</v>
      </c>
      <c r="E212" s="337">
        <f>E215+E216+E217+E218+E219+E220+E221</f>
        <v>5706</v>
      </c>
      <c r="F212" s="494"/>
      <c r="G212" s="127"/>
      <c r="H212" s="494"/>
      <c r="I212" s="127"/>
      <c r="J212" s="337"/>
      <c r="K212" s="346">
        <f>K215+K216+K217+K218+K219+K220+K221</f>
        <v>5706</v>
      </c>
    </row>
    <row r="213" spans="1:11" ht="15.75" thickBot="1">
      <c r="A213" s="331"/>
      <c r="B213" s="324"/>
      <c r="C213" s="324"/>
      <c r="D213" s="3" t="s">
        <v>35</v>
      </c>
      <c r="E213" s="326"/>
      <c r="F213" s="468"/>
      <c r="G213" s="18"/>
      <c r="H213" s="468"/>
      <c r="I213" s="18"/>
      <c r="J213" s="326"/>
      <c r="K213" s="333"/>
    </row>
    <row r="214" spans="1:11" ht="74.650000000000006" customHeight="1" thickBot="1">
      <c r="A214" s="331"/>
      <c r="B214" s="324"/>
      <c r="C214" s="324"/>
      <c r="D214" s="6" t="s">
        <v>36</v>
      </c>
      <c r="E214" s="326"/>
      <c r="F214" s="468"/>
      <c r="G214" s="18"/>
      <c r="H214" s="468"/>
      <c r="I214" s="18"/>
      <c r="J214" s="326"/>
      <c r="K214" s="333"/>
    </row>
    <row r="215" spans="1:11" ht="15.75" thickBot="1">
      <c r="A215" s="83"/>
      <c r="B215" s="9"/>
      <c r="C215" s="7"/>
      <c r="D215" s="6">
        <v>2012</v>
      </c>
      <c r="E215" s="13">
        <v>75</v>
      </c>
      <c r="F215" s="17"/>
      <c r="G215" s="18"/>
      <c r="H215" s="17"/>
      <c r="I215" s="18"/>
      <c r="J215" s="13"/>
      <c r="K215" s="86">
        <v>75</v>
      </c>
    </row>
    <row r="216" spans="1:11" ht="15.75" thickBot="1">
      <c r="A216" s="83"/>
      <c r="B216" s="9"/>
      <c r="C216" s="7"/>
      <c r="D216" s="6">
        <v>2013</v>
      </c>
      <c r="E216" s="13">
        <v>28</v>
      </c>
      <c r="F216" s="17"/>
      <c r="G216" s="18"/>
      <c r="H216" s="17"/>
      <c r="I216" s="18"/>
      <c r="J216" s="13"/>
      <c r="K216" s="86">
        <v>28</v>
      </c>
    </row>
    <row r="217" spans="1:11" ht="15.75" thickBot="1">
      <c r="A217" s="83"/>
      <c r="B217" s="9"/>
      <c r="C217" s="7"/>
      <c r="D217" s="6">
        <v>2014</v>
      </c>
      <c r="E217" s="13">
        <v>809.3</v>
      </c>
      <c r="F217" s="17"/>
      <c r="G217" s="18"/>
      <c r="H217" s="17"/>
      <c r="I217" s="18"/>
      <c r="J217" s="13"/>
      <c r="K217" s="86">
        <v>809.3</v>
      </c>
    </row>
    <row r="218" spans="1:11" ht="15.75" thickBot="1">
      <c r="A218" s="83"/>
      <c r="B218" s="9"/>
      <c r="C218" s="7"/>
      <c r="D218" s="6">
        <v>2015</v>
      </c>
      <c r="E218" s="13">
        <v>634.9</v>
      </c>
      <c r="F218" s="17"/>
      <c r="G218" s="18"/>
      <c r="H218" s="17"/>
      <c r="I218" s="18"/>
      <c r="J218" s="13"/>
      <c r="K218" s="86">
        <v>634.9</v>
      </c>
    </row>
    <row r="219" spans="1:11" ht="15.75" customHeight="1" thickBot="1">
      <c r="A219" s="83"/>
      <c r="B219" s="9"/>
      <c r="C219" s="7"/>
      <c r="D219" s="3">
        <v>2016</v>
      </c>
      <c r="E219" s="13">
        <v>1435.4</v>
      </c>
      <c r="F219" s="326"/>
      <c r="G219" s="326"/>
      <c r="H219" s="326"/>
      <c r="I219" s="326"/>
      <c r="J219" s="13"/>
      <c r="K219" s="86">
        <v>1435.4</v>
      </c>
    </row>
    <row r="220" spans="1:11" ht="15.75" customHeight="1" thickBot="1">
      <c r="A220" s="83"/>
      <c r="B220" s="9"/>
      <c r="C220" s="27"/>
      <c r="D220" s="49">
        <v>2017</v>
      </c>
      <c r="E220" s="13">
        <v>1445.8</v>
      </c>
      <c r="F220" s="50"/>
      <c r="G220" s="50"/>
      <c r="H220" s="50"/>
      <c r="I220" s="50"/>
      <c r="J220" s="13"/>
      <c r="K220" s="86">
        <v>1445.8</v>
      </c>
    </row>
    <row r="221" spans="1:11" ht="15.75" customHeight="1" thickBot="1">
      <c r="A221" s="83"/>
      <c r="B221" s="9"/>
      <c r="C221" s="27"/>
      <c r="D221" s="49">
        <v>2018</v>
      </c>
      <c r="E221" s="13">
        <v>1277.5999999999999</v>
      </c>
      <c r="F221" s="50"/>
      <c r="G221" s="50"/>
      <c r="H221" s="50"/>
      <c r="I221" s="50"/>
      <c r="J221" s="13"/>
      <c r="K221" s="86">
        <v>1277.5999999999999</v>
      </c>
    </row>
    <row r="222" spans="1:11" ht="15" customHeight="1" thickBot="1">
      <c r="A222" s="331">
        <v>3</v>
      </c>
      <c r="B222" s="324" t="s">
        <v>66</v>
      </c>
      <c r="C222" s="324" t="s">
        <v>67</v>
      </c>
      <c r="D222" s="44" t="s">
        <v>148</v>
      </c>
      <c r="E222" s="321">
        <f>E225+E226+E227+E228+E229+E230+E231</f>
        <v>416.40000000000003</v>
      </c>
      <c r="F222" s="321"/>
      <c r="G222" s="321"/>
      <c r="H222" s="321"/>
      <c r="I222" s="321"/>
      <c r="J222" s="321"/>
      <c r="K222" s="328">
        <f>K225+K226+K227+K228+K229+K230+K241</f>
        <v>5157.6000000000004</v>
      </c>
    </row>
    <row r="223" spans="1:11" ht="15.75" thickBot="1">
      <c r="A223" s="331"/>
      <c r="B223" s="324"/>
      <c r="C223" s="324"/>
      <c r="D223" s="3" t="s">
        <v>35</v>
      </c>
      <c r="E223" s="321"/>
      <c r="F223" s="321"/>
      <c r="G223" s="321"/>
      <c r="H223" s="321"/>
      <c r="I223" s="321"/>
      <c r="J223" s="321"/>
      <c r="K223" s="328"/>
    </row>
    <row r="224" spans="1:11" ht="23.65" customHeight="1" thickBot="1">
      <c r="A224" s="331"/>
      <c r="B224" s="324"/>
      <c r="C224" s="324"/>
      <c r="D224" s="6" t="s">
        <v>36</v>
      </c>
      <c r="E224" s="321"/>
      <c r="F224" s="321"/>
      <c r="G224" s="321"/>
      <c r="H224" s="321"/>
      <c r="I224" s="321"/>
      <c r="J224" s="321"/>
      <c r="K224" s="328"/>
    </row>
    <row r="225" spans="1:11" ht="15.75" customHeight="1" thickBot="1">
      <c r="A225" s="83"/>
      <c r="B225" s="9"/>
      <c r="C225" s="9"/>
      <c r="D225" s="6">
        <v>2012</v>
      </c>
      <c r="E225" s="13">
        <v>78</v>
      </c>
      <c r="F225" s="326"/>
      <c r="G225" s="326"/>
      <c r="H225" s="326"/>
      <c r="I225" s="326"/>
      <c r="J225" s="13"/>
      <c r="K225" s="86">
        <v>78</v>
      </c>
    </row>
    <row r="226" spans="1:11" ht="15.75" customHeight="1" thickBot="1">
      <c r="A226" s="83"/>
      <c r="B226" s="9"/>
      <c r="C226" s="9"/>
      <c r="D226" s="6">
        <v>2013</v>
      </c>
      <c r="E226" s="19">
        <v>0</v>
      </c>
      <c r="F226" s="493"/>
      <c r="G226" s="493"/>
      <c r="H226" s="493"/>
      <c r="I226" s="493"/>
      <c r="J226" s="19"/>
      <c r="K226" s="89">
        <v>0</v>
      </c>
    </row>
    <row r="227" spans="1:11" ht="15.75" customHeight="1" thickBot="1">
      <c r="A227" s="80"/>
      <c r="B227" s="79"/>
      <c r="C227" s="79"/>
      <c r="D227" s="3">
        <v>2014</v>
      </c>
      <c r="E227" s="52">
        <v>67.3</v>
      </c>
      <c r="F227" s="465"/>
      <c r="G227" s="465"/>
      <c r="H227" s="465"/>
      <c r="I227" s="465"/>
      <c r="J227" s="52"/>
      <c r="K227" s="92">
        <v>67.3</v>
      </c>
    </row>
    <row r="228" spans="1:11" ht="15.75" customHeight="1" thickBot="1">
      <c r="A228" s="51"/>
      <c r="B228" s="107"/>
      <c r="C228" s="107"/>
      <c r="D228" s="55">
        <v>2015</v>
      </c>
      <c r="E228" s="108">
        <v>54.6</v>
      </c>
      <c r="F228" s="490"/>
      <c r="G228" s="490"/>
      <c r="H228" s="490"/>
      <c r="I228" s="490"/>
      <c r="J228" s="108"/>
      <c r="K228" s="109">
        <v>54.6</v>
      </c>
    </row>
    <row r="229" spans="1:11" ht="15.75" customHeight="1" thickBot="1">
      <c r="A229" s="166"/>
      <c r="B229" s="111"/>
      <c r="C229" s="279"/>
      <c r="D229" s="276">
        <v>2016</v>
      </c>
      <c r="E229" s="286">
        <v>128.9</v>
      </c>
      <c r="F229" s="491"/>
      <c r="G229" s="492"/>
      <c r="H229" s="491"/>
      <c r="I229" s="492"/>
      <c r="J229" s="139"/>
      <c r="K229" s="139">
        <v>128.9</v>
      </c>
    </row>
    <row r="230" spans="1:11" ht="15.75" customHeight="1" thickBot="1">
      <c r="A230" s="275"/>
      <c r="B230" s="111"/>
      <c r="C230" s="48"/>
      <c r="D230" s="49">
        <v>2017</v>
      </c>
      <c r="E230" s="53">
        <v>44.5</v>
      </c>
      <c r="F230" s="53"/>
      <c r="G230" s="283"/>
      <c r="H230" s="53"/>
      <c r="I230" s="283"/>
      <c r="J230" s="53"/>
      <c r="K230" s="53">
        <v>44.5</v>
      </c>
    </row>
    <row r="231" spans="1:11" ht="15.75" customHeight="1" thickBot="1">
      <c r="A231" s="280"/>
      <c r="B231" s="111"/>
      <c r="C231" s="281"/>
      <c r="D231" s="284">
        <v>2018</v>
      </c>
      <c r="E231" s="53">
        <v>43.1</v>
      </c>
      <c r="F231" s="285"/>
      <c r="G231" s="278"/>
      <c r="H231" s="282"/>
      <c r="I231" s="287"/>
      <c r="J231" s="53"/>
      <c r="K231" s="53">
        <v>43.1</v>
      </c>
    </row>
    <row r="232" spans="1:11" ht="15.75" customHeight="1" thickBot="1">
      <c r="A232" s="551">
        <v>4</v>
      </c>
      <c r="B232" s="554" t="s">
        <v>145</v>
      </c>
      <c r="C232" s="554" t="s">
        <v>146</v>
      </c>
      <c r="D232" s="44" t="s">
        <v>148</v>
      </c>
      <c r="E232" s="548">
        <f>E235+E236+E237+E238+E239+E240+E241</f>
        <v>7121.4</v>
      </c>
      <c r="F232" s="557"/>
      <c r="G232" s="558"/>
      <c r="H232" s="557"/>
      <c r="I232" s="558"/>
      <c r="J232" s="548"/>
      <c r="K232" s="548">
        <f>K235+K236+K237+K238+K239+K240+K241</f>
        <v>7121.4</v>
      </c>
    </row>
    <row r="233" spans="1:11" ht="15.75" customHeight="1" thickBot="1">
      <c r="A233" s="552"/>
      <c r="B233" s="555"/>
      <c r="C233" s="555"/>
      <c r="D233" s="49" t="s">
        <v>35</v>
      </c>
      <c r="E233" s="549"/>
      <c r="F233" s="559"/>
      <c r="G233" s="560"/>
      <c r="H233" s="559"/>
      <c r="I233" s="560"/>
      <c r="J233" s="549"/>
      <c r="K233" s="549"/>
    </row>
    <row r="234" spans="1:11" ht="15.75" customHeight="1" thickBot="1">
      <c r="A234" s="553"/>
      <c r="B234" s="556"/>
      <c r="C234" s="556"/>
      <c r="D234" s="49" t="s">
        <v>36</v>
      </c>
      <c r="E234" s="550"/>
      <c r="F234" s="561"/>
      <c r="G234" s="562"/>
      <c r="H234" s="561"/>
      <c r="I234" s="562"/>
      <c r="J234" s="550"/>
      <c r="K234" s="550"/>
    </row>
    <row r="235" spans="1:11" ht="15.75" customHeight="1" thickBot="1">
      <c r="A235" s="83"/>
      <c r="B235" s="9"/>
      <c r="C235" s="7"/>
      <c r="D235" s="6">
        <v>2012</v>
      </c>
      <c r="E235" s="13"/>
      <c r="F235" s="277"/>
      <c r="G235" s="13"/>
      <c r="H235" s="277"/>
      <c r="I235" s="13"/>
      <c r="J235" s="13"/>
      <c r="K235" s="86"/>
    </row>
    <row r="236" spans="1:11" ht="15.75" customHeight="1" thickBot="1">
      <c r="A236" s="83"/>
      <c r="B236" s="9"/>
      <c r="C236" s="7"/>
      <c r="D236" s="6">
        <v>2013</v>
      </c>
      <c r="E236" s="13"/>
      <c r="F236" s="17"/>
      <c r="G236" s="18"/>
      <c r="H236" s="17"/>
      <c r="I236" s="18"/>
      <c r="J236" s="13"/>
      <c r="K236" s="86"/>
    </row>
    <row r="237" spans="1:11" ht="15.75" customHeight="1" thickBot="1">
      <c r="A237" s="83"/>
      <c r="B237" s="9"/>
      <c r="C237" s="7"/>
      <c r="D237" s="6">
        <v>2014</v>
      </c>
      <c r="E237" s="13"/>
      <c r="F237" s="17"/>
      <c r="G237" s="18"/>
      <c r="H237" s="17"/>
      <c r="I237" s="18"/>
      <c r="J237" s="13"/>
      <c r="K237" s="86"/>
    </row>
    <row r="238" spans="1:11" ht="15.75" customHeight="1" thickBot="1">
      <c r="A238" s="83"/>
      <c r="B238" s="9"/>
      <c r="C238" s="7"/>
      <c r="D238" s="6">
        <v>2015</v>
      </c>
      <c r="E238" s="13"/>
      <c r="F238" s="17"/>
      <c r="G238" s="18"/>
      <c r="H238" s="17"/>
      <c r="I238" s="18"/>
      <c r="J238" s="13"/>
      <c r="K238" s="86"/>
    </row>
    <row r="239" spans="1:11" ht="15.75" customHeight="1" thickBot="1">
      <c r="A239" s="83"/>
      <c r="B239" s="9"/>
      <c r="C239" s="7"/>
      <c r="D239" s="3">
        <v>2016</v>
      </c>
      <c r="E239" s="13"/>
      <c r="F239" s="326"/>
      <c r="G239" s="326"/>
      <c r="H239" s="326"/>
      <c r="I239" s="326"/>
      <c r="J239" s="13"/>
      <c r="K239" s="86"/>
    </row>
    <row r="240" spans="1:11" ht="15.75" customHeight="1" thickBot="1">
      <c r="A240" s="83"/>
      <c r="B240" s="9"/>
      <c r="C240" s="27"/>
      <c r="D240" s="49">
        <v>2017</v>
      </c>
      <c r="E240" s="13">
        <v>2337.1</v>
      </c>
      <c r="F240" s="50"/>
      <c r="G240" s="50"/>
      <c r="H240" s="50"/>
      <c r="I240" s="50"/>
      <c r="J240" s="13"/>
      <c r="K240" s="86">
        <v>2337.1</v>
      </c>
    </row>
    <row r="241" spans="1:11" ht="15.75" customHeight="1">
      <c r="A241" s="171"/>
      <c r="B241" s="304"/>
      <c r="C241" s="305"/>
      <c r="D241" s="300">
        <v>2018</v>
      </c>
      <c r="E241" s="186">
        <v>4784.3</v>
      </c>
      <c r="F241" s="299"/>
      <c r="G241" s="299"/>
      <c r="H241" s="299"/>
      <c r="I241" s="299"/>
      <c r="J241" s="186"/>
      <c r="K241" s="187">
        <v>4784.3</v>
      </c>
    </row>
    <row r="242" spans="1:11" ht="15.75" customHeight="1" thickBot="1">
      <c r="A242" s="330">
        <v>5</v>
      </c>
      <c r="B242" s="323" t="s">
        <v>133</v>
      </c>
      <c r="C242" s="323" t="s">
        <v>134</v>
      </c>
      <c r="D242" s="44" t="s">
        <v>148</v>
      </c>
      <c r="E242" s="320">
        <f>E245+E246+E247</f>
        <v>9611.7000000000007</v>
      </c>
      <c r="F242" s="320"/>
      <c r="G242" s="320"/>
      <c r="H242" s="320"/>
      <c r="I242" s="320"/>
      <c r="J242" s="320"/>
      <c r="K242" s="327">
        <f>K245+K246+K247</f>
        <v>9611.7000000000007</v>
      </c>
    </row>
    <row r="243" spans="1:11" ht="15.75" customHeight="1" thickBot="1">
      <c r="A243" s="331"/>
      <c r="B243" s="324"/>
      <c r="C243" s="324"/>
      <c r="D243" s="3" t="s">
        <v>35</v>
      </c>
      <c r="E243" s="321"/>
      <c r="F243" s="321"/>
      <c r="G243" s="321"/>
      <c r="H243" s="321"/>
      <c r="I243" s="321"/>
      <c r="J243" s="321"/>
      <c r="K243" s="328"/>
    </row>
    <row r="244" spans="1:11" ht="64.5" customHeight="1">
      <c r="A244" s="332"/>
      <c r="B244" s="325"/>
      <c r="C244" s="325"/>
      <c r="D244" s="38" t="s">
        <v>36</v>
      </c>
      <c r="E244" s="322"/>
      <c r="F244" s="322"/>
      <c r="G244" s="322"/>
      <c r="H244" s="322"/>
      <c r="I244" s="322"/>
      <c r="J244" s="322"/>
      <c r="K244" s="329"/>
    </row>
    <row r="245" spans="1:11" ht="15.75" customHeight="1" thickBot="1">
      <c r="A245" s="218"/>
      <c r="B245" s="220"/>
      <c r="C245" s="220"/>
      <c r="D245" s="57">
        <v>2016</v>
      </c>
      <c r="E245" s="221">
        <v>3461.7</v>
      </c>
      <c r="F245" s="402"/>
      <c r="G245" s="402"/>
      <c r="H245" s="402"/>
      <c r="I245" s="402"/>
      <c r="J245" s="221"/>
      <c r="K245" s="222">
        <v>3461.7</v>
      </c>
    </row>
    <row r="246" spans="1:11" ht="15.75" customHeight="1" thickBot="1">
      <c r="A246" s="49"/>
      <c r="B246" s="111"/>
      <c r="C246" s="48"/>
      <c r="D246" s="49">
        <v>2017</v>
      </c>
      <c r="E246" s="53">
        <v>3880.8</v>
      </c>
      <c r="F246" s="18"/>
      <c r="G246" s="50"/>
      <c r="H246" s="50"/>
      <c r="I246" s="17"/>
      <c r="J246" s="53"/>
      <c r="K246" s="53">
        <v>3880.8</v>
      </c>
    </row>
    <row r="247" spans="1:11" ht="15.75" customHeight="1" thickBot="1">
      <c r="A247" s="83"/>
      <c r="B247" s="9"/>
      <c r="C247" s="27"/>
      <c r="D247" s="49">
        <v>2018</v>
      </c>
      <c r="E247" s="13">
        <v>2269.1999999999998</v>
      </c>
      <c r="F247" s="50"/>
      <c r="G247" s="50"/>
      <c r="H247" s="50"/>
      <c r="I247" s="50"/>
      <c r="J247" s="13"/>
      <c r="K247" s="86">
        <v>2269.1999999999998</v>
      </c>
    </row>
    <row r="248" spans="1:11" ht="15" customHeight="1" thickBot="1">
      <c r="A248" s="369"/>
      <c r="B248" s="370"/>
      <c r="C248" s="370"/>
      <c r="D248" s="44" t="s">
        <v>148</v>
      </c>
      <c r="E248" s="476">
        <f>E251+E252+E253+E254+E255+E256+E257</f>
        <v>47443.3</v>
      </c>
      <c r="F248" s="476"/>
      <c r="G248" s="476"/>
      <c r="H248" s="476">
        <f>H251+H252+H253+H254+H255+H256+H257</f>
        <v>501.9</v>
      </c>
      <c r="I248" s="476"/>
      <c r="J248" s="476">
        <f>J251+J252+J253+J254+J255+J256+J257</f>
        <v>30</v>
      </c>
      <c r="K248" s="477">
        <f>K251+K252+K253+K254+K255+K256+K257</f>
        <v>46911.4</v>
      </c>
    </row>
    <row r="249" spans="1:11" ht="15" customHeight="1" thickBot="1">
      <c r="A249" s="369" t="s">
        <v>68</v>
      </c>
      <c r="B249" s="370"/>
      <c r="C249" s="370"/>
      <c r="D249" s="3" t="s">
        <v>35</v>
      </c>
      <c r="E249" s="326"/>
      <c r="F249" s="326"/>
      <c r="G249" s="326"/>
      <c r="H249" s="326"/>
      <c r="I249" s="326"/>
      <c r="J249" s="326"/>
      <c r="K249" s="333"/>
    </row>
    <row r="250" spans="1:11" ht="15.75" customHeight="1" thickBot="1">
      <c r="A250" s="466"/>
      <c r="B250" s="467"/>
      <c r="C250" s="467"/>
      <c r="D250" s="3" t="s">
        <v>36</v>
      </c>
      <c r="E250" s="465"/>
      <c r="F250" s="465"/>
      <c r="G250" s="465"/>
      <c r="H250" s="465"/>
      <c r="I250" s="465"/>
      <c r="J250" s="465"/>
      <c r="K250" s="489"/>
    </row>
    <row r="251" spans="1:11" ht="15.75" customHeight="1" thickBot="1">
      <c r="A251" s="64"/>
      <c r="B251" s="65"/>
      <c r="C251" s="65"/>
      <c r="D251" s="66">
        <v>2012</v>
      </c>
      <c r="E251" s="75">
        <f>E175+E185+E195+E205+E215+E225</f>
        <v>3649.2000000000003</v>
      </c>
      <c r="F251" s="461"/>
      <c r="G251" s="461"/>
      <c r="H251" s="461"/>
      <c r="I251" s="461"/>
      <c r="J251" s="75"/>
      <c r="K251" s="77">
        <f>K175+K185+K195+K205+K215+K225</f>
        <v>3649.2000000000003</v>
      </c>
    </row>
    <row r="252" spans="1:11" ht="15.75" customHeight="1" thickBot="1">
      <c r="A252" s="83"/>
      <c r="B252" s="7"/>
      <c r="C252" s="7"/>
      <c r="D252" s="6">
        <v>2013</v>
      </c>
      <c r="E252" s="13">
        <f>E226+E216+E206+E196+E186+E176</f>
        <v>705.2</v>
      </c>
      <c r="F252" s="476"/>
      <c r="G252" s="476"/>
      <c r="H252" s="476"/>
      <c r="I252" s="476"/>
      <c r="J252" s="13"/>
      <c r="K252" s="86">
        <f>K226+K216+K206+K196+K186+K176</f>
        <v>705.2</v>
      </c>
    </row>
    <row r="253" spans="1:11" ht="15.75" customHeight="1" thickBot="1">
      <c r="A253" s="83"/>
      <c r="B253" s="7"/>
      <c r="C253" s="7"/>
      <c r="D253" s="6">
        <v>2014</v>
      </c>
      <c r="E253" s="13">
        <f>E227+E217+E207+E197+E187+E177</f>
        <v>5147.9000000000005</v>
      </c>
      <c r="F253" s="326"/>
      <c r="G253" s="326"/>
      <c r="H253" s="326"/>
      <c r="I253" s="326"/>
      <c r="J253" s="13">
        <v>30</v>
      </c>
      <c r="K253" s="86">
        <f>K227+K217+K207+K197+K187+K177</f>
        <v>5117.9000000000005</v>
      </c>
    </row>
    <row r="254" spans="1:11" ht="15.75" customHeight="1" thickBot="1">
      <c r="A254" s="83"/>
      <c r="B254" s="7"/>
      <c r="C254" s="7"/>
      <c r="D254" s="6">
        <v>2015</v>
      </c>
      <c r="E254" s="13">
        <f>E228+E218+E208+E198+E188+E178</f>
        <v>3516.9999999999995</v>
      </c>
      <c r="F254" s="326"/>
      <c r="G254" s="326"/>
      <c r="H254" s="326"/>
      <c r="I254" s="326"/>
      <c r="J254" s="13"/>
      <c r="K254" s="86">
        <f>K228+K218+K208+K198+K188+K178</f>
        <v>3516.9999999999995</v>
      </c>
    </row>
    <row r="255" spans="1:11" ht="15.75" customHeight="1" thickBot="1">
      <c r="A255" s="83"/>
      <c r="B255" s="7"/>
      <c r="C255" s="7"/>
      <c r="D255" s="6">
        <v>2016</v>
      </c>
      <c r="E255" s="13">
        <f>E245+E219+E209+E199+E189+E179+E229</f>
        <v>11688.000000000002</v>
      </c>
      <c r="F255" s="326"/>
      <c r="G255" s="326"/>
      <c r="H255" s="326">
        <v>418.5</v>
      </c>
      <c r="I255" s="326"/>
      <c r="J255" s="13"/>
      <c r="K255" s="86">
        <f>K245+K219+K209+K199+K189+K179+K229</f>
        <v>11269.500000000002</v>
      </c>
    </row>
    <row r="256" spans="1:11" ht="15.75" customHeight="1" thickBot="1">
      <c r="A256" s="49"/>
      <c r="B256" s="111"/>
      <c r="C256" s="48"/>
      <c r="D256" s="49">
        <v>2017</v>
      </c>
      <c r="E256" s="53">
        <f>E246+E230+E220+E210+E200+E190+E180+E240</f>
        <v>10480.1</v>
      </c>
      <c r="F256" s="18"/>
      <c r="G256" s="50"/>
      <c r="H256" s="50">
        <v>83.4</v>
      </c>
      <c r="I256" s="17"/>
      <c r="J256" s="53"/>
      <c r="K256" s="53">
        <f>K246+K230+K220+K210+K200+K190+K180+K240</f>
        <v>10396.700000000001</v>
      </c>
    </row>
    <row r="257" spans="1:11" ht="15.75" customHeight="1" thickBot="1">
      <c r="A257" s="83"/>
      <c r="B257" s="9"/>
      <c r="C257" s="27"/>
      <c r="D257" s="49">
        <v>2018</v>
      </c>
      <c r="E257" s="13">
        <f>E247+E241+E221+E211+E201+E191+E181+E231</f>
        <v>12255.9</v>
      </c>
      <c r="F257" s="50"/>
      <c r="G257" s="50"/>
      <c r="H257" s="50"/>
      <c r="I257" s="50"/>
      <c r="J257" s="13"/>
      <c r="K257" s="86">
        <f>K247+K241+K221+K211+K201+K191+K181+K231</f>
        <v>12255.9</v>
      </c>
    </row>
    <row r="258" spans="1:11" ht="30" customHeight="1" thickBot="1">
      <c r="A258" s="431" t="s">
        <v>69</v>
      </c>
      <c r="B258" s="432"/>
      <c r="C258" s="432"/>
      <c r="D258" s="432"/>
      <c r="E258" s="432"/>
      <c r="F258" s="432"/>
      <c r="G258" s="432"/>
      <c r="H258" s="432"/>
      <c r="I258" s="432"/>
      <c r="J258" s="432"/>
      <c r="K258" s="433"/>
    </row>
    <row r="259" spans="1:11" ht="50.25" customHeight="1" thickBot="1">
      <c r="A259" s="331" t="s">
        <v>31</v>
      </c>
      <c r="B259" s="324" t="s">
        <v>70</v>
      </c>
      <c r="C259" s="324" t="s">
        <v>125</v>
      </c>
      <c r="D259" s="44" t="s">
        <v>148</v>
      </c>
      <c r="E259" s="341">
        <f>E262+E263+E264+E265+E266+E267+E268</f>
        <v>19880.099999999999</v>
      </c>
      <c r="F259" s="341"/>
      <c r="G259" s="341"/>
      <c r="H259" s="341"/>
      <c r="I259" s="341"/>
      <c r="J259" s="341"/>
      <c r="K259" s="345">
        <f>K262+K263+K264+K265+K266+K267+K268</f>
        <v>19880.099999999999</v>
      </c>
    </row>
    <row r="260" spans="1:11" ht="15.75" thickBot="1">
      <c r="A260" s="331"/>
      <c r="B260" s="324"/>
      <c r="C260" s="324"/>
      <c r="D260" s="20" t="s">
        <v>35</v>
      </c>
      <c r="E260" s="341"/>
      <c r="F260" s="341"/>
      <c r="G260" s="341"/>
      <c r="H260" s="341"/>
      <c r="I260" s="341"/>
      <c r="J260" s="341"/>
      <c r="K260" s="345"/>
    </row>
    <row r="261" spans="1:11" ht="27" customHeight="1">
      <c r="A261" s="332"/>
      <c r="B261" s="325"/>
      <c r="C261" s="325"/>
      <c r="D261" s="128" t="s">
        <v>36</v>
      </c>
      <c r="E261" s="339"/>
      <c r="F261" s="339"/>
      <c r="G261" s="339"/>
      <c r="H261" s="339"/>
      <c r="I261" s="339"/>
      <c r="J261" s="339"/>
      <c r="K261" s="403"/>
    </row>
    <row r="262" spans="1:11" ht="15.75" customHeight="1" thickBot="1">
      <c r="A262" s="90"/>
      <c r="B262" s="129"/>
      <c r="C262" s="130"/>
      <c r="D262" s="39">
        <v>2012</v>
      </c>
      <c r="E262" s="127">
        <v>5875.1</v>
      </c>
      <c r="F262" s="337"/>
      <c r="G262" s="337"/>
      <c r="H262" s="337"/>
      <c r="I262" s="337"/>
      <c r="J262" s="127"/>
      <c r="K262" s="131">
        <v>5875.1</v>
      </c>
    </row>
    <row r="263" spans="1:11" ht="15.75" customHeight="1" thickBot="1">
      <c r="A263" s="83"/>
      <c r="B263" s="7"/>
      <c r="C263" s="7"/>
      <c r="D263" s="6">
        <v>2013</v>
      </c>
      <c r="E263" s="13">
        <v>9753.5</v>
      </c>
      <c r="F263" s="326"/>
      <c r="G263" s="326"/>
      <c r="H263" s="326"/>
      <c r="I263" s="326"/>
      <c r="J263" s="13"/>
      <c r="K263" s="86">
        <v>9753.5</v>
      </c>
    </row>
    <row r="264" spans="1:11" ht="15.75" customHeight="1" thickBot="1">
      <c r="A264" s="83"/>
      <c r="B264" s="7"/>
      <c r="C264" s="7"/>
      <c r="D264" s="6">
        <v>2014</v>
      </c>
      <c r="E264" s="13">
        <v>450.9</v>
      </c>
      <c r="F264" s="326"/>
      <c r="G264" s="326"/>
      <c r="H264" s="326"/>
      <c r="I264" s="326"/>
      <c r="J264" s="13"/>
      <c r="K264" s="86">
        <v>450.9</v>
      </c>
    </row>
    <row r="265" spans="1:11" ht="15.75" customHeight="1" thickBot="1">
      <c r="A265" s="83"/>
      <c r="B265" s="7"/>
      <c r="C265" s="7"/>
      <c r="D265" s="6">
        <v>2015</v>
      </c>
      <c r="E265" s="15"/>
      <c r="F265" s="488"/>
      <c r="G265" s="488"/>
      <c r="H265" s="488"/>
      <c r="I265" s="488"/>
      <c r="J265" s="21"/>
      <c r="K265" s="87"/>
    </row>
    <row r="266" spans="1:11" ht="18.600000000000001" customHeight="1" thickBot="1">
      <c r="A266" s="83"/>
      <c r="B266" s="7"/>
      <c r="C266" s="7"/>
      <c r="D266" s="3">
        <v>2016</v>
      </c>
      <c r="E266" s="15">
        <v>3103.6</v>
      </c>
      <c r="F266" s="488"/>
      <c r="G266" s="488"/>
      <c r="H266" s="488"/>
      <c r="I266" s="488"/>
      <c r="J266" s="21"/>
      <c r="K266" s="87">
        <v>3103.6</v>
      </c>
    </row>
    <row r="267" spans="1:11" ht="18.600000000000001" customHeight="1" thickBot="1">
      <c r="A267" s="83"/>
      <c r="B267" s="7"/>
      <c r="C267" s="27"/>
      <c r="D267" s="49">
        <v>2017</v>
      </c>
      <c r="E267" s="15">
        <v>697</v>
      </c>
      <c r="F267" s="120"/>
      <c r="G267" s="120"/>
      <c r="H267" s="120"/>
      <c r="I267" s="120"/>
      <c r="J267" s="21"/>
      <c r="K267" s="87">
        <v>697</v>
      </c>
    </row>
    <row r="268" spans="1:11" ht="18.600000000000001" customHeight="1" thickBot="1">
      <c r="A268" s="83"/>
      <c r="B268" s="7"/>
      <c r="C268" s="27"/>
      <c r="D268" s="170">
        <v>2018</v>
      </c>
      <c r="E268" s="15">
        <v>0</v>
      </c>
      <c r="F268" s="120"/>
      <c r="G268" s="120"/>
      <c r="H268" s="120"/>
      <c r="I268" s="120"/>
      <c r="J268" s="21"/>
      <c r="K268" s="87">
        <v>0</v>
      </c>
    </row>
    <row r="269" spans="1:11" ht="18.600000000000001" customHeight="1" thickBot="1">
      <c r="A269" s="83"/>
      <c r="B269" s="7"/>
      <c r="C269" s="563" t="s">
        <v>164</v>
      </c>
      <c r="D269" s="170">
        <v>2018</v>
      </c>
      <c r="E269" s="566">
        <f>E272</f>
        <v>275</v>
      </c>
      <c r="F269" s="568">
        <f>F272</f>
        <v>0</v>
      </c>
      <c r="G269" s="120"/>
      <c r="H269" s="568">
        <f>H272</f>
        <v>0</v>
      </c>
      <c r="I269" s="120"/>
      <c r="J269" s="568">
        <f>J272</f>
        <v>0</v>
      </c>
      <c r="K269" s="571">
        <f>K272</f>
        <v>275</v>
      </c>
    </row>
    <row r="270" spans="1:11" ht="18.600000000000001" customHeight="1" thickBot="1">
      <c r="A270" s="83"/>
      <c r="B270" s="7"/>
      <c r="C270" s="564"/>
      <c r="D270" s="291" t="s">
        <v>156</v>
      </c>
      <c r="E270" s="318"/>
      <c r="F270" s="569"/>
      <c r="G270" s="120"/>
      <c r="H270" s="569"/>
      <c r="I270" s="120"/>
      <c r="J270" s="569"/>
      <c r="K270" s="572"/>
    </row>
    <row r="271" spans="1:11" ht="18.600000000000001" customHeight="1" thickBot="1">
      <c r="A271" s="83"/>
      <c r="B271" s="7"/>
      <c r="C271" s="565"/>
      <c r="D271" s="292" t="s">
        <v>36</v>
      </c>
      <c r="E271" s="567"/>
      <c r="F271" s="570"/>
      <c r="G271" s="120"/>
      <c r="H271" s="570"/>
      <c r="I271" s="120"/>
      <c r="J271" s="570"/>
      <c r="K271" s="573"/>
    </row>
    <row r="272" spans="1:11" ht="18.600000000000001" customHeight="1" thickBot="1">
      <c r="A272" s="83"/>
      <c r="B272" s="7"/>
      <c r="C272" s="27"/>
      <c r="D272" s="202">
        <v>2018</v>
      </c>
      <c r="E272" s="15">
        <v>275</v>
      </c>
      <c r="F272" s="120"/>
      <c r="G272" s="120"/>
      <c r="H272" s="120"/>
      <c r="I272" s="120"/>
      <c r="J272" s="21"/>
      <c r="K272" s="87">
        <v>275</v>
      </c>
    </row>
    <row r="273" spans="1:15" ht="23.65" customHeight="1" thickBot="1">
      <c r="A273" s="331"/>
      <c r="B273" s="324"/>
      <c r="C273" s="324" t="s">
        <v>166</v>
      </c>
      <c r="D273" s="3" t="s">
        <v>148</v>
      </c>
      <c r="E273" s="326">
        <f>E276+E277+E278+E279+E280+E281+E282</f>
        <v>2449</v>
      </c>
      <c r="F273" s="326"/>
      <c r="G273" s="326"/>
      <c r="H273" s="326"/>
      <c r="I273" s="326"/>
      <c r="J273" s="326"/>
      <c r="K273" s="333">
        <f>K276+K277+K278+K279+K280+K281+K282</f>
        <v>2449</v>
      </c>
      <c r="O273" t="s">
        <v>155</v>
      </c>
    </row>
    <row r="274" spans="1:15" ht="17.45" customHeight="1" thickBot="1">
      <c r="A274" s="331"/>
      <c r="B274" s="324"/>
      <c r="C274" s="324"/>
      <c r="D274" s="3" t="s">
        <v>35</v>
      </c>
      <c r="E274" s="326"/>
      <c r="F274" s="326"/>
      <c r="G274" s="326"/>
      <c r="H274" s="326"/>
      <c r="I274" s="326"/>
      <c r="J274" s="326"/>
      <c r="K274" s="333"/>
    </row>
    <row r="275" spans="1:15" ht="32.25" customHeight="1">
      <c r="A275" s="332"/>
      <c r="B275" s="325"/>
      <c r="C275" s="325"/>
      <c r="D275" s="38" t="s">
        <v>36</v>
      </c>
      <c r="E275" s="338"/>
      <c r="F275" s="338"/>
      <c r="G275" s="338"/>
      <c r="H275" s="338"/>
      <c r="I275" s="338"/>
      <c r="J275" s="338"/>
      <c r="K275" s="334"/>
    </row>
    <row r="276" spans="1:15" ht="15.75" customHeight="1" thickBot="1">
      <c r="A276" s="90"/>
      <c r="B276" s="41"/>
      <c r="C276" s="41"/>
      <c r="D276" s="39">
        <v>2012</v>
      </c>
      <c r="E276" s="127">
        <v>218</v>
      </c>
      <c r="F276" s="337"/>
      <c r="G276" s="337"/>
      <c r="H276" s="337"/>
      <c r="I276" s="337"/>
      <c r="J276" s="127"/>
      <c r="K276" s="131">
        <v>218</v>
      </c>
    </row>
    <row r="277" spans="1:15" ht="15.75" customHeight="1" thickBot="1">
      <c r="A277" s="83"/>
      <c r="B277" s="7"/>
      <c r="C277" s="7"/>
      <c r="D277" s="6">
        <v>2013</v>
      </c>
      <c r="E277" s="13">
        <v>40</v>
      </c>
      <c r="F277" s="326"/>
      <c r="G277" s="326"/>
      <c r="H277" s="326"/>
      <c r="I277" s="326"/>
      <c r="J277" s="13"/>
      <c r="K277" s="86">
        <v>40</v>
      </c>
    </row>
    <row r="278" spans="1:15" ht="15.75" customHeight="1" thickBot="1">
      <c r="A278" s="83"/>
      <c r="B278" s="7"/>
      <c r="C278" s="7"/>
      <c r="D278" s="6">
        <v>2014</v>
      </c>
      <c r="E278" s="13">
        <v>328.6</v>
      </c>
      <c r="F278" s="326"/>
      <c r="G278" s="326"/>
      <c r="H278" s="326"/>
      <c r="I278" s="326"/>
      <c r="J278" s="13"/>
      <c r="K278" s="86">
        <v>328.6</v>
      </c>
    </row>
    <row r="279" spans="1:15" ht="15.75" customHeight="1" thickBot="1">
      <c r="A279" s="83"/>
      <c r="B279" s="7"/>
      <c r="C279" s="23"/>
      <c r="D279" s="6">
        <v>2015</v>
      </c>
      <c r="E279" s="13">
        <v>43</v>
      </c>
      <c r="F279" s="326"/>
      <c r="G279" s="326"/>
      <c r="H279" s="326"/>
      <c r="I279" s="326"/>
      <c r="J279" s="13"/>
      <c r="K279" s="86">
        <v>43</v>
      </c>
    </row>
    <row r="280" spans="1:15" ht="15.75" customHeight="1" thickBot="1">
      <c r="A280" s="83"/>
      <c r="B280" s="27"/>
      <c r="C280" s="48"/>
      <c r="D280" s="6">
        <v>2016</v>
      </c>
      <c r="E280" s="13">
        <v>568.9</v>
      </c>
      <c r="F280" s="326"/>
      <c r="G280" s="326"/>
      <c r="H280" s="326"/>
      <c r="I280" s="326"/>
      <c r="J280" s="13"/>
      <c r="K280" s="86">
        <v>568.9</v>
      </c>
    </row>
    <row r="281" spans="1:15" ht="15.75" customHeight="1">
      <c r="A281" s="80"/>
      <c r="B281" s="23"/>
      <c r="C281" s="214"/>
      <c r="D281" s="170">
        <v>2017</v>
      </c>
      <c r="E281" s="224">
        <v>602.29999999999995</v>
      </c>
      <c r="F281" s="228"/>
      <c r="G281" s="228"/>
      <c r="H281" s="228"/>
      <c r="I281" s="228"/>
      <c r="J281" s="229"/>
      <c r="K281" s="215">
        <v>602.29999999999995</v>
      </c>
    </row>
    <row r="282" spans="1:15" ht="15.75" customHeight="1">
      <c r="A282" s="190"/>
      <c r="B282" s="230"/>
      <c r="C282" s="192"/>
      <c r="D282" s="193">
        <v>2018</v>
      </c>
      <c r="E282" s="211">
        <v>648.20000000000005</v>
      </c>
      <c r="F282" s="231"/>
      <c r="G282" s="231"/>
      <c r="H282" s="231"/>
      <c r="I282" s="231"/>
      <c r="J282" s="232"/>
      <c r="K282" s="227">
        <v>648.20000000000005</v>
      </c>
    </row>
    <row r="283" spans="1:15" ht="15.75" customHeight="1" thickBot="1">
      <c r="A283" s="317"/>
      <c r="B283" s="314"/>
      <c r="C283" s="323" t="s">
        <v>165</v>
      </c>
      <c r="D283" s="44" t="s">
        <v>148</v>
      </c>
      <c r="E283" s="337">
        <f>E286+E287+E288+E289</f>
        <v>5855.9000000000005</v>
      </c>
      <c r="F283" s="337"/>
      <c r="G283" s="337"/>
      <c r="H283" s="337"/>
      <c r="I283" s="337"/>
      <c r="J283" s="337"/>
      <c r="K283" s="346">
        <f>K286+K287+K288+K289</f>
        <v>5855.9000000000005</v>
      </c>
    </row>
    <row r="284" spans="1:15" ht="15.75" customHeight="1" thickBot="1">
      <c r="A284" s="318"/>
      <c r="B284" s="315"/>
      <c r="C284" s="324"/>
      <c r="D284" s="3" t="s">
        <v>35</v>
      </c>
      <c r="E284" s="326"/>
      <c r="F284" s="326"/>
      <c r="G284" s="326"/>
      <c r="H284" s="326"/>
      <c r="I284" s="326"/>
      <c r="J284" s="326"/>
      <c r="K284" s="333"/>
    </row>
    <row r="285" spans="1:15" ht="106.5" customHeight="1">
      <c r="A285" s="319"/>
      <c r="B285" s="316"/>
      <c r="C285" s="325"/>
      <c r="D285" s="38" t="s">
        <v>36</v>
      </c>
      <c r="E285" s="338"/>
      <c r="F285" s="338"/>
      <c r="G285" s="338"/>
      <c r="H285" s="338"/>
      <c r="I285" s="338"/>
      <c r="J285" s="338"/>
      <c r="K285" s="334"/>
    </row>
    <row r="286" spans="1:15" ht="18.75" customHeight="1" thickBot="1">
      <c r="A286" s="91"/>
      <c r="B286" s="14"/>
      <c r="C286" s="7"/>
      <c r="D286" s="6">
        <v>2015</v>
      </c>
      <c r="E286" s="13">
        <v>178.8</v>
      </c>
      <c r="F286" s="210"/>
      <c r="G286" s="210"/>
      <c r="H286" s="210"/>
      <c r="I286" s="210"/>
      <c r="J286" s="13"/>
      <c r="K286" s="86">
        <v>178.8</v>
      </c>
    </row>
    <row r="287" spans="1:15" ht="15.75" customHeight="1" thickBot="1">
      <c r="A287" s="80"/>
      <c r="B287" s="23"/>
      <c r="C287" s="23"/>
      <c r="D287" s="3">
        <v>2016</v>
      </c>
      <c r="E287" s="52">
        <v>1317.5</v>
      </c>
      <c r="F287" s="465"/>
      <c r="G287" s="465"/>
      <c r="H287" s="465"/>
      <c r="I287" s="465"/>
      <c r="J287" s="52"/>
      <c r="K287" s="92">
        <v>1317.5</v>
      </c>
    </row>
    <row r="288" spans="1:15" ht="15.75" customHeight="1" thickBot="1">
      <c r="A288" s="64"/>
      <c r="B288" s="65"/>
      <c r="C288" s="151"/>
      <c r="D288" s="49">
        <v>2017</v>
      </c>
      <c r="E288" s="144">
        <v>2866.8</v>
      </c>
      <c r="F288" s="148"/>
      <c r="G288" s="120"/>
      <c r="H288" s="120"/>
      <c r="I288" s="149"/>
      <c r="J288" s="150"/>
      <c r="K288" s="144">
        <v>2866.8</v>
      </c>
    </row>
    <row r="289" spans="1:11" ht="15.75" customHeight="1" thickBot="1">
      <c r="A289" s="83"/>
      <c r="B289" s="7"/>
      <c r="C289" s="27"/>
      <c r="D289" s="49">
        <v>2018</v>
      </c>
      <c r="E289" s="15">
        <v>1492.8</v>
      </c>
      <c r="F289" s="120"/>
      <c r="G289" s="120"/>
      <c r="H289" s="120"/>
      <c r="I289" s="120"/>
      <c r="J289" s="21"/>
      <c r="K289" s="87">
        <v>1492.8</v>
      </c>
    </row>
    <row r="290" spans="1:11" ht="15" customHeight="1" thickBot="1">
      <c r="A290" s="404">
        <v>2</v>
      </c>
      <c r="B290" s="406" t="s">
        <v>71</v>
      </c>
      <c r="C290" s="406" t="s">
        <v>143</v>
      </c>
      <c r="D290" s="44" t="s">
        <v>148</v>
      </c>
      <c r="E290" s="472">
        <f>E293+E294+E295+E296+E297+E298+E299</f>
        <v>521.29999999999995</v>
      </c>
      <c r="F290" s="472"/>
      <c r="G290" s="472"/>
      <c r="H290" s="472"/>
      <c r="I290" s="472"/>
      <c r="J290" s="472"/>
      <c r="K290" s="474">
        <f>K293+K294+K295+K296+K297+K298+K299</f>
        <v>521.29999999999995</v>
      </c>
    </row>
    <row r="291" spans="1:11" ht="15.75" thickBot="1">
      <c r="A291" s="331"/>
      <c r="B291" s="324"/>
      <c r="C291" s="324"/>
      <c r="D291" s="3" t="s">
        <v>35</v>
      </c>
      <c r="E291" s="326"/>
      <c r="F291" s="326"/>
      <c r="G291" s="326"/>
      <c r="H291" s="326"/>
      <c r="I291" s="326"/>
      <c r="J291" s="326"/>
      <c r="K291" s="333"/>
    </row>
    <row r="292" spans="1:11" ht="70.900000000000006" customHeight="1" thickBot="1">
      <c r="A292" s="405"/>
      <c r="B292" s="407"/>
      <c r="C292" s="407"/>
      <c r="D292" s="57" t="s">
        <v>36</v>
      </c>
      <c r="E292" s="473"/>
      <c r="F292" s="473"/>
      <c r="G292" s="473"/>
      <c r="H292" s="473"/>
      <c r="I292" s="473"/>
      <c r="J292" s="473"/>
      <c r="K292" s="475"/>
    </row>
    <row r="293" spans="1:11" ht="15.75" customHeight="1" thickBot="1">
      <c r="A293" s="64"/>
      <c r="B293" s="65"/>
      <c r="C293" s="65"/>
      <c r="D293" s="66">
        <v>2012</v>
      </c>
      <c r="E293" s="75">
        <v>75</v>
      </c>
      <c r="F293" s="461"/>
      <c r="G293" s="461"/>
      <c r="H293" s="461"/>
      <c r="I293" s="461"/>
      <c r="J293" s="75"/>
      <c r="K293" s="77">
        <v>75</v>
      </c>
    </row>
    <row r="294" spans="1:11" ht="15.75" customHeight="1" thickBot="1">
      <c r="A294" s="83"/>
      <c r="B294" s="7"/>
      <c r="C294" s="7"/>
      <c r="D294" s="6">
        <v>2013</v>
      </c>
      <c r="E294" s="13">
        <v>25</v>
      </c>
      <c r="F294" s="476"/>
      <c r="G294" s="476"/>
      <c r="H294" s="476"/>
      <c r="I294" s="476"/>
      <c r="J294" s="13"/>
      <c r="K294" s="86">
        <v>25</v>
      </c>
    </row>
    <row r="295" spans="1:11" ht="15.75" customHeight="1" thickBot="1">
      <c r="A295" s="83"/>
      <c r="B295" s="7"/>
      <c r="C295" s="7"/>
      <c r="D295" s="6">
        <v>2014</v>
      </c>
      <c r="E295" s="13">
        <v>25</v>
      </c>
      <c r="F295" s="326"/>
      <c r="G295" s="326"/>
      <c r="H295" s="326"/>
      <c r="I295" s="326"/>
      <c r="J295" s="13"/>
      <c r="K295" s="86">
        <v>25</v>
      </c>
    </row>
    <row r="296" spans="1:11" ht="15.75" customHeight="1" thickBot="1">
      <c r="A296" s="83"/>
      <c r="B296" s="7"/>
      <c r="C296" s="7"/>
      <c r="D296" s="6">
        <v>2015</v>
      </c>
      <c r="E296" s="13">
        <v>10</v>
      </c>
      <c r="F296" s="326"/>
      <c r="G296" s="326"/>
      <c r="H296" s="326"/>
      <c r="I296" s="326"/>
      <c r="J296" s="13"/>
      <c r="K296" s="86">
        <v>10</v>
      </c>
    </row>
    <row r="297" spans="1:11" ht="15.75" customHeight="1" thickBot="1">
      <c r="A297" s="83"/>
      <c r="B297" s="7"/>
      <c r="C297" s="7"/>
      <c r="D297" s="6">
        <v>2016</v>
      </c>
      <c r="E297" s="13">
        <v>125.1</v>
      </c>
      <c r="F297" s="326"/>
      <c r="G297" s="326"/>
      <c r="H297" s="326"/>
      <c r="I297" s="326"/>
      <c r="J297" s="13"/>
      <c r="K297" s="86">
        <v>125.1</v>
      </c>
    </row>
    <row r="298" spans="1:11" ht="15.75" customHeight="1" thickBot="1">
      <c r="A298" s="64"/>
      <c r="B298" s="65"/>
      <c r="C298" s="151"/>
      <c r="D298" s="49">
        <v>2017</v>
      </c>
      <c r="E298" s="144">
        <v>92.5</v>
      </c>
      <c r="F298" s="148"/>
      <c r="G298" s="120"/>
      <c r="H298" s="120"/>
      <c r="I298" s="149"/>
      <c r="J298" s="150"/>
      <c r="K298" s="144">
        <v>92.5</v>
      </c>
    </row>
    <row r="299" spans="1:11" ht="15.75" customHeight="1" thickBot="1">
      <c r="A299" s="83"/>
      <c r="B299" s="7"/>
      <c r="C299" s="27"/>
      <c r="D299" s="49">
        <v>2018</v>
      </c>
      <c r="E299" s="15">
        <v>168.7</v>
      </c>
      <c r="F299" s="120"/>
      <c r="G299" s="120"/>
      <c r="H299" s="120"/>
      <c r="I299" s="120"/>
      <c r="J299" s="21"/>
      <c r="K299" s="87">
        <v>168.7</v>
      </c>
    </row>
    <row r="300" spans="1:11" ht="15.75" customHeight="1" thickBot="1">
      <c r="A300" s="331">
        <v>3</v>
      </c>
      <c r="B300" s="324" t="s">
        <v>72</v>
      </c>
      <c r="C300" s="324" t="s">
        <v>73</v>
      </c>
      <c r="D300" s="44" t="s">
        <v>148</v>
      </c>
      <c r="E300" s="326">
        <f>E303+E304+E305+E306+E307</f>
        <v>275.5</v>
      </c>
      <c r="F300" s="468"/>
      <c r="G300" s="18"/>
      <c r="H300" s="468"/>
      <c r="I300" s="18"/>
      <c r="J300" s="326"/>
      <c r="K300" s="333"/>
    </row>
    <row r="301" spans="1:11" ht="15.75" hidden="1" thickBot="1">
      <c r="A301" s="331"/>
      <c r="B301" s="324"/>
      <c r="C301" s="324"/>
      <c r="D301" s="3" t="s">
        <v>35</v>
      </c>
      <c r="E301" s="326"/>
      <c r="F301" s="468"/>
      <c r="G301" s="18"/>
      <c r="H301" s="468"/>
      <c r="I301" s="18"/>
      <c r="J301" s="326"/>
      <c r="K301" s="333"/>
    </row>
    <row r="302" spans="1:11" ht="48.6" customHeight="1" thickBot="1">
      <c r="A302" s="331"/>
      <c r="B302" s="324"/>
      <c r="C302" s="324"/>
      <c r="D302" s="6" t="s">
        <v>36</v>
      </c>
      <c r="E302" s="326"/>
      <c r="F302" s="468"/>
      <c r="G302" s="18"/>
      <c r="H302" s="468"/>
      <c r="I302" s="18"/>
      <c r="J302" s="326"/>
      <c r="K302" s="333"/>
    </row>
    <row r="303" spans="1:11" ht="15.75" thickBot="1">
      <c r="A303" s="83"/>
      <c r="B303" s="7"/>
      <c r="C303" s="7"/>
      <c r="D303" s="6">
        <v>2014</v>
      </c>
      <c r="E303" s="13">
        <v>275.5</v>
      </c>
      <c r="F303" s="17"/>
      <c r="G303" s="18"/>
      <c r="H303" s="17"/>
      <c r="I303" s="18"/>
      <c r="J303" s="13"/>
      <c r="K303" s="86">
        <v>275.5</v>
      </c>
    </row>
    <row r="304" spans="1:11" ht="15.75" thickBot="1">
      <c r="A304" s="80"/>
      <c r="B304" s="23"/>
      <c r="C304" s="23"/>
      <c r="D304" s="3">
        <v>2015</v>
      </c>
      <c r="E304" s="52"/>
      <c r="F304" s="73"/>
      <c r="G304" s="112"/>
      <c r="H304" s="73"/>
      <c r="I304" s="112"/>
      <c r="J304" s="52"/>
      <c r="K304" s="92"/>
    </row>
    <row r="305" spans="1:11" ht="15.75" thickBot="1">
      <c r="A305" s="64"/>
      <c r="B305" s="65"/>
      <c r="C305" s="65"/>
      <c r="D305" s="66">
        <v>2016</v>
      </c>
      <c r="E305" s="75"/>
      <c r="F305" s="76"/>
      <c r="G305" s="75"/>
      <c r="H305" s="76"/>
      <c r="I305" s="75"/>
      <c r="J305" s="75"/>
      <c r="K305" s="77"/>
    </row>
    <row r="306" spans="1:11" ht="15.75" thickBot="1">
      <c r="A306" s="64"/>
      <c r="B306" s="65"/>
      <c r="C306" s="151"/>
      <c r="D306" s="49">
        <v>2017</v>
      </c>
      <c r="E306" s="144"/>
      <c r="F306" s="148"/>
      <c r="G306" s="120"/>
      <c r="H306" s="120"/>
      <c r="I306" s="149"/>
      <c r="J306" s="150"/>
      <c r="K306" s="144"/>
    </row>
    <row r="307" spans="1:11" ht="15.75" thickBot="1">
      <c r="A307" s="80"/>
      <c r="B307" s="23"/>
      <c r="C307" s="214"/>
      <c r="D307" s="49">
        <v>2018</v>
      </c>
      <c r="E307" s="15"/>
      <c r="F307" s="120"/>
      <c r="G307" s="120"/>
      <c r="H307" s="120"/>
      <c r="I307" s="120"/>
      <c r="J307" s="21"/>
      <c r="K307" s="87"/>
    </row>
    <row r="308" spans="1:11" ht="15.75" thickBot="1">
      <c r="A308" s="574">
        <v>4</v>
      </c>
      <c r="B308" s="554" t="s">
        <v>157</v>
      </c>
      <c r="C308" s="554" t="s">
        <v>146</v>
      </c>
      <c r="D308" s="170" t="s">
        <v>148</v>
      </c>
      <c r="E308" s="576">
        <f>E311</f>
        <v>1070.5999999999999</v>
      </c>
      <c r="F308" s="472">
        <f>F311</f>
        <v>0</v>
      </c>
      <c r="G308" s="472"/>
      <c r="H308" s="472">
        <f>H311</f>
        <v>0</v>
      </c>
      <c r="I308" s="472"/>
      <c r="J308" s="472">
        <f>J311</f>
        <v>0</v>
      </c>
      <c r="K308" s="474">
        <f>K311</f>
        <v>1070.5999999999999</v>
      </c>
    </row>
    <row r="309" spans="1:11" ht="15.75" thickBot="1">
      <c r="A309" s="318"/>
      <c r="B309" s="555"/>
      <c r="C309" s="555"/>
      <c r="D309" s="294" t="s">
        <v>35</v>
      </c>
      <c r="E309" s="577"/>
      <c r="F309" s="326"/>
      <c r="G309" s="326"/>
      <c r="H309" s="326"/>
      <c r="I309" s="326"/>
      <c r="J309" s="326"/>
      <c r="K309" s="333"/>
    </row>
    <row r="310" spans="1:11" ht="15.75" thickBot="1">
      <c r="A310" s="575"/>
      <c r="B310" s="556"/>
      <c r="C310" s="556"/>
      <c r="D310" s="202" t="s">
        <v>36</v>
      </c>
      <c r="E310" s="578"/>
      <c r="F310" s="473"/>
      <c r="G310" s="473"/>
      <c r="H310" s="473"/>
      <c r="I310" s="473"/>
      <c r="J310" s="473"/>
      <c r="K310" s="475"/>
    </row>
    <row r="311" spans="1:11" ht="15.75" thickBot="1">
      <c r="A311" s="64"/>
      <c r="B311" s="65"/>
      <c r="C311" s="293"/>
      <c r="D311" s="49">
        <v>2018</v>
      </c>
      <c r="E311" s="53">
        <v>1070.5999999999999</v>
      </c>
      <c r="F311" s="295"/>
      <c r="G311" s="112"/>
      <c r="H311" s="73"/>
      <c r="I311" s="295"/>
      <c r="J311" s="53"/>
      <c r="K311" s="53">
        <v>1070.5999999999999</v>
      </c>
    </row>
    <row r="312" spans="1:11" ht="9.75" customHeight="1" thickBot="1">
      <c r="A312" s="369"/>
      <c r="B312" s="370"/>
      <c r="C312" s="483"/>
      <c r="D312" s="170"/>
      <c r="E312" s="484">
        <f>E316+E317+E318+E319+E320+E321+E322</f>
        <v>30327.399999999998</v>
      </c>
      <c r="F312" s="408"/>
      <c r="G312" s="408"/>
      <c r="H312" s="408"/>
      <c r="I312" s="408"/>
      <c r="J312" s="408"/>
      <c r="K312" s="412">
        <f>K316+K317+K318+K319+K320+K321+K322</f>
        <v>30327.399999999998</v>
      </c>
    </row>
    <row r="313" spans="1:11" ht="14.25" customHeight="1" thickBot="1">
      <c r="A313" s="369" t="s">
        <v>74</v>
      </c>
      <c r="B313" s="370"/>
      <c r="C313" s="483"/>
      <c r="D313" s="294" t="s">
        <v>148</v>
      </c>
      <c r="E313" s="485"/>
      <c r="F313" s="341"/>
      <c r="G313" s="341"/>
      <c r="H313" s="341"/>
      <c r="I313" s="341"/>
      <c r="J313" s="341"/>
      <c r="K313" s="345"/>
    </row>
    <row r="314" spans="1:11" ht="15" customHeight="1" thickBot="1">
      <c r="A314" s="466"/>
      <c r="B314" s="467"/>
      <c r="C314" s="487"/>
      <c r="D314" s="294" t="s">
        <v>35</v>
      </c>
      <c r="E314" s="485"/>
      <c r="F314" s="341"/>
      <c r="G314" s="341"/>
      <c r="H314" s="341"/>
      <c r="I314" s="341"/>
      <c r="J314" s="341"/>
      <c r="K314" s="345"/>
    </row>
    <row r="315" spans="1:11" ht="15.75" customHeight="1" thickBot="1">
      <c r="A315" s="442"/>
      <c r="B315" s="443"/>
      <c r="C315" s="579"/>
      <c r="D315" s="202" t="s">
        <v>36</v>
      </c>
      <c r="E315" s="486"/>
      <c r="F315" s="339"/>
      <c r="G315" s="339"/>
      <c r="H315" s="339"/>
      <c r="I315" s="339"/>
      <c r="J315" s="339"/>
      <c r="K315" s="403"/>
    </row>
    <row r="316" spans="1:11" ht="15.75" customHeight="1" thickBot="1">
      <c r="A316" s="90"/>
      <c r="B316" s="41"/>
      <c r="C316" s="41"/>
      <c r="D316" s="6">
        <v>2012</v>
      </c>
      <c r="E316" s="127">
        <f>E293+E276+E262</f>
        <v>6168.1</v>
      </c>
      <c r="F316" s="337"/>
      <c r="G316" s="337"/>
      <c r="H316" s="337"/>
      <c r="I316" s="337"/>
      <c r="J316" s="127"/>
      <c r="K316" s="131">
        <f>K293+K276+K262</f>
        <v>6168.1</v>
      </c>
    </row>
    <row r="317" spans="1:11" ht="15.75" customHeight="1" thickBot="1">
      <c r="A317" s="83"/>
      <c r="B317" s="7"/>
      <c r="C317" s="7"/>
      <c r="D317" s="6">
        <v>2013</v>
      </c>
      <c r="E317" s="13">
        <f>E294+E277+E263</f>
        <v>9818.5</v>
      </c>
      <c r="F317" s="326"/>
      <c r="G317" s="326"/>
      <c r="H317" s="326"/>
      <c r="I317" s="326"/>
      <c r="J317" s="13"/>
      <c r="K317" s="86">
        <f>K294+K277+K263</f>
        <v>9818.5</v>
      </c>
    </row>
    <row r="318" spans="1:11" ht="15.75" customHeight="1" thickBot="1">
      <c r="A318" s="83"/>
      <c r="B318" s="7"/>
      <c r="C318" s="7"/>
      <c r="D318" s="6">
        <v>2014</v>
      </c>
      <c r="E318" s="13">
        <f>E295+E278+E264+E303</f>
        <v>1080</v>
      </c>
      <c r="F318" s="326"/>
      <c r="G318" s="326"/>
      <c r="H318" s="326"/>
      <c r="I318" s="326"/>
      <c r="J318" s="13"/>
      <c r="K318" s="86">
        <f>K295+K278+K264+K303</f>
        <v>1080</v>
      </c>
    </row>
    <row r="319" spans="1:11" ht="15.75" customHeight="1" thickBot="1">
      <c r="A319" s="83"/>
      <c r="B319" s="7"/>
      <c r="C319" s="7"/>
      <c r="D319" s="6">
        <v>2015</v>
      </c>
      <c r="E319" s="13">
        <f>E296+E279+E265+E304+E286</f>
        <v>231.8</v>
      </c>
      <c r="F319" s="326"/>
      <c r="G319" s="326"/>
      <c r="H319" s="326"/>
      <c r="I319" s="326"/>
      <c r="J319" s="13"/>
      <c r="K319" s="86">
        <f>K296+K279+K265+K304+K286</f>
        <v>231.8</v>
      </c>
    </row>
    <row r="320" spans="1:11" ht="15.75" customHeight="1" thickBot="1">
      <c r="A320" s="83"/>
      <c r="B320" s="7"/>
      <c r="C320" s="7"/>
      <c r="D320" s="6">
        <v>2016</v>
      </c>
      <c r="E320" s="13">
        <f>E305+E297+E287+E266+E280</f>
        <v>5115.0999999999995</v>
      </c>
      <c r="F320" s="326"/>
      <c r="G320" s="326"/>
      <c r="H320" s="326"/>
      <c r="I320" s="326"/>
      <c r="J320" s="13"/>
      <c r="K320" s="86">
        <f>K297+K287+K266+K305+K280</f>
        <v>5115.0999999999995</v>
      </c>
    </row>
    <row r="321" spans="1:11" ht="15.75" customHeight="1">
      <c r="A321" s="51"/>
      <c r="B321" s="216"/>
      <c r="C321" s="217"/>
      <c r="D321" s="170">
        <v>2017</v>
      </c>
      <c r="E321" s="233">
        <f>E306+E298+E288+E281+E267</f>
        <v>4258.6000000000004</v>
      </c>
      <c r="F321" s="234"/>
      <c r="G321" s="228"/>
      <c r="H321" s="228"/>
      <c r="I321" s="235"/>
      <c r="J321" s="236"/>
      <c r="K321" s="233">
        <f>K306+K298+K288+K281+K267</f>
        <v>4258.6000000000004</v>
      </c>
    </row>
    <row r="322" spans="1:11" ht="15.75" customHeight="1">
      <c r="A322" s="190"/>
      <c r="B322" s="230"/>
      <c r="C322" s="192"/>
      <c r="D322" s="193">
        <v>2018</v>
      </c>
      <c r="E322" s="211">
        <f>E307+E299+E289+E282+E268+E272+E311</f>
        <v>3655.2999999999997</v>
      </c>
      <c r="F322" s="231"/>
      <c r="G322" s="231"/>
      <c r="H322" s="231"/>
      <c r="I322" s="231"/>
      <c r="J322" s="232"/>
      <c r="K322" s="227">
        <f>K307+K299+K289+K282+K268+K272+K311</f>
        <v>3655.2999999999997</v>
      </c>
    </row>
    <row r="323" spans="1:11" ht="26.1" customHeight="1">
      <c r="A323" s="478" t="s">
        <v>75</v>
      </c>
      <c r="B323" s="479"/>
      <c r="C323" s="479"/>
      <c r="D323" s="479"/>
      <c r="E323" s="479"/>
      <c r="F323" s="479"/>
      <c r="G323" s="479"/>
      <c r="H323" s="479"/>
      <c r="I323" s="479"/>
      <c r="J323" s="479"/>
      <c r="K323" s="480"/>
    </row>
    <row r="324" spans="1:11" ht="28.7" customHeight="1" thickBot="1">
      <c r="A324" s="481">
        <v>1</v>
      </c>
      <c r="B324" s="482" t="s">
        <v>76</v>
      </c>
      <c r="C324" s="482" t="s">
        <v>77</v>
      </c>
      <c r="D324" s="44" t="s">
        <v>148</v>
      </c>
      <c r="E324" s="476">
        <f>E327+E328+E329+E330+E331+E332+E333</f>
        <v>126.1</v>
      </c>
      <c r="F324" s="476"/>
      <c r="G324" s="476"/>
      <c r="H324" s="476"/>
      <c r="I324" s="476"/>
      <c r="J324" s="476"/>
      <c r="K324" s="477">
        <f>K327+K328+K329+K330+K331+K332+K333</f>
        <v>126.1</v>
      </c>
    </row>
    <row r="325" spans="1:11" ht="15.75" thickBot="1">
      <c r="A325" s="331"/>
      <c r="B325" s="324"/>
      <c r="C325" s="324"/>
      <c r="D325" s="3" t="s">
        <v>35</v>
      </c>
      <c r="E325" s="326"/>
      <c r="F325" s="326"/>
      <c r="G325" s="326"/>
      <c r="H325" s="326"/>
      <c r="I325" s="326"/>
      <c r="J325" s="326"/>
      <c r="K325" s="333"/>
    </row>
    <row r="326" spans="1:11" ht="26.1" customHeight="1" thickBot="1">
      <c r="A326" s="331"/>
      <c r="B326" s="324"/>
      <c r="C326" s="324"/>
      <c r="D326" s="6" t="s">
        <v>36</v>
      </c>
      <c r="E326" s="326"/>
      <c r="F326" s="326"/>
      <c r="G326" s="326"/>
      <c r="H326" s="326"/>
      <c r="I326" s="326"/>
      <c r="J326" s="326"/>
      <c r="K326" s="333"/>
    </row>
    <row r="327" spans="1:11" ht="15.75" customHeight="1" thickBot="1">
      <c r="A327" s="83"/>
      <c r="B327" s="7"/>
      <c r="C327" s="7"/>
      <c r="D327" s="6">
        <v>2012</v>
      </c>
      <c r="E327" s="13">
        <v>20</v>
      </c>
      <c r="F327" s="326"/>
      <c r="G327" s="326"/>
      <c r="H327" s="326"/>
      <c r="I327" s="326"/>
      <c r="J327" s="13"/>
      <c r="K327" s="86">
        <v>20</v>
      </c>
    </row>
    <row r="328" spans="1:11" ht="15.75" customHeight="1" thickBot="1">
      <c r="A328" s="83"/>
      <c r="B328" s="7"/>
      <c r="C328" s="7"/>
      <c r="D328" s="6">
        <v>2013</v>
      </c>
      <c r="E328" s="13">
        <v>20</v>
      </c>
      <c r="F328" s="326"/>
      <c r="G328" s="326"/>
      <c r="H328" s="326"/>
      <c r="I328" s="326"/>
      <c r="J328" s="13"/>
      <c r="K328" s="86">
        <v>20</v>
      </c>
    </row>
    <row r="329" spans="1:11" ht="15.75" customHeight="1" thickBot="1">
      <c r="A329" s="83"/>
      <c r="B329" s="7"/>
      <c r="C329" s="7"/>
      <c r="D329" s="6">
        <v>2014</v>
      </c>
      <c r="E329" s="13">
        <v>20</v>
      </c>
      <c r="F329" s="326"/>
      <c r="G329" s="326"/>
      <c r="H329" s="326"/>
      <c r="I329" s="326"/>
      <c r="J329" s="13"/>
      <c r="K329" s="86">
        <v>20</v>
      </c>
    </row>
    <row r="330" spans="1:11" ht="15.75" customHeight="1" thickBot="1">
      <c r="A330" s="83"/>
      <c r="B330" s="7"/>
      <c r="C330" s="7"/>
      <c r="D330" s="6">
        <v>2015</v>
      </c>
      <c r="E330" s="13">
        <v>66.099999999999994</v>
      </c>
      <c r="F330" s="326"/>
      <c r="G330" s="326"/>
      <c r="H330" s="326"/>
      <c r="I330" s="326"/>
      <c r="J330" s="52"/>
      <c r="K330" s="86">
        <v>66.099999999999994</v>
      </c>
    </row>
    <row r="331" spans="1:11" ht="15.75" customHeight="1" thickBot="1">
      <c r="A331" s="83"/>
      <c r="B331" s="7"/>
      <c r="C331" s="7"/>
      <c r="D331" s="6">
        <v>2016</v>
      </c>
      <c r="E331" s="13"/>
      <c r="F331" s="326"/>
      <c r="G331" s="326"/>
      <c r="H331" s="326"/>
      <c r="I331" s="468"/>
      <c r="J331" s="53"/>
      <c r="K331" s="86"/>
    </row>
    <row r="332" spans="1:11" ht="15.75" customHeight="1" thickBot="1">
      <c r="A332" s="64"/>
      <c r="B332" s="65"/>
      <c r="C332" s="151"/>
      <c r="D332" s="49">
        <v>2017</v>
      </c>
      <c r="E332" s="144"/>
      <c r="F332" s="148"/>
      <c r="G332" s="120"/>
      <c r="H332" s="120"/>
      <c r="I332" s="149"/>
      <c r="J332" s="150"/>
      <c r="K332" s="144"/>
    </row>
    <row r="333" spans="1:11" ht="15.75" customHeight="1" thickBot="1">
      <c r="A333" s="83"/>
      <c r="B333" s="7"/>
      <c r="C333" s="27"/>
      <c r="D333" s="49">
        <v>2018</v>
      </c>
      <c r="E333" s="15"/>
      <c r="F333" s="120"/>
      <c r="G333" s="120"/>
      <c r="H333" s="120"/>
      <c r="I333" s="120"/>
      <c r="J333" s="21"/>
      <c r="K333" s="87"/>
    </row>
    <row r="334" spans="1:11" ht="15" customHeight="1" thickBot="1">
      <c r="A334" s="331">
        <v>2</v>
      </c>
      <c r="B334" s="324" t="s">
        <v>78</v>
      </c>
      <c r="C334" s="324" t="s">
        <v>79</v>
      </c>
      <c r="D334" s="44" t="s">
        <v>148</v>
      </c>
      <c r="E334" s="326">
        <f>E337+E338+E339+E340+E341+E342+E343</f>
        <v>4116</v>
      </c>
      <c r="F334" s="326"/>
      <c r="G334" s="326"/>
      <c r="H334" s="326"/>
      <c r="I334" s="326"/>
      <c r="J334" s="476"/>
      <c r="K334" s="333">
        <f>K337+K338+K339+K340+K341+K342+K343</f>
        <v>4116</v>
      </c>
    </row>
    <row r="335" spans="1:11" ht="15.75" thickBot="1">
      <c r="A335" s="331"/>
      <c r="B335" s="324"/>
      <c r="C335" s="324"/>
      <c r="D335" s="3" t="s">
        <v>35</v>
      </c>
      <c r="E335" s="326"/>
      <c r="F335" s="326"/>
      <c r="G335" s="326"/>
      <c r="H335" s="326"/>
      <c r="I335" s="326"/>
      <c r="J335" s="326"/>
      <c r="K335" s="333"/>
    </row>
    <row r="336" spans="1:11" ht="33.6" customHeight="1" thickBot="1">
      <c r="A336" s="331"/>
      <c r="B336" s="324"/>
      <c r="C336" s="324"/>
      <c r="D336" s="6" t="s">
        <v>36</v>
      </c>
      <c r="E336" s="326"/>
      <c r="F336" s="326"/>
      <c r="G336" s="326"/>
      <c r="H336" s="326"/>
      <c r="I336" s="326"/>
      <c r="J336" s="326"/>
      <c r="K336" s="333"/>
    </row>
    <row r="337" spans="1:11" ht="15.75" customHeight="1" thickBot="1">
      <c r="A337" s="83"/>
      <c r="B337" s="7"/>
      <c r="C337" s="7"/>
      <c r="D337" s="6">
        <v>2012</v>
      </c>
      <c r="E337" s="13">
        <v>3693.7</v>
      </c>
      <c r="F337" s="326"/>
      <c r="G337" s="326"/>
      <c r="H337" s="326"/>
      <c r="I337" s="326"/>
      <c r="J337" s="13"/>
      <c r="K337" s="86">
        <v>3693.7</v>
      </c>
    </row>
    <row r="338" spans="1:11" ht="15.75" customHeight="1" thickBot="1">
      <c r="A338" s="83"/>
      <c r="B338" s="7"/>
      <c r="C338" s="7"/>
      <c r="D338" s="6">
        <v>2013</v>
      </c>
      <c r="E338" s="13">
        <v>199.2</v>
      </c>
      <c r="F338" s="326"/>
      <c r="G338" s="326"/>
      <c r="H338" s="326"/>
      <c r="I338" s="326"/>
      <c r="J338" s="13"/>
      <c r="K338" s="86">
        <v>199.2</v>
      </c>
    </row>
    <row r="339" spans="1:11" ht="15.75" customHeight="1" thickBot="1">
      <c r="A339" s="83"/>
      <c r="B339" s="7"/>
      <c r="C339" s="7"/>
      <c r="D339" s="6">
        <v>2014</v>
      </c>
      <c r="E339" s="13">
        <v>194.1</v>
      </c>
      <c r="F339" s="326"/>
      <c r="G339" s="326"/>
      <c r="H339" s="326"/>
      <c r="I339" s="326"/>
      <c r="J339" s="13"/>
      <c r="K339" s="86">
        <v>194.1</v>
      </c>
    </row>
    <row r="340" spans="1:11" ht="15.75" customHeight="1" thickBot="1">
      <c r="A340" s="83"/>
      <c r="B340" s="7"/>
      <c r="C340" s="7"/>
      <c r="D340" s="6">
        <v>2015</v>
      </c>
      <c r="E340" s="13">
        <v>29</v>
      </c>
      <c r="F340" s="326"/>
      <c r="G340" s="326"/>
      <c r="H340" s="326"/>
      <c r="I340" s="326"/>
      <c r="J340" s="13"/>
      <c r="K340" s="86">
        <v>29</v>
      </c>
    </row>
    <row r="341" spans="1:11" ht="15.75" customHeight="1" thickBot="1">
      <c r="A341" s="80"/>
      <c r="B341" s="23"/>
      <c r="C341" s="23"/>
      <c r="D341" s="3">
        <v>2016</v>
      </c>
      <c r="E341" s="52"/>
      <c r="F341" s="465"/>
      <c r="G341" s="465"/>
      <c r="H341" s="465"/>
      <c r="I341" s="465"/>
      <c r="J341" s="52"/>
      <c r="K341" s="92"/>
    </row>
    <row r="342" spans="1:11" ht="15.75" customHeight="1" thickBot="1">
      <c r="A342" s="64"/>
      <c r="B342" s="65"/>
      <c r="C342" s="151"/>
      <c r="D342" s="49">
        <v>2017</v>
      </c>
      <c r="E342" s="144"/>
      <c r="F342" s="148"/>
      <c r="G342" s="120"/>
      <c r="H342" s="120"/>
      <c r="I342" s="149"/>
      <c r="J342" s="150"/>
      <c r="K342" s="144"/>
    </row>
    <row r="343" spans="1:11" ht="15.75" customHeight="1" thickBot="1">
      <c r="A343" s="83"/>
      <c r="B343" s="7"/>
      <c r="C343" s="27"/>
      <c r="D343" s="49">
        <v>2018</v>
      </c>
      <c r="E343" s="15"/>
      <c r="F343" s="120"/>
      <c r="G343" s="120"/>
      <c r="H343" s="120"/>
      <c r="I343" s="120"/>
      <c r="J343" s="21"/>
      <c r="K343" s="87"/>
    </row>
    <row r="344" spans="1:11" ht="15" customHeight="1" thickBot="1">
      <c r="A344" s="404">
        <v>3</v>
      </c>
      <c r="B344" s="406" t="s">
        <v>80</v>
      </c>
      <c r="C344" s="406" t="s">
        <v>67</v>
      </c>
      <c r="D344" s="44" t="s">
        <v>148</v>
      </c>
      <c r="E344" s="472">
        <f>E347+E348+E349+E350+E351+E352+E353</f>
        <v>564.4</v>
      </c>
      <c r="F344" s="472"/>
      <c r="G344" s="472"/>
      <c r="H344" s="472"/>
      <c r="I344" s="472"/>
      <c r="J344" s="472"/>
      <c r="K344" s="474">
        <f>K347+K348+K349+K350+K351+K352+K353</f>
        <v>564.4</v>
      </c>
    </row>
    <row r="345" spans="1:11" ht="15.75" hidden="1" thickBot="1">
      <c r="A345" s="331"/>
      <c r="B345" s="324"/>
      <c r="C345" s="324"/>
      <c r="D345" s="3" t="s">
        <v>35</v>
      </c>
      <c r="E345" s="326"/>
      <c r="F345" s="326"/>
      <c r="G345" s="326"/>
      <c r="H345" s="326"/>
      <c r="I345" s="326"/>
      <c r="J345" s="326"/>
      <c r="K345" s="333"/>
    </row>
    <row r="346" spans="1:11" ht="36.75" customHeight="1" thickBot="1">
      <c r="A346" s="405"/>
      <c r="B346" s="407"/>
      <c r="C346" s="407"/>
      <c r="D346" s="57" t="s">
        <v>36</v>
      </c>
      <c r="E346" s="473"/>
      <c r="F346" s="473"/>
      <c r="G346" s="473"/>
      <c r="H346" s="473"/>
      <c r="I346" s="473"/>
      <c r="J346" s="473"/>
      <c r="K346" s="475"/>
    </row>
    <row r="347" spans="1:11" ht="15.75" customHeight="1" thickBot="1">
      <c r="A347" s="64"/>
      <c r="B347" s="65"/>
      <c r="C347" s="65"/>
      <c r="D347" s="66">
        <v>2012</v>
      </c>
      <c r="E347" s="75">
        <v>216</v>
      </c>
      <c r="F347" s="461"/>
      <c r="G347" s="461"/>
      <c r="H347" s="461"/>
      <c r="I347" s="461"/>
      <c r="J347" s="75"/>
      <c r="K347" s="77">
        <v>216</v>
      </c>
    </row>
    <row r="348" spans="1:11" ht="15.75" customHeight="1" thickBot="1">
      <c r="A348" s="83"/>
      <c r="B348" s="7"/>
      <c r="C348" s="7"/>
      <c r="D348" s="6">
        <v>2013</v>
      </c>
      <c r="E348" s="13">
        <v>72</v>
      </c>
      <c r="F348" s="476"/>
      <c r="G348" s="476"/>
      <c r="H348" s="476"/>
      <c r="I348" s="476"/>
      <c r="J348" s="13"/>
      <c r="K348" s="86">
        <v>72</v>
      </c>
    </row>
    <row r="349" spans="1:11" ht="15.75" customHeight="1" thickBot="1">
      <c r="A349" s="83"/>
      <c r="B349" s="7"/>
      <c r="C349" s="7"/>
      <c r="D349" s="6">
        <v>2014</v>
      </c>
      <c r="E349" s="13">
        <v>83.9</v>
      </c>
      <c r="F349" s="326"/>
      <c r="G349" s="326"/>
      <c r="H349" s="326"/>
      <c r="I349" s="326"/>
      <c r="J349" s="13"/>
      <c r="K349" s="86">
        <v>83.9</v>
      </c>
    </row>
    <row r="350" spans="1:11" ht="15.75" customHeight="1" thickBot="1">
      <c r="A350" s="83"/>
      <c r="B350" s="7"/>
      <c r="C350" s="7"/>
      <c r="D350" s="6">
        <v>2015</v>
      </c>
      <c r="E350" s="13">
        <v>192.5</v>
      </c>
      <c r="F350" s="326"/>
      <c r="G350" s="326"/>
      <c r="H350" s="326"/>
      <c r="I350" s="326"/>
      <c r="J350" s="13"/>
      <c r="K350" s="86">
        <v>192.5</v>
      </c>
    </row>
    <row r="351" spans="1:11" ht="15.75" customHeight="1" thickBot="1">
      <c r="A351" s="83"/>
      <c r="B351" s="7"/>
      <c r="C351" s="7"/>
      <c r="D351" s="3">
        <v>2016</v>
      </c>
      <c r="E351" s="13"/>
      <c r="F351" s="326"/>
      <c r="G351" s="326"/>
      <c r="H351" s="326"/>
      <c r="I351" s="326"/>
      <c r="J351" s="13"/>
      <c r="K351" s="86"/>
    </row>
    <row r="352" spans="1:11" ht="15.75" customHeight="1" thickBot="1">
      <c r="A352" s="83"/>
      <c r="B352" s="7"/>
      <c r="C352" s="27"/>
      <c r="D352" s="49">
        <v>2017</v>
      </c>
      <c r="E352" s="13"/>
      <c r="F352" s="50"/>
      <c r="G352" s="50"/>
      <c r="H352" s="50"/>
      <c r="I352" s="50"/>
      <c r="J352" s="13"/>
      <c r="K352" s="86"/>
    </row>
    <row r="353" spans="1:11" ht="15.75" customHeight="1" thickBot="1">
      <c r="A353" s="83"/>
      <c r="B353" s="7"/>
      <c r="C353" s="27"/>
      <c r="D353" s="49">
        <v>2018</v>
      </c>
      <c r="E353" s="13"/>
      <c r="F353" s="50"/>
      <c r="G353" s="50"/>
      <c r="H353" s="50"/>
      <c r="I353" s="50"/>
      <c r="J353" s="13"/>
      <c r="K353" s="86"/>
    </row>
    <row r="354" spans="1:11" ht="15" customHeight="1" thickBot="1">
      <c r="A354" s="331">
        <v>4</v>
      </c>
      <c r="B354" s="324" t="s">
        <v>81</v>
      </c>
      <c r="C354" s="324" t="s">
        <v>82</v>
      </c>
      <c r="D354" s="44" t="s">
        <v>148</v>
      </c>
      <c r="E354" s="326">
        <f>E357+E358+E359+E360+E361+E362+E363</f>
        <v>864.9</v>
      </c>
      <c r="F354" s="326"/>
      <c r="G354" s="326"/>
      <c r="H354" s="326"/>
      <c r="I354" s="326"/>
      <c r="J354" s="326"/>
      <c r="K354" s="333">
        <f>K357+K358+K359+K360+K361+K362+K363</f>
        <v>864.9</v>
      </c>
    </row>
    <row r="355" spans="1:11" ht="15.75" thickBot="1">
      <c r="A355" s="331"/>
      <c r="B355" s="324"/>
      <c r="C355" s="324"/>
      <c r="D355" s="3" t="s">
        <v>35</v>
      </c>
      <c r="E355" s="326"/>
      <c r="F355" s="326"/>
      <c r="G355" s="326"/>
      <c r="H355" s="326"/>
      <c r="I355" s="326"/>
      <c r="J355" s="326"/>
      <c r="K355" s="333"/>
    </row>
    <row r="356" spans="1:11" ht="38.65" customHeight="1">
      <c r="A356" s="332"/>
      <c r="B356" s="325"/>
      <c r="C356" s="325"/>
      <c r="D356" s="38" t="s">
        <v>36</v>
      </c>
      <c r="E356" s="338"/>
      <c r="F356" s="338"/>
      <c r="G356" s="338"/>
      <c r="H356" s="338"/>
      <c r="I356" s="338"/>
      <c r="J356" s="338"/>
      <c r="K356" s="334"/>
    </row>
    <row r="357" spans="1:11" ht="15.75" customHeight="1">
      <c r="A357" s="171"/>
      <c r="B357" s="172"/>
      <c r="C357" s="172"/>
      <c r="D357" s="38">
        <v>2012</v>
      </c>
      <c r="E357" s="186"/>
      <c r="F357" s="470"/>
      <c r="G357" s="470"/>
      <c r="H357" s="470"/>
      <c r="I357" s="470"/>
      <c r="J357" s="186"/>
      <c r="K357" s="187"/>
    </row>
    <row r="358" spans="1:11" ht="15.75" customHeight="1">
      <c r="A358" s="190"/>
      <c r="B358" s="230"/>
      <c r="C358" s="230"/>
      <c r="D358" s="204">
        <v>2013</v>
      </c>
      <c r="E358" s="194"/>
      <c r="F358" s="471"/>
      <c r="G358" s="471"/>
      <c r="H358" s="471"/>
      <c r="I358" s="471"/>
      <c r="J358" s="194"/>
      <c r="K358" s="196"/>
    </row>
    <row r="359" spans="1:11" ht="15.75" customHeight="1" thickBot="1">
      <c r="A359" s="90"/>
      <c r="B359" s="303"/>
      <c r="C359" s="303"/>
      <c r="D359" s="39">
        <v>2014</v>
      </c>
      <c r="E359" s="127">
        <v>204.6</v>
      </c>
      <c r="F359" s="337"/>
      <c r="G359" s="337"/>
      <c r="H359" s="337"/>
      <c r="I359" s="337"/>
      <c r="J359" s="127"/>
      <c r="K359" s="131">
        <v>204.6</v>
      </c>
    </row>
    <row r="360" spans="1:11" ht="15.75" customHeight="1" thickBot="1">
      <c r="A360" s="94"/>
      <c r="B360" s="48"/>
      <c r="C360" s="48"/>
      <c r="D360" s="6">
        <v>2015</v>
      </c>
      <c r="E360" s="13">
        <v>660.3</v>
      </c>
      <c r="F360" s="326"/>
      <c r="G360" s="326"/>
      <c r="H360" s="326"/>
      <c r="I360" s="326"/>
      <c r="J360" s="13"/>
      <c r="K360" s="86">
        <v>660.3</v>
      </c>
    </row>
    <row r="361" spans="1:11" ht="15.75" customHeight="1" thickBot="1">
      <c r="A361" s="49"/>
      <c r="B361" s="7"/>
      <c r="C361" s="27"/>
      <c r="D361" s="49">
        <v>2016</v>
      </c>
      <c r="E361" s="13"/>
      <c r="F361" s="50"/>
      <c r="G361" s="50"/>
      <c r="H361" s="50"/>
      <c r="I361" s="50"/>
      <c r="J361" s="13"/>
      <c r="K361" s="86"/>
    </row>
    <row r="362" spans="1:11" ht="15.75" customHeight="1">
      <c r="A362" s="80"/>
      <c r="B362" s="23"/>
      <c r="C362" s="214"/>
      <c r="D362" s="170">
        <v>2017</v>
      </c>
      <c r="E362" s="52"/>
      <c r="F362" s="169"/>
      <c r="G362" s="169"/>
      <c r="H362" s="169"/>
      <c r="I362" s="169"/>
      <c r="J362" s="52"/>
      <c r="K362" s="92"/>
    </row>
    <row r="363" spans="1:11" ht="15.75" customHeight="1">
      <c r="A363" s="190"/>
      <c r="B363" s="230"/>
      <c r="C363" s="192"/>
      <c r="D363" s="193">
        <v>2018</v>
      </c>
      <c r="E363" s="194"/>
      <c r="F363" s="195"/>
      <c r="G363" s="195"/>
      <c r="H363" s="195"/>
      <c r="I363" s="195"/>
      <c r="J363" s="194"/>
      <c r="K363" s="196"/>
    </row>
    <row r="364" spans="1:11" ht="15.75" customHeight="1" thickBot="1">
      <c r="A364" s="317">
        <v>5</v>
      </c>
      <c r="B364" s="323" t="s">
        <v>126</v>
      </c>
      <c r="C364" s="323" t="s">
        <v>127</v>
      </c>
      <c r="D364" s="44" t="s">
        <v>148</v>
      </c>
      <c r="E364" s="337">
        <f>E367+E368+E369</f>
        <v>17.100000000000001</v>
      </c>
      <c r="F364" s="337"/>
      <c r="G364" s="337"/>
      <c r="H364" s="337"/>
      <c r="I364" s="337"/>
      <c r="J364" s="337"/>
      <c r="K364" s="346">
        <f>K367+K368+K369</f>
        <v>17.100000000000001</v>
      </c>
    </row>
    <row r="365" spans="1:11" ht="21" customHeight="1" thickBot="1">
      <c r="A365" s="318"/>
      <c r="B365" s="324"/>
      <c r="C365" s="324"/>
      <c r="D365" s="3" t="s">
        <v>35</v>
      </c>
      <c r="E365" s="326"/>
      <c r="F365" s="326"/>
      <c r="G365" s="326"/>
      <c r="H365" s="326"/>
      <c r="I365" s="326"/>
      <c r="J365" s="326"/>
      <c r="K365" s="333"/>
    </row>
    <row r="366" spans="1:11" ht="25.5" customHeight="1">
      <c r="A366" s="319"/>
      <c r="B366" s="325"/>
      <c r="C366" s="325"/>
      <c r="D366" s="38" t="s">
        <v>36</v>
      </c>
      <c r="E366" s="338"/>
      <c r="F366" s="338"/>
      <c r="G366" s="338"/>
      <c r="H366" s="338"/>
      <c r="I366" s="338"/>
      <c r="J366" s="338"/>
      <c r="K366" s="334"/>
    </row>
    <row r="367" spans="1:11" ht="15.75" customHeight="1" thickBot="1">
      <c r="A367" s="202"/>
      <c r="B367" s="237"/>
      <c r="C367" s="237"/>
      <c r="D367" s="57">
        <v>2016</v>
      </c>
      <c r="E367" s="238">
        <v>3.1</v>
      </c>
      <c r="F367" s="239"/>
      <c r="G367" s="239"/>
      <c r="H367" s="239"/>
      <c r="I367" s="239"/>
      <c r="J367" s="238"/>
      <c r="K367" s="240">
        <v>3.1</v>
      </c>
    </row>
    <row r="368" spans="1:11" ht="15.75" customHeight="1" thickBot="1">
      <c r="A368" s="49"/>
      <c r="B368" s="7"/>
      <c r="C368" s="27"/>
      <c r="D368" s="49">
        <v>2017</v>
      </c>
      <c r="E368" s="13">
        <v>14</v>
      </c>
      <c r="F368" s="50"/>
      <c r="G368" s="50"/>
      <c r="H368" s="50"/>
      <c r="I368" s="50"/>
      <c r="J368" s="13"/>
      <c r="K368" s="86">
        <v>14</v>
      </c>
    </row>
    <row r="369" spans="1:11" ht="15.75" customHeight="1" thickBot="1">
      <c r="A369" s="83"/>
      <c r="B369" s="7"/>
      <c r="C369" s="27"/>
      <c r="D369" s="49">
        <v>2018</v>
      </c>
      <c r="E369" s="13">
        <v>0</v>
      </c>
      <c r="F369" s="50"/>
      <c r="G369" s="50"/>
      <c r="H369" s="50"/>
      <c r="I369" s="50"/>
      <c r="J369" s="13"/>
      <c r="K369" s="86">
        <v>0</v>
      </c>
    </row>
    <row r="370" spans="1:11" ht="15" customHeight="1" thickBot="1">
      <c r="A370" s="369"/>
      <c r="B370" s="370"/>
      <c r="C370" s="370"/>
      <c r="D370" s="3"/>
      <c r="E370" s="415">
        <f>E374+E375+E376+E377+E378+E379+E380</f>
        <v>5688.5</v>
      </c>
      <c r="F370" s="415"/>
      <c r="G370" s="415"/>
      <c r="H370" s="415"/>
      <c r="I370" s="415"/>
      <c r="J370" s="415"/>
      <c r="K370" s="469">
        <f>K374+K375+K376+K377+K378+K379+K380</f>
        <v>5688.5</v>
      </c>
    </row>
    <row r="371" spans="1:11" ht="15" customHeight="1" thickBot="1">
      <c r="A371" s="369" t="s">
        <v>83</v>
      </c>
      <c r="B371" s="370"/>
      <c r="C371" s="370"/>
      <c r="D371" s="44" t="s">
        <v>148</v>
      </c>
      <c r="E371" s="341"/>
      <c r="F371" s="341"/>
      <c r="G371" s="341"/>
      <c r="H371" s="341"/>
      <c r="I371" s="341"/>
      <c r="J371" s="341"/>
      <c r="K371" s="345"/>
    </row>
    <row r="372" spans="1:11" ht="15" customHeight="1" thickBot="1">
      <c r="A372" s="466"/>
      <c r="B372" s="467"/>
      <c r="C372" s="467"/>
      <c r="D372" s="3" t="s">
        <v>35</v>
      </c>
      <c r="E372" s="341"/>
      <c r="F372" s="341"/>
      <c r="G372" s="341"/>
      <c r="H372" s="341"/>
      <c r="I372" s="341"/>
      <c r="J372" s="341"/>
      <c r="K372" s="345"/>
    </row>
    <row r="373" spans="1:11" ht="15.75" customHeight="1" thickBot="1">
      <c r="A373" s="377"/>
      <c r="B373" s="378"/>
      <c r="C373" s="378"/>
      <c r="D373" s="6" t="s">
        <v>36</v>
      </c>
      <c r="E373" s="341"/>
      <c r="F373" s="341"/>
      <c r="G373" s="341"/>
      <c r="H373" s="341"/>
      <c r="I373" s="341"/>
      <c r="J373" s="341"/>
      <c r="K373" s="345"/>
    </row>
    <row r="374" spans="1:11" ht="15.75" customHeight="1" thickBot="1">
      <c r="A374" s="83"/>
      <c r="B374" s="7"/>
      <c r="C374" s="7"/>
      <c r="D374" s="6">
        <v>2012</v>
      </c>
      <c r="E374" s="13">
        <f>E347+E337+E327</f>
        <v>3929.7</v>
      </c>
      <c r="F374" s="326"/>
      <c r="G374" s="326"/>
      <c r="H374" s="326"/>
      <c r="I374" s="326"/>
      <c r="J374" s="13"/>
      <c r="K374" s="86">
        <f>K347+K337+K327</f>
        <v>3929.7</v>
      </c>
    </row>
    <row r="375" spans="1:11" ht="15.75" customHeight="1" thickBot="1">
      <c r="A375" s="83"/>
      <c r="B375" s="7"/>
      <c r="C375" s="7"/>
      <c r="D375" s="6">
        <v>2013</v>
      </c>
      <c r="E375" s="13">
        <f>E348+E338+E328</f>
        <v>291.2</v>
      </c>
      <c r="F375" s="326"/>
      <c r="G375" s="326"/>
      <c r="H375" s="326"/>
      <c r="I375" s="326"/>
      <c r="J375" s="13"/>
      <c r="K375" s="86">
        <f>K348+K338+K328</f>
        <v>291.2</v>
      </c>
    </row>
    <row r="376" spans="1:11" ht="15.75" customHeight="1" thickBot="1">
      <c r="A376" s="83"/>
      <c r="B376" s="7"/>
      <c r="C376" s="7"/>
      <c r="D376" s="6">
        <v>2014</v>
      </c>
      <c r="E376" s="13">
        <f>E349+E339+E329+E359</f>
        <v>502.6</v>
      </c>
      <c r="F376" s="326"/>
      <c r="G376" s="326"/>
      <c r="H376" s="326"/>
      <c r="I376" s="326"/>
      <c r="J376" s="13"/>
      <c r="K376" s="86">
        <f>K349+K339+K329+K359</f>
        <v>502.6</v>
      </c>
    </row>
    <row r="377" spans="1:11" ht="15.75" customHeight="1" thickBot="1">
      <c r="A377" s="83"/>
      <c r="B377" s="7"/>
      <c r="C377" s="7"/>
      <c r="D377" s="6">
        <v>2015</v>
      </c>
      <c r="E377" s="13">
        <f>E350+E340+E330+E360</f>
        <v>947.9</v>
      </c>
      <c r="F377" s="326"/>
      <c r="G377" s="326"/>
      <c r="H377" s="326"/>
      <c r="I377" s="326"/>
      <c r="J377" s="13"/>
      <c r="K377" s="86">
        <f>K350+K340+K330+K360</f>
        <v>947.9</v>
      </c>
    </row>
    <row r="378" spans="1:11" ht="15.75" customHeight="1" thickBot="1">
      <c r="A378" s="83"/>
      <c r="B378" s="7"/>
      <c r="C378" s="7"/>
      <c r="D378" s="6">
        <v>2016</v>
      </c>
      <c r="E378" s="13">
        <f>E351+E341+E331+E361+E367</f>
        <v>3.1</v>
      </c>
      <c r="F378" s="326"/>
      <c r="G378" s="326"/>
      <c r="H378" s="326"/>
      <c r="I378" s="326"/>
      <c r="J378" s="13"/>
      <c r="K378" s="86">
        <f>K351+K341+K361+K367</f>
        <v>3.1</v>
      </c>
    </row>
    <row r="379" spans="1:11" ht="15.75" customHeight="1" thickBot="1">
      <c r="A379" s="49"/>
      <c r="B379" s="7"/>
      <c r="C379" s="27"/>
      <c r="D379" s="49">
        <v>2017</v>
      </c>
      <c r="E379" s="13">
        <f>E368+E362+E352+E342+E332</f>
        <v>14</v>
      </c>
      <c r="F379" s="50"/>
      <c r="G379" s="50"/>
      <c r="H379" s="50"/>
      <c r="I379" s="50"/>
      <c r="J379" s="13"/>
      <c r="K379" s="86">
        <f>K368+K362+K352+K342+K332</f>
        <v>14</v>
      </c>
    </row>
    <row r="380" spans="1:11" ht="15.75" customHeight="1" thickBot="1">
      <c r="A380" s="83"/>
      <c r="B380" s="7"/>
      <c r="C380" s="27"/>
      <c r="D380" s="49">
        <v>2018</v>
      </c>
      <c r="E380" s="13">
        <f>E369+E363+E353+E343+E333</f>
        <v>0</v>
      </c>
      <c r="F380" s="50"/>
      <c r="G380" s="50"/>
      <c r="H380" s="50"/>
      <c r="I380" s="50"/>
      <c r="J380" s="13"/>
      <c r="K380" s="86">
        <f>K369+K363+K353+K343+K333</f>
        <v>0</v>
      </c>
    </row>
    <row r="381" spans="1:11" ht="24.95" customHeight="1" thickBot="1">
      <c r="A381" s="431" t="s">
        <v>84</v>
      </c>
      <c r="B381" s="432"/>
      <c r="C381" s="432"/>
      <c r="D381" s="432"/>
      <c r="E381" s="432"/>
      <c r="F381" s="432"/>
      <c r="G381" s="432"/>
      <c r="H381" s="432"/>
      <c r="I381" s="432"/>
      <c r="J381" s="432"/>
      <c r="K381" s="433"/>
    </row>
    <row r="382" spans="1:11" ht="15.75" customHeight="1" thickBot="1">
      <c r="A382" s="331">
        <v>1</v>
      </c>
      <c r="B382" s="324" t="s">
        <v>85</v>
      </c>
      <c r="C382" s="324" t="s">
        <v>86</v>
      </c>
      <c r="D382" s="44" t="s">
        <v>148</v>
      </c>
      <c r="E382" s="326">
        <f>E385+E386+E387+E388+E389+E390+E391</f>
        <v>490.5</v>
      </c>
      <c r="F382" s="468"/>
      <c r="G382" s="22"/>
      <c r="H382" s="468"/>
      <c r="I382" s="22"/>
      <c r="J382" s="326"/>
      <c r="K382" s="333">
        <f>K385+K386+K387+K388+K389+K390+K391</f>
        <v>490.5</v>
      </c>
    </row>
    <row r="383" spans="1:11" ht="15.75" thickBot="1">
      <c r="A383" s="331"/>
      <c r="B383" s="324"/>
      <c r="C383" s="324"/>
      <c r="D383" s="3" t="s">
        <v>35</v>
      </c>
      <c r="E383" s="326"/>
      <c r="F383" s="468"/>
      <c r="G383" s="22"/>
      <c r="H383" s="468"/>
      <c r="I383" s="22"/>
      <c r="J383" s="326"/>
      <c r="K383" s="333"/>
    </row>
    <row r="384" spans="1:11" ht="15.75" thickBot="1">
      <c r="A384" s="331"/>
      <c r="B384" s="324"/>
      <c r="C384" s="324"/>
      <c r="D384" s="6" t="s">
        <v>36</v>
      </c>
      <c r="E384" s="326"/>
      <c r="F384" s="468"/>
      <c r="G384" s="22"/>
      <c r="H384" s="468"/>
      <c r="I384" s="22"/>
      <c r="J384" s="326"/>
      <c r="K384" s="333"/>
    </row>
    <row r="385" spans="1:11" ht="15.75" thickBot="1">
      <c r="A385" s="83"/>
      <c r="B385" s="7"/>
      <c r="C385" s="7"/>
      <c r="D385" s="6">
        <v>2012</v>
      </c>
      <c r="E385" s="13">
        <v>0</v>
      </c>
      <c r="F385" s="17"/>
      <c r="G385" s="22"/>
      <c r="H385" s="17"/>
      <c r="I385" s="22"/>
      <c r="J385" s="13"/>
      <c r="K385" s="86">
        <v>0</v>
      </c>
    </row>
    <row r="386" spans="1:11" ht="15.75" thickBot="1">
      <c r="A386" s="83"/>
      <c r="B386" s="7"/>
      <c r="C386" s="7"/>
      <c r="D386" s="6">
        <v>2013</v>
      </c>
      <c r="E386" s="13">
        <v>0</v>
      </c>
      <c r="F386" s="17"/>
      <c r="G386" s="22"/>
      <c r="H386" s="17"/>
      <c r="I386" s="22"/>
      <c r="J386" s="13"/>
      <c r="K386" s="86">
        <v>0</v>
      </c>
    </row>
    <row r="387" spans="1:11" ht="15.75" thickBot="1">
      <c r="A387" s="83"/>
      <c r="B387" s="7"/>
      <c r="C387" s="7"/>
      <c r="D387" s="6">
        <v>2014</v>
      </c>
      <c r="E387" s="13">
        <v>430</v>
      </c>
      <c r="F387" s="17"/>
      <c r="G387" s="22"/>
      <c r="H387" s="17"/>
      <c r="I387" s="22"/>
      <c r="J387" s="13"/>
      <c r="K387" s="86">
        <v>430</v>
      </c>
    </row>
    <row r="388" spans="1:11" ht="15.75" thickBot="1">
      <c r="A388" s="83"/>
      <c r="B388" s="7"/>
      <c r="C388" s="7"/>
      <c r="D388" s="6">
        <v>2015</v>
      </c>
      <c r="E388" s="13">
        <v>60.5</v>
      </c>
      <c r="F388" s="17"/>
      <c r="G388" s="22"/>
      <c r="H388" s="17"/>
      <c r="I388" s="22"/>
      <c r="J388" s="13"/>
      <c r="K388" s="86">
        <v>60.5</v>
      </c>
    </row>
    <row r="389" spans="1:11" ht="15.75" thickBot="1">
      <c r="A389" s="83"/>
      <c r="B389" s="7"/>
      <c r="C389" s="7"/>
      <c r="D389" s="6">
        <v>2016</v>
      </c>
      <c r="E389" s="13"/>
      <c r="F389" s="17"/>
      <c r="G389" s="22"/>
      <c r="H389" s="17"/>
      <c r="I389" s="22"/>
      <c r="J389" s="13"/>
      <c r="K389" s="86"/>
    </row>
    <row r="390" spans="1:11" ht="15.75" thickBot="1">
      <c r="A390" s="49"/>
      <c r="B390" s="7"/>
      <c r="C390" s="27"/>
      <c r="D390" s="49">
        <v>2017</v>
      </c>
      <c r="E390" s="13"/>
      <c r="F390" s="50"/>
      <c r="G390" s="50"/>
      <c r="H390" s="50"/>
      <c r="I390" s="50"/>
      <c r="J390" s="13"/>
      <c r="K390" s="86"/>
    </row>
    <row r="391" spans="1:11" ht="15.75" thickBot="1">
      <c r="A391" s="83"/>
      <c r="B391" s="7"/>
      <c r="C391" s="27"/>
      <c r="D391" s="49">
        <v>2018</v>
      </c>
      <c r="E391" s="13"/>
      <c r="F391" s="50"/>
      <c r="G391" s="50"/>
      <c r="H391" s="50"/>
      <c r="I391" s="50"/>
      <c r="J391" s="13"/>
      <c r="K391" s="86"/>
    </row>
    <row r="392" spans="1:11" ht="15.75" customHeight="1" thickBot="1">
      <c r="A392" s="369"/>
      <c r="B392" s="370"/>
      <c r="C392" s="370"/>
      <c r="D392" s="44" t="s">
        <v>148</v>
      </c>
      <c r="E392" s="326">
        <f>E395+E396+E397+E398+E399+E400+E401</f>
        <v>490.5</v>
      </c>
      <c r="F392" s="468"/>
      <c r="G392" s="22"/>
      <c r="H392" s="468"/>
      <c r="I392" s="22"/>
      <c r="J392" s="326"/>
      <c r="K392" s="333">
        <f>K395+K396+K397+K398+K399+K400+K401</f>
        <v>490.5</v>
      </c>
    </row>
    <row r="393" spans="1:11" ht="15.75" customHeight="1" thickBot="1">
      <c r="A393" s="369" t="s">
        <v>87</v>
      </c>
      <c r="B393" s="370"/>
      <c r="C393" s="370"/>
      <c r="D393" s="3" t="s">
        <v>35</v>
      </c>
      <c r="E393" s="326"/>
      <c r="F393" s="468"/>
      <c r="G393" s="22"/>
      <c r="H393" s="468"/>
      <c r="I393" s="22"/>
      <c r="J393" s="326"/>
      <c r="K393" s="333"/>
    </row>
    <row r="394" spans="1:11" ht="15.75" customHeight="1" thickBot="1">
      <c r="A394" s="377"/>
      <c r="B394" s="378"/>
      <c r="C394" s="378"/>
      <c r="D394" s="6" t="s">
        <v>36</v>
      </c>
      <c r="E394" s="326"/>
      <c r="F394" s="468"/>
      <c r="G394" s="22"/>
      <c r="H394" s="468"/>
      <c r="I394" s="22"/>
      <c r="J394" s="326"/>
      <c r="K394" s="333"/>
    </row>
    <row r="395" spans="1:11" ht="15.75" thickBot="1">
      <c r="A395" s="83"/>
      <c r="B395" s="7"/>
      <c r="C395" s="7"/>
      <c r="D395" s="6">
        <v>2012</v>
      </c>
      <c r="E395" s="13">
        <f t="shared" ref="E395:E401" si="4">E385</f>
        <v>0</v>
      </c>
      <c r="F395" s="17"/>
      <c r="G395" s="22"/>
      <c r="H395" s="17"/>
      <c r="I395" s="22"/>
      <c r="J395" s="13"/>
      <c r="K395" s="86">
        <v>0</v>
      </c>
    </row>
    <row r="396" spans="1:11" ht="15.75" thickBot="1">
      <c r="A396" s="83"/>
      <c r="B396" s="7"/>
      <c r="C396" s="7"/>
      <c r="D396" s="6">
        <v>2013</v>
      </c>
      <c r="E396" s="13">
        <f t="shared" si="4"/>
        <v>0</v>
      </c>
      <c r="F396" s="17"/>
      <c r="G396" s="22"/>
      <c r="H396" s="17"/>
      <c r="I396" s="22"/>
      <c r="J396" s="13"/>
      <c r="K396" s="86">
        <f t="shared" ref="K396:K401" si="5">K386</f>
        <v>0</v>
      </c>
    </row>
    <row r="397" spans="1:11" ht="15.75" thickBot="1">
      <c r="A397" s="83"/>
      <c r="B397" s="7"/>
      <c r="C397" s="7"/>
      <c r="D397" s="6">
        <v>2014</v>
      </c>
      <c r="E397" s="13">
        <f t="shared" si="4"/>
        <v>430</v>
      </c>
      <c r="F397" s="17"/>
      <c r="G397" s="22"/>
      <c r="H397" s="17"/>
      <c r="I397" s="22"/>
      <c r="J397" s="13"/>
      <c r="K397" s="86">
        <f t="shared" si="5"/>
        <v>430</v>
      </c>
    </row>
    <row r="398" spans="1:11">
      <c r="A398" s="93"/>
      <c r="B398" s="42"/>
      <c r="C398" s="42"/>
      <c r="D398" s="43">
        <v>2015</v>
      </c>
      <c r="E398" s="182">
        <f t="shared" si="4"/>
        <v>60.5</v>
      </c>
      <c r="F398" s="183"/>
      <c r="G398" s="184"/>
      <c r="H398" s="183"/>
      <c r="I398" s="184"/>
      <c r="J398" s="182"/>
      <c r="K398" s="185">
        <f t="shared" si="5"/>
        <v>60.5</v>
      </c>
    </row>
    <row r="399" spans="1:11" ht="15.75" thickBot="1">
      <c r="A399" s="175"/>
      <c r="B399" s="176"/>
      <c r="C399" s="176"/>
      <c r="D399" s="177">
        <v>2016</v>
      </c>
      <c r="E399" s="178">
        <f t="shared" si="4"/>
        <v>0</v>
      </c>
      <c r="F399" s="179"/>
      <c r="G399" s="180"/>
      <c r="H399" s="179"/>
      <c r="I399" s="180"/>
      <c r="J399" s="178"/>
      <c r="K399" s="181">
        <f t="shared" si="5"/>
        <v>0</v>
      </c>
    </row>
    <row r="400" spans="1:11">
      <c r="A400" s="170"/>
      <c r="B400" s="23"/>
      <c r="C400" s="214"/>
      <c r="D400" s="170">
        <v>2017</v>
      </c>
      <c r="E400" s="52">
        <f>E390</f>
        <v>0</v>
      </c>
      <c r="F400" s="169"/>
      <c r="G400" s="169"/>
      <c r="H400" s="169"/>
      <c r="I400" s="169"/>
      <c r="J400" s="52"/>
      <c r="K400" s="92">
        <f t="shared" si="5"/>
        <v>0</v>
      </c>
    </row>
    <row r="401" spans="1:11">
      <c r="A401" s="190"/>
      <c r="B401" s="230"/>
      <c r="C401" s="192"/>
      <c r="D401" s="193">
        <v>2018</v>
      </c>
      <c r="E401" s="194">
        <f t="shared" si="4"/>
        <v>0</v>
      </c>
      <c r="F401" s="195"/>
      <c r="G401" s="195"/>
      <c r="H401" s="195"/>
      <c r="I401" s="195"/>
      <c r="J401" s="194"/>
      <c r="K401" s="196">
        <f t="shared" si="5"/>
        <v>0</v>
      </c>
    </row>
    <row r="402" spans="1:11" ht="15" customHeight="1" thickBot="1">
      <c r="A402" s="440"/>
      <c r="B402" s="441"/>
      <c r="C402" s="441"/>
      <c r="D402" s="44"/>
      <c r="E402" s="340">
        <f>E406+E407+E408+E409+E410+E411+E412</f>
        <v>89901.499999999985</v>
      </c>
      <c r="F402" s="340">
        <f>F406+F407+F408+F409+F410</f>
        <v>1400</v>
      </c>
      <c r="G402" s="340"/>
      <c r="H402" s="340">
        <f>H406+H407+H408+H409+H410</f>
        <v>1400</v>
      </c>
      <c r="I402" s="340"/>
      <c r="J402" s="340">
        <f>J406+J407+J408+J409+J410</f>
        <v>1230</v>
      </c>
      <c r="K402" s="344">
        <f>K406+K407+K408+K409+K410+K411+K412</f>
        <v>85369.599999999991</v>
      </c>
    </row>
    <row r="403" spans="1:11" ht="19.5" customHeight="1" thickBot="1">
      <c r="A403" s="369" t="s">
        <v>88</v>
      </c>
      <c r="B403" s="370"/>
      <c r="C403" s="370"/>
      <c r="D403" s="44" t="s">
        <v>148</v>
      </c>
      <c r="E403" s="341"/>
      <c r="F403" s="341"/>
      <c r="G403" s="341"/>
      <c r="H403" s="341"/>
      <c r="I403" s="341"/>
      <c r="J403" s="341"/>
      <c r="K403" s="345"/>
    </row>
    <row r="404" spans="1:11" ht="15" customHeight="1" thickBot="1">
      <c r="A404" s="466"/>
      <c r="B404" s="467"/>
      <c r="C404" s="467"/>
      <c r="D404" s="3" t="s">
        <v>35</v>
      </c>
      <c r="E404" s="341"/>
      <c r="F404" s="341"/>
      <c r="G404" s="341"/>
      <c r="H404" s="341"/>
      <c r="I404" s="341"/>
      <c r="J404" s="341"/>
      <c r="K404" s="345"/>
    </row>
    <row r="405" spans="1:11" ht="15.75" customHeight="1">
      <c r="A405" s="442"/>
      <c r="B405" s="443"/>
      <c r="C405" s="443"/>
      <c r="D405" s="38" t="s">
        <v>36</v>
      </c>
      <c r="E405" s="339"/>
      <c r="F405" s="339"/>
      <c r="G405" s="339"/>
      <c r="H405" s="339"/>
      <c r="I405" s="339"/>
      <c r="J405" s="339"/>
      <c r="K405" s="403"/>
    </row>
    <row r="406" spans="1:11" ht="15.75" customHeight="1" thickBot="1">
      <c r="A406" s="83"/>
      <c r="B406" s="7"/>
      <c r="C406" s="7"/>
      <c r="D406" s="6">
        <v>2012</v>
      </c>
      <c r="E406" s="13">
        <f t="shared" ref="E406:E412" si="6">E395+E374+E316+E251+E164+E107</f>
        <v>16377.8</v>
      </c>
      <c r="F406" s="373">
        <v>700</v>
      </c>
      <c r="G406" s="373"/>
      <c r="H406" s="373">
        <v>700</v>
      </c>
      <c r="I406" s="373"/>
      <c r="J406" s="8">
        <v>600</v>
      </c>
      <c r="K406" s="86">
        <v>14377.8</v>
      </c>
    </row>
    <row r="407" spans="1:11" ht="15.75" customHeight="1" thickBot="1">
      <c r="A407" s="83"/>
      <c r="B407" s="7"/>
      <c r="C407" s="7"/>
      <c r="D407" s="6">
        <v>2013</v>
      </c>
      <c r="E407" s="13">
        <f t="shared" si="6"/>
        <v>13300.2</v>
      </c>
      <c r="F407" s="321">
        <v>700</v>
      </c>
      <c r="G407" s="321"/>
      <c r="H407" s="321">
        <v>700</v>
      </c>
      <c r="I407" s="321"/>
      <c r="J407" s="8">
        <v>600</v>
      </c>
      <c r="K407" s="86">
        <f t="shared" ref="K407:K412" si="7">K396+K375+K317+K252+K165+K108</f>
        <v>11300.2</v>
      </c>
    </row>
    <row r="408" spans="1:11" ht="15.75" customHeight="1" thickBot="1">
      <c r="A408" s="83"/>
      <c r="B408" s="7"/>
      <c r="C408" s="7"/>
      <c r="D408" s="6">
        <v>2014</v>
      </c>
      <c r="E408" s="13">
        <f t="shared" si="6"/>
        <v>7707.5</v>
      </c>
      <c r="F408" s="326"/>
      <c r="G408" s="326"/>
      <c r="H408" s="326"/>
      <c r="I408" s="326"/>
      <c r="J408" s="13">
        <v>30</v>
      </c>
      <c r="K408" s="86">
        <f t="shared" si="7"/>
        <v>7677.5</v>
      </c>
    </row>
    <row r="409" spans="1:11" ht="15.75" customHeight="1" thickBot="1">
      <c r="A409" s="83"/>
      <c r="B409" s="7"/>
      <c r="C409" s="7"/>
      <c r="D409" s="6">
        <v>2015</v>
      </c>
      <c r="E409" s="13">
        <f t="shared" si="6"/>
        <v>4972.2</v>
      </c>
      <c r="F409" s="326"/>
      <c r="G409" s="326"/>
      <c r="H409" s="326"/>
      <c r="I409" s="326"/>
      <c r="J409" s="13"/>
      <c r="K409" s="86">
        <f t="shared" si="7"/>
        <v>4972.2</v>
      </c>
    </row>
    <row r="410" spans="1:11" ht="15.75" customHeight="1" thickBot="1">
      <c r="A410" s="93"/>
      <c r="B410" s="152"/>
      <c r="C410" s="152"/>
      <c r="D410" s="43">
        <v>2016</v>
      </c>
      <c r="E410" s="112">
        <f t="shared" si="6"/>
        <v>16830.2</v>
      </c>
      <c r="F410" s="338"/>
      <c r="G410" s="338"/>
      <c r="H410" s="338"/>
      <c r="I410" s="338"/>
      <c r="J410" s="112"/>
      <c r="K410" s="153">
        <f t="shared" si="7"/>
        <v>16411.7</v>
      </c>
    </row>
    <row r="411" spans="1:11" ht="15.75" customHeight="1" thickBot="1">
      <c r="A411" s="49"/>
      <c r="B411" s="48"/>
      <c r="C411" s="48"/>
      <c r="D411" s="49">
        <v>2017</v>
      </c>
      <c r="E411" s="53">
        <f t="shared" si="6"/>
        <v>14782.400000000001</v>
      </c>
      <c r="F411" s="18"/>
      <c r="G411" s="50"/>
      <c r="H411" s="50"/>
      <c r="I411" s="17"/>
      <c r="J411" s="53"/>
      <c r="K411" s="53">
        <f t="shared" si="7"/>
        <v>14699.000000000002</v>
      </c>
    </row>
    <row r="412" spans="1:11" ht="15.75" customHeight="1" thickBot="1">
      <c r="A412" s="83"/>
      <c r="B412" s="7"/>
      <c r="C412" s="27"/>
      <c r="D412" s="49">
        <v>2018</v>
      </c>
      <c r="E412" s="13">
        <f t="shared" si="6"/>
        <v>15931.199999999999</v>
      </c>
      <c r="F412" s="50"/>
      <c r="G412" s="50"/>
      <c r="H412" s="50"/>
      <c r="I412" s="50"/>
      <c r="J412" s="13"/>
      <c r="K412" s="86">
        <f t="shared" si="7"/>
        <v>15931.199999999999</v>
      </c>
    </row>
    <row r="413" spans="1:11" ht="9.75" customHeight="1" thickBot="1">
      <c r="A413" s="440"/>
      <c r="B413" s="441"/>
      <c r="C413" s="441"/>
      <c r="D413" s="44"/>
      <c r="E413" s="340">
        <f>E417+E418+E419+E420+E421+E422+E423</f>
        <v>89901.499999999985</v>
      </c>
      <c r="F413" s="340">
        <f>F417+F418+F419+F420+F421</f>
        <v>1400</v>
      </c>
      <c r="G413" s="340"/>
      <c r="H413" s="340">
        <f>H417+H418+H419+H420+H421</f>
        <v>1400</v>
      </c>
      <c r="I413" s="340"/>
      <c r="J413" s="340">
        <f>J417+J418+J419+J420+J421</f>
        <v>1230</v>
      </c>
      <c r="K413" s="344">
        <f>K417+K418+K419+K420+K421+K422+K423</f>
        <v>85369.599999999991</v>
      </c>
    </row>
    <row r="414" spans="1:11" ht="16.5" customHeight="1" thickBot="1">
      <c r="A414" s="369" t="s">
        <v>89</v>
      </c>
      <c r="B414" s="370"/>
      <c r="C414" s="370"/>
      <c r="D414" s="44" t="s">
        <v>148</v>
      </c>
      <c r="E414" s="341"/>
      <c r="F414" s="341"/>
      <c r="G414" s="341"/>
      <c r="H414" s="341"/>
      <c r="I414" s="341"/>
      <c r="J414" s="341"/>
      <c r="K414" s="345"/>
    </row>
    <row r="415" spans="1:11" ht="15" customHeight="1" thickBot="1">
      <c r="A415" s="466"/>
      <c r="B415" s="467"/>
      <c r="C415" s="467"/>
      <c r="D415" s="3" t="s">
        <v>35</v>
      </c>
      <c r="E415" s="341"/>
      <c r="F415" s="341"/>
      <c r="G415" s="341"/>
      <c r="H415" s="341"/>
      <c r="I415" s="341"/>
      <c r="J415" s="341"/>
      <c r="K415" s="345"/>
    </row>
    <row r="416" spans="1:11" ht="15.75" customHeight="1" thickBot="1">
      <c r="A416" s="377"/>
      <c r="B416" s="378"/>
      <c r="C416" s="378"/>
      <c r="D416" s="6" t="s">
        <v>36</v>
      </c>
      <c r="E416" s="341"/>
      <c r="F416" s="341"/>
      <c r="G416" s="341"/>
      <c r="H416" s="341"/>
      <c r="I416" s="341"/>
      <c r="J416" s="341"/>
      <c r="K416" s="345"/>
    </row>
    <row r="417" spans="1:11" ht="15.75" customHeight="1" thickBot="1">
      <c r="A417" s="83"/>
      <c r="B417" s="7"/>
      <c r="C417" s="7"/>
      <c r="D417" s="6">
        <v>2012</v>
      </c>
      <c r="E417" s="13">
        <f t="shared" ref="E417:E423" si="8">E406</f>
        <v>16377.8</v>
      </c>
      <c r="F417" s="321">
        <v>700</v>
      </c>
      <c r="G417" s="321"/>
      <c r="H417" s="321">
        <v>700</v>
      </c>
      <c r="I417" s="321"/>
      <c r="J417" s="8">
        <v>600</v>
      </c>
      <c r="K417" s="86">
        <f t="shared" ref="K417:K423" si="9">K406</f>
        <v>14377.8</v>
      </c>
    </row>
    <row r="418" spans="1:11" ht="15.75" customHeight="1" thickBot="1">
      <c r="A418" s="83"/>
      <c r="B418" s="7"/>
      <c r="C418" s="7"/>
      <c r="D418" s="6">
        <v>2013</v>
      </c>
      <c r="E418" s="13">
        <f t="shared" si="8"/>
        <v>13300.2</v>
      </c>
      <c r="F418" s="321">
        <v>700</v>
      </c>
      <c r="G418" s="321"/>
      <c r="H418" s="321">
        <v>700</v>
      </c>
      <c r="I418" s="321"/>
      <c r="J418" s="8">
        <v>600</v>
      </c>
      <c r="K418" s="86">
        <f t="shared" si="9"/>
        <v>11300.2</v>
      </c>
    </row>
    <row r="419" spans="1:11" ht="15.75" customHeight="1" thickBot="1">
      <c r="A419" s="83"/>
      <c r="B419" s="7"/>
      <c r="C419" s="7"/>
      <c r="D419" s="6">
        <v>2014</v>
      </c>
      <c r="E419" s="13">
        <f t="shared" si="8"/>
        <v>7707.5</v>
      </c>
      <c r="F419" s="326"/>
      <c r="G419" s="326"/>
      <c r="H419" s="326"/>
      <c r="I419" s="326"/>
      <c r="J419" s="13">
        <v>30</v>
      </c>
      <c r="K419" s="86">
        <f t="shared" si="9"/>
        <v>7677.5</v>
      </c>
    </row>
    <row r="420" spans="1:11" ht="15.75" customHeight="1" thickBot="1">
      <c r="A420" s="80"/>
      <c r="B420" s="23"/>
      <c r="C420" s="23"/>
      <c r="D420" s="3">
        <v>2015</v>
      </c>
      <c r="E420" s="52">
        <f t="shared" si="8"/>
        <v>4972.2</v>
      </c>
      <c r="F420" s="465"/>
      <c r="G420" s="465"/>
      <c r="H420" s="465"/>
      <c r="I420" s="465"/>
      <c r="J420" s="52"/>
      <c r="K420" s="92">
        <f t="shared" si="9"/>
        <v>4972.2</v>
      </c>
    </row>
    <row r="421" spans="1:11" ht="15.75" customHeight="1" thickBot="1">
      <c r="A421" s="64"/>
      <c r="B421" s="65"/>
      <c r="C421" s="65"/>
      <c r="D421" s="66">
        <v>2016</v>
      </c>
      <c r="E421" s="75">
        <f t="shared" si="8"/>
        <v>16830.2</v>
      </c>
      <c r="F421" s="461"/>
      <c r="G421" s="461"/>
      <c r="H421" s="461"/>
      <c r="I421" s="461"/>
      <c r="J421" s="75"/>
      <c r="K421" s="77">
        <f t="shared" si="9"/>
        <v>16411.7</v>
      </c>
    </row>
    <row r="422" spans="1:11" ht="18" customHeight="1" thickBot="1">
      <c r="A422" s="49"/>
      <c r="B422" s="48"/>
      <c r="C422" s="48"/>
      <c r="D422" s="49">
        <v>2017</v>
      </c>
      <c r="E422" s="53">
        <f>E411</f>
        <v>14782.400000000001</v>
      </c>
      <c r="F422" s="18"/>
      <c r="G422" s="50"/>
      <c r="H422" s="50">
        <v>83.4</v>
      </c>
      <c r="I422" s="17"/>
      <c r="J422" s="53"/>
      <c r="K422" s="53">
        <f>K411</f>
        <v>14699.000000000002</v>
      </c>
    </row>
    <row r="423" spans="1:11" ht="17.25" customHeight="1" thickBot="1">
      <c r="A423" s="83"/>
      <c r="B423" s="7"/>
      <c r="C423" s="27"/>
      <c r="D423" s="49">
        <v>2018</v>
      </c>
      <c r="E423" s="13">
        <f t="shared" si="8"/>
        <v>15931.199999999999</v>
      </c>
      <c r="F423" s="50"/>
      <c r="G423" s="50"/>
      <c r="H423" s="50"/>
      <c r="I423" s="50"/>
      <c r="J423" s="13"/>
      <c r="K423" s="86">
        <f t="shared" si="9"/>
        <v>15931.199999999999</v>
      </c>
    </row>
    <row r="424" spans="1:11" ht="27.4" customHeight="1" thickBot="1">
      <c r="A424" s="462" t="s">
        <v>90</v>
      </c>
      <c r="B424" s="463"/>
      <c r="C424" s="463"/>
      <c r="D424" s="463"/>
      <c r="E424" s="463"/>
      <c r="F424" s="463"/>
      <c r="G424" s="463"/>
      <c r="H424" s="463"/>
      <c r="I424" s="463"/>
      <c r="J424" s="463"/>
      <c r="K424" s="464"/>
    </row>
    <row r="425" spans="1:11" ht="21.2" customHeight="1" thickBot="1">
      <c r="A425" s="428" t="s">
        <v>91</v>
      </c>
      <c r="B425" s="429"/>
      <c r="C425" s="429"/>
      <c r="D425" s="429"/>
      <c r="E425" s="429"/>
      <c r="F425" s="429"/>
      <c r="G425" s="429"/>
      <c r="H425" s="429"/>
      <c r="I425" s="429"/>
      <c r="J425" s="429"/>
      <c r="K425" s="430"/>
    </row>
    <row r="426" spans="1:11" ht="31.15" customHeight="1" thickBot="1">
      <c r="A426" s="431" t="s">
        <v>92</v>
      </c>
      <c r="B426" s="432"/>
      <c r="C426" s="432"/>
      <c r="D426" s="432"/>
      <c r="E426" s="432"/>
      <c r="F426" s="432"/>
      <c r="G426" s="432"/>
      <c r="H426" s="432"/>
      <c r="I426" s="432"/>
      <c r="J426" s="432"/>
      <c r="K426" s="433"/>
    </row>
    <row r="427" spans="1:11" ht="34.9" customHeight="1" thickBot="1">
      <c r="A427" s="331" t="s">
        <v>31</v>
      </c>
      <c r="B427" s="324" t="s">
        <v>93</v>
      </c>
      <c r="C427" s="23" t="s">
        <v>94</v>
      </c>
      <c r="D427" s="3"/>
      <c r="E427" s="341">
        <f>E431+E432+E433+E434+E435+E436+E437</f>
        <v>324.60000000000002</v>
      </c>
      <c r="F427" s="341"/>
      <c r="G427" s="341"/>
      <c r="H427" s="341"/>
      <c r="I427" s="341"/>
      <c r="J427" s="341"/>
      <c r="K427" s="345">
        <f>K431+K432+K433+K434+K435+K436+K437</f>
        <v>324.60000000000002</v>
      </c>
    </row>
    <row r="428" spans="1:11" ht="16.149999999999999" customHeight="1" thickBot="1">
      <c r="A428" s="331"/>
      <c r="B428" s="324"/>
      <c r="C428" s="23" t="s">
        <v>95</v>
      </c>
      <c r="D428" s="44" t="s">
        <v>148</v>
      </c>
      <c r="E428" s="341"/>
      <c r="F428" s="341"/>
      <c r="G428" s="341"/>
      <c r="H428" s="341"/>
      <c r="I428" s="341"/>
      <c r="J428" s="341"/>
      <c r="K428" s="345"/>
    </row>
    <row r="429" spans="1:11" ht="32.25" customHeight="1" thickBot="1">
      <c r="A429" s="331"/>
      <c r="B429" s="324"/>
      <c r="C429" s="23" t="s">
        <v>96</v>
      </c>
      <c r="D429" s="3" t="s">
        <v>35</v>
      </c>
      <c r="E429" s="341"/>
      <c r="F429" s="341"/>
      <c r="G429" s="341"/>
      <c r="H429" s="341"/>
      <c r="I429" s="341"/>
      <c r="J429" s="341"/>
      <c r="K429" s="345"/>
    </row>
    <row r="430" spans="1:11" ht="15.75" customHeight="1" thickBot="1">
      <c r="A430" s="331"/>
      <c r="B430" s="324"/>
      <c r="C430" s="14"/>
      <c r="D430" s="6" t="s">
        <v>36</v>
      </c>
      <c r="E430" s="341"/>
      <c r="F430" s="341"/>
      <c r="G430" s="341"/>
      <c r="H430" s="341"/>
      <c r="I430" s="341"/>
      <c r="J430" s="341"/>
      <c r="K430" s="345"/>
    </row>
    <row r="431" spans="1:11" ht="15.75" customHeight="1" thickBot="1">
      <c r="A431" s="83"/>
      <c r="B431" s="7"/>
      <c r="C431" s="7"/>
      <c r="D431" s="6">
        <v>2012</v>
      </c>
      <c r="E431" s="24">
        <v>64</v>
      </c>
      <c r="F431" s="341"/>
      <c r="G431" s="341"/>
      <c r="H431" s="341"/>
      <c r="I431" s="341"/>
      <c r="J431" s="24"/>
      <c r="K431" s="95">
        <v>64</v>
      </c>
    </row>
    <row r="432" spans="1:11" ht="15.75" customHeight="1" thickBot="1">
      <c r="A432" s="83"/>
      <c r="B432" s="7"/>
      <c r="C432" s="7"/>
      <c r="D432" s="6">
        <v>2013</v>
      </c>
      <c r="E432" s="24">
        <v>20.5</v>
      </c>
      <c r="F432" s="341"/>
      <c r="G432" s="341"/>
      <c r="H432" s="341"/>
      <c r="I432" s="341"/>
      <c r="J432" s="24"/>
      <c r="K432" s="95">
        <v>20.5</v>
      </c>
    </row>
    <row r="433" spans="1:11" ht="15.75" customHeight="1" thickBot="1">
      <c r="A433" s="83"/>
      <c r="B433" s="7"/>
      <c r="C433" s="7"/>
      <c r="D433" s="6">
        <v>2014</v>
      </c>
      <c r="E433" s="24">
        <v>20.5</v>
      </c>
      <c r="F433" s="341"/>
      <c r="G433" s="341"/>
      <c r="H433" s="341"/>
      <c r="I433" s="341"/>
      <c r="J433" s="24"/>
      <c r="K433" s="95">
        <v>20.5</v>
      </c>
    </row>
    <row r="434" spans="1:11" ht="20.25" customHeight="1" thickBot="1">
      <c r="A434" s="83"/>
      <c r="B434" s="7"/>
      <c r="C434" s="7"/>
      <c r="D434" s="6">
        <v>2015</v>
      </c>
      <c r="E434" s="24">
        <v>59.2</v>
      </c>
      <c r="F434" s="341"/>
      <c r="G434" s="341"/>
      <c r="H434" s="341"/>
      <c r="I434" s="341"/>
      <c r="J434" s="24"/>
      <c r="K434" s="95">
        <v>59.2</v>
      </c>
    </row>
    <row r="435" spans="1:11" ht="15.75" thickBot="1">
      <c r="A435" s="83"/>
      <c r="B435" s="7"/>
      <c r="C435" s="7"/>
      <c r="D435" s="3">
        <v>2016</v>
      </c>
      <c r="E435" s="24">
        <v>14.4</v>
      </c>
      <c r="F435" s="341"/>
      <c r="G435" s="341"/>
      <c r="H435" s="341"/>
      <c r="I435" s="341"/>
      <c r="J435" s="24"/>
      <c r="K435" s="95">
        <v>14.4</v>
      </c>
    </row>
    <row r="436" spans="1:11" ht="15.75" thickBot="1">
      <c r="A436" s="83"/>
      <c r="B436" s="7"/>
      <c r="C436" s="27"/>
      <c r="D436" s="49">
        <v>2017</v>
      </c>
      <c r="E436" s="24">
        <v>65</v>
      </c>
      <c r="F436" s="118"/>
      <c r="G436" s="118"/>
      <c r="H436" s="121"/>
      <c r="I436" s="118"/>
      <c r="J436" s="24"/>
      <c r="K436" s="95">
        <v>65</v>
      </c>
    </row>
    <row r="437" spans="1:11">
      <c r="A437" s="80"/>
      <c r="B437" s="23"/>
      <c r="C437" s="214"/>
      <c r="D437" s="170">
        <v>2018</v>
      </c>
      <c r="E437" s="63">
        <v>81</v>
      </c>
      <c r="F437" s="121"/>
      <c r="G437" s="121"/>
      <c r="H437" s="121"/>
      <c r="I437" s="121"/>
      <c r="J437" s="63"/>
      <c r="K437" s="96">
        <v>81</v>
      </c>
    </row>
    <row r="438" spans="1:11" ht="19.899999999999999" customHeight="1" thickBot="1">
      <c r="A438" s="330"/>
      <c r="B438" s="323"/>
      <c r="C438" s="323" t="s">
        <v>97</v>
      </c>
      <c r="D438" s="44" t="s">
        <v>148</v>
      </c>
      <c r="E438" s="400">
        <f>E441+E442+E443+E444+E445+E446+E447</f>
        <v>679.7</v>
      </c>
      <c r="F438" s="400"/>
      <c r="G438" s="400"/>
      <c r="H438" s="458"/>
      <c r="I438" s="208"/>
      <c r="J438" s="400"/>
      <c r="K438" s="391">
        <f>K441+K442+K443+K444+K445+K446+K447</f>
        <v>679.7</v>
      </c>
    </row>
    <row r="439" spans="1:11" ht="15.75" customHeight="1" thickBot="1">
      <c r="A439" s="331"/>
      <c r="B439" s="324"/>
      <c r="C439" s="324"/>
      <c r="D439" s="3" t="s">
        <v>35</v>
      </c>
      <c r="E439" s="335"/>
      <c r="F439" s="335"/>
      <c r="G439" s="335"/>
      <c r="H439" s="459"/>
      <c r="I439" s="12"/>
      <c r="J439" s="335"/>
      <c r="K439" s="336"/>
    </row>
    <row r="440" spans="1:11" ht="33" customHeight="1">
      <c r="A440" s="332"/>
      <c r="B440" s="325"/>
      <c r="C440" s="325"/>
      <c r="D440" s="38" t="s">
        <v>36</v>
      </c>
      <c r="E440" s="401"/>
      <c r="F440" s="401"/>
      <c r="G440" s="401"/>
      <c r="H440" s="460"/>
      <c r="I440" s="168"/>
      <c r="J440" s="401"/>
      <c r="K440" s="392"/>
    </row>
    <row r="441" spans="1:11" ht="15.75" customHeight="1">
      <c r="A441" s="190"/>
      <c r="B441" s="230"/>
      <c r="C441" s="230"/>
      <c r="D441" s="204">
        <v>2012</v>
      </c>
      <c r="E441" s="241">
        <v>484.7</v>
      </c>
      <c r="F441" s="457"/>
      <c r="G441" s="457"/>
      <c r="H441" s="457"/>
      <c r="I441" s="457"/>
      <c r="J441" s="241"/>
      <c r="K441" s="243">
        <v>484.7</v>
      </c>
    </row>
    <row r="442" spans="1:11" ht="15.75" customHeight="1" thickBot="1">
      <c r="A442" s="83"/>
      <c r="B442" s="7"/>
      <c r="C442" s="7"/>
      <c r="D442" s="6">
        <v>2013</v>
      </c>
      <c r="E442" s="24">
        <v>20</v>
      </c>
      <c r="F442" s="415"/>
      <c r="G442" s="415"/>
      <c r="H442" s="415"/>
      <c r="I442" s="415"/>
      <c r="J442" s="24"/>
      <c r="K442" s="95">
        <v>20</v>
      </c>
    </row>
    <row r="443" spans="1:11" ht="15.75" customHeight="1" thickBot="1">
      <c r="A443" s="83"/>
      <c r="B443" s="7"/>
      <c r="C443" s="7"/>
      <c r="D443" s="6">
        <v>2014</v>
      </c>
      <c r="E443" s="24">
        <v>85</v>
      </c>
      <c r="F443" s="341"/>
      <c r="G443" s="341"/>
      <c r="H443" s="341"/>
      <c r="I443" s="341"/>
      <c r="J443" s="24"/>
      <c r="K443" s="95">
        <v>85</v>
      </c>
    </row>
    <row r="444" spans="1:11" ht="19.899999999999999" customHeight="1" thickBot="1">
      <c r="A444" s="80"/>
      <c r="B444" s="23"/>
      <c r="C444" s="23"/>
      <c r="D444" s="3">
        <v>2015</v>
      </c>
      <c r="E444" s="63">
        <v>40</v>
      </c>
      <c r="F444" s="347"/>
      <c r="G444" s="347"/>
      <c r="H444" s="347"/>
      <c r="I444" s="347"/>
      <c r="J444" s="63"/>
      <c r="K444" s="96">
        <v>40</v>
      </c>
    </row>
    <row r="445" spans="1:11" ht="15.75" customHeight="1" thickBot="1">
      <c r="A445" s="64"/>
      <c r="B445" s="65"/>
      <c r="C445" s="65"/>
      <c r="D445" s="66">
        <v>2016</v>
      </c>
      <c r="E445" s="67"/>
      <c r="F445" s="348"/>
      <c r="G445" s="348"/>
      <c r="H445" s="348"/>
      <c r="I445" s="348"/>
      <c r="J445" s="67"/>
      <c r="K445" s="69"/>
    </row>
    <row r="446" spans="1:11" ht="14.25" customHeight="1" thickBot="1">
      <c r="A446" s="83"/>
      <c r="B446" s="7"/>
      <c r="C446" s="27"/>
      <c r="D446" s="49">
        <v>2017</v>
      </c>
      <c r="E446" s="24"/>
      <c r="F446" s="118"/>
      <c r="G446" s="118"/>
      <c r="H446" s="121"/>
      <c r="I446" s="118"/>
      <c r="J446" s="24"/>
      <c r="K446" s="95"/>
    </row>
    <row r="447" spans="1:11" ht="15.75" customHeight="1" thickBot="1">
      <c r="A447" s="83"/>
      <c r="B447" s="7"/>
      <c r="C447" s="27"/>
      <c r="D447" s="49">
        <v>2018</v>
      </c>
      <c r="E447" s="24">
        <v>50</v>
      </c>
      <c r="F447" s="118"/>
      <c r="G447" s="118"/>
      <c r="H447" s="121"/>
      <c r="I447" s="118"/>
      <c r="J447" s="24"/>
      <c r="K447" s="95">
        <v>50</v>
      </c>
    </row>
    <row r="448" spans="1:11" ht="59.65" customHeight="1" thickBot="1">
      <c r="A448" s="404">
        <v>2</v>
      </c>
      <c r="B448" s="406" t="s">
        <v>98</v>
      </c>
      <c r="C448" s="406" t="s">
        <v>141</v>
      </c>
      <c r="D448" s="44" t="s">
        <v>148</v>
      </c>
      <c r="E448" s="365">
        <f>E451+E452+E453+E454+E455+E456+E457</f>
        <v>212.9</v>
      </c>
      <c r="F448" s="365"/>
      <c r="G448" s="365"/>
      <c r="H448" s="365"/>
      <c r="I448" s="365"/>
      <c r="J448" s="365"/>
      <c r="K448" s="367">
        <f>K451+K452+K453+K454+K455+K456+K457</f>
        <v>212.9</v>
      </c>
    </row>
    <row r="449" spans="1:11" ht="15.75" customHeight="1" thickBot="1">
      <c r="A449" s="331"/>
      <c r="B449" s="324"/>
      <c r="C449" s="324"/>
      <c r="D449" s="3" t="s">
        <v>35</v>
      </c>
      <c r="E449" s="335"/>
      <c r="F449" s="335"/>
      <c r="G449" s="335"/>
      <c r="H449" s="335"/>
      <c r="I449" s="335"/>
      <c r="J449" s="335"/>
      <c r="K449" s="336"/>
    </row>
    <row r="450" spans="1:11" ht="15.75" customHeight="1" thickBot="1">
      <c r="A450" s="405"/>
      <c r="B450" s="407"/>
      <c r="C450" s="407"/>
      <c r="D450" s="57" t="s">
        <v>36</v>
      </c>
      <c r="E450" s="366"/>
      <c r="F450" s="366"/>
      <c r="G450" s="366"/>
      <c r="H450" s="366"/>
      <c r="I450" s="366"/>
      <c r="J450" s="366"/>
      <c r="K450" s="368"/>
    </row>
    <row r="451" spans="1:11" ht="15.75" customHeight="1" thickBot="1">
      <c r="A451" s="83"/>
      <c r="B451" s="7"/>
      <c r="C451" s="7"/>
      <c r="D451" s="6">
        <v>2012</v>
      </c>
      <c r="E451" s="24">
        <v>52</v>
      </c>
      <c r="F451" s="415"/>
      <c r="G451" s="415"/>
      <c r="H451" s="415"/>
      <c r="I451" s="415"/>
      <c r="J451" s="24"/>
      <c r="K451" s="95">
        <v>52</v>
      </c>
    </row>
    <row r="452" spans="1:11" ht="15.75" customHeight="1" thickBot="1">
      <c r="A452" s="83"/>
      <c r="B452" s="7"/>
      <c r="C452" s="7"/>
      <c r="D452" s="6">
        <v>2013</v>
      </c>
      <c r="E452" s="24">
        <v>21.9</v>
      </c>
      <c r="F452" s="341"/>
      <c r="G452" s="341"/>
      <c r="H452" s="341"/>
      <c r="I452" s="341"/>
      <c r="J452" s="24"/>
      <c r="K452" s="95">
        <v>21.9</v>
      </c>
    </row>
    <row r="453" spans="1:11" ht="15.75" customHeight="1">
      <c r="A453" s="93"/>
      <c r="B453" s="42"/>
      <c r="C453" s="42"/>
      <c r="D453" s="43">
        <v>2014</v>
      </c>
      <c r="E453" s="45">
        <v>45</v>
      </c>
      <c r="F453" s="339"/>
      <c r="G453" s="339"/>
      <c r="H453" s="339"/>
      <c r="I453" s="339"/>
      <c r="J453" s="45"/>
      <c r="K453" s="97">
        <v>45</v>
      </c>
    </row>
    <row r="454" spans="1:11" ht="15.75" customHeight="1" thickBot="1">
      <c r="A454" s="90"/>
      <c r="B454" s="41"/>
      <c r="C454" s="41"/>
      <c r="D454" s="39">
        <v>2015</v>
      </c>
      <c r="E454" s="47">
        <v>15</v>
      </c>
      <c r="F454" s="340"/>
      <c r="G454" s="340"/>
      <c r="H454" s="340"/>
      <c r="I454" s="340"/>
      <c r="J454" s="47"/>
      <c r="K454" s="99">
        <v>15</v>
      </c>
    </row>
    <row r="455" spans="1:11" ht="15.75" customHeight="1" thickBot="1">
      <c r="A455" s="83"/>
      <c r="B455" s="7"/>
      <c r="C455" s="7"/>
      <c r="D455" s="6">
        <v>2016</v>
      </c>
      <c r="E455" s="24">
        <v>31</v>
      </c>
      <c r="F455" s="341"/>
      <c r="G455" s="341"/>
      <c r="H455" s="341"/>
      <c r="I455" s="341"/>
      <c r="J455" s="24"/>
      <c r="K455" s="95">
        <v>31</v>
      </c>
    </row>
    <row r="456" spans="1:11" ht="15.75" customHeight="1" thickBot="1">
      <c r="A456" s="83"/>
      <c r="B456" s="7"/>
      <c r="C456" s="27"/>
      <c r="D456" s="49">
        <v>2017</v>
      </c>
      <c r="E456" s="288">
        <v>29</v>
      </c>
      <c r="F456" s="118"/>
      <c r="G456" s="118"/>
      <c r="H456" s="121"/>
      <c r="I456" s="118"/>
      <c r="J456" s="24"/>
      <c r="K456" s="95">
        <v>29</v>
      </c>
    </row>
    <row r="457" spans="1:11" ht="15.75" customHeight="1" thickBot="1">
      <c r="A457" s="83"/>
      <c r="B457" s="7"/>
      <c r="C457" s="27"/>
      <c r="D457" s="49">
        <v>2018</v>
      </c>
      <c r="E457" s="24">
        <v>19</v>
      </c>
      <c r="F457" s="118"/>
      <c r="G457" s="118"/>
      <c r="H457" s="121"/>
      <c r="I457" s="118"/>
      <c r="J457" s="24"/>
      <c r="K457" s="95">
        <v>19</v>
      </c>
    </row>
    <row r="458" spans="1:11" ht="15.75" customHeight="1" thickBot="1">
      <c r="A458" s="331">
        <v>3</v>
      </c>
      <c r="B458" s="324" t="s">
        <v>128</v>
      </c>
      <c r="C458" s="324" t="s">
        <v>142</v>
      </c>
      <c r="D458" s="44" t="s">
        <v>148</v>
      </c>
      <c r="E458" s="335">
        <f>E461+E462+E463</f>
        <v>5</v>
      </c>
      <c r="F458" s="335"/>
      <c r="G458" s="335"/>
      <c r="H458" s="335"/>
      <c r="I458" s="335"/>
      <c r="J458" s="335"/>
      <c r="K458" s="336">
        <f>K461+K462+K463</f>
        <v>5</v>
      </c>
    </row>
    <row r="459" spans="1:11" ht="15.75" customHeight="1" thickBot="1">
      <c r="A459" s="331"/>
      <c r="B459" s="324"/>
      <c r="C459" s="324"/>
      <c r="D459" s="3" t="s">
        <v>35</v>
      </c>
      <c r="E459" s="335"/>
      <c r="F459" s="335"/>
      <c r="G459" s="335"/>
      <c r="H459" s="335"/>
      <c r="I459" s="335"/>
      <c r="J459" s="335"/>
      <c r="K459" s="336"/>
    </row>
    <row r="460" spans="1:11" ht="16.5" customHeight="1" thickBot="1">
      <c r="A460" s="331"/>
      <c r="B460" s="324"/>
      <c r="C460" s="324"/>
      <c r="D460" s="6" t="s">
        <v>36</v>
      </c>
      <c r="E460" s="335"/>
      <c r="F460" s="335"/>
      <c r="G460" s="335"/>
      <c r="H460" s="335"/>
      <c r="I460" s="335"/>
      <c r="J460" s="335"/>
      <c r="K460" s="336"/>
    </row>
    <row r="461" spans="1:11" ht="15" customHeight="1" thickBot="1">
      <c r="A461" s="83"/>
      <c r="B461" s="23"/>
      <c r="C461" s="23"/>
      <c r="D461" s="6">
        <v>2016</v>
      </c>
      <c r="E461" s="24">
        <v>0</v>
      </c>
      <c r="F461" s="341"/>
      <c r="G461" s="341"/>
      <c r="H461" s="341"/>
      <c r="I461" s="341"/>
      <c r="J461" s="24"/>
      <c r="K461" s="95">
        <v>0</v>
      </c>
    </row>
    <row r="462" spans="1:11" ht="15" customHeight="1" thickBot="1">
      <c r="A462" s="110"/>
      <c r="B462" s="48"/>
      <c r="C462" s="48"/>
      <c r="D462" s="49">
        <v>2017</v>
      </c>
      <c r="E462" s="24">
        <v>3</v>
      </c>
      <c r="F462" s="118"/>
      <c r="G462" s="118"/>
      <c r="H462" s="121"/>
      <c r="I462" s="118"/>
      <c r="J462" s="24"/>
      <c r="K462" s="95">
        <v>3</v>
      </c>
    </row>
    <row r="463" spans="1:11" ht="15" customHeight="1" thickBot="1">
      <c r="A463" s="83"/>
      <c r="B463" s="7"/>
      <c r="C463" s="27"/>
      <c r="D463" s="49">
        <v>2018</v>
      </c>
      <c r="E463" s="24">
        <v>2</v>
      </c>
      <c r="F463" s="118"/>
      <c r="G463" s="118"/>
      <c r="H463" s="121"/>
      <c r="I463" s="118"/>
      <c r="J463" s="24"/>
      <c r="K463" s="95">
        <v>2</v>
      </c>
    </row>
    <row r="464" spans="1:11" ht="15.75" customHeight="1" thickBot="1">
      <c r="A464" s="380"/>
      <c r="B464" s="381"/>
      <c r="C464" s="381"/>
      <c r="D464" s="44" t="s">
        <v>148</v>
      </c>
      <c r="E464" s="335">
        <f>E467+E468+E469+E470+E471+E472+E473</f>
        <v>1222.2</v>
      </c>
      <c r="F464" s="335"/>
      <c r="G464" s="335"/>
      <c r="H464" s="335"/>
      <c r="I464" s="335"/>
      <c r="J464" s="335"/>
      <c r="K464" s="336">
        <f>K467+K468+K469+K470+K471+K472+K473</f>
        <v>1222.2</v>
      </c>
    </row>
    <row r="465" spans="1:11" ht="15.75" customHeight="1" thickBot="1">
      <c r="A465" s="369" t="s">
        <v>99</v>
      </c>
      <c r="B465" s="370"/>
      <c r="C465" s="370"/>
      <c r="D465" s="3" t="s">
        <v>35</v>
      </c>
      <c r="E465" s="335"/>
      <c r="F465" s="335"/>
      <c r="G465" s="335"/>
      <c r="H465" s="335"/>
      <c r="I465" s="335"/>
      <c r="J465" s="335"/>
      <c r="K465" s="336"/>
    </row>
    <row r="466" spans="1:11" ht="15.75" customHeight="1" thickBot="1">
      <c r="A466" s="377"/>
      <c r="B466" s="378"/>
      <c r="C466" s="378"/>
      <c r="D466" s="6" t="s">
        <v>36</v>
      </c>
      <c r="E466" s="335"/>
      <c r="F466" s="335"/>
      <c r="G466" s="335"/>
      <c r="H466" s="335"/>
      <c r="I466" s="335"/>
      <c r="J466" s="335"/>
      <c r="K466" s="336"/>
    </row>
    <row r="467" spans="1:11" ht="15.75" customHeight="1" thickBot="1">
      <c r="A467" s="83"/>
      <c r="B467" s="7"/>
      <c r="C467" s="7"/>
      <c r="D467" s="6">
        <v>2012</v>
      </c>
      <c r="E467" s="24">
        <f>E451+E441+E431</f>
        <v>600.70000000000005</v>
      </c>
      <c r="F467" s="341"/>
      <c r="G467" s="341"/>
      <c r="H467" s="341"/>
      <c r="I467" s="341"/>
      <c r="J467" s="24"/>
      <c r="K467" s="95">
        <f>K451+K441+K431</f>
        <v>600.70000000000005</v>
      </c>
    </row>
    <row r="468" spans="1:11" ht="15.75" customHeight="1" thickBot="1">
      <c r="A468" s="83"/>
      <c r="B468" s="7"/>
      <c r="C468" s="7"/>
      <c r="D468" s="6">
        <v>2013</v>
      </c>
      <c r="E468" s="24">
        <f>E452+E442+E432</f>
        <v>62.4</v>
      </c>
      <c r="F468" s="341"/>
      <c r="G468" s="341"/>
      <c r="H468" s="341"/>
      <c r="I468" s="341"/>
      <c r="J468" s="24"/>
      <c r="K468" s="95">
        <f>K452+K442+K432</f>
        <v>62.4</v>
      </c>
    </row>
    <row r="469" spans="1:11" ht="15.75" customHeight="1" thickBot="1">
      <c r="A469" s="83"/>
      <c r="B469" s="7"/>
      <c r="C469" s="7"/>
      <c r="D469" s="6">
        <v>2014</v>
      </c>
      <c r="E469" s="24">
        <f>E453+E443+E433</f>
        <v>150.5</v>
      </c>
      <c r="F469" s="341"/>
      <c r="G469" s="341"/>
      <c r="H469" s="341"/>
      <c r="I469" s="341"/>
      <c r="J469" s="24"/>
      <c r="K469" s="95">
        <f>K453+K443+K433</f>
        <v>150.5</v>
      </c>
    </row>
    <row r="470" spans="1:11" ht="22.35" customHeight="1" thickBot="1">
      <c r="A470" s="83"/>
      <c r="B470" s="7"/>
      <c r="C470" s="7"/>
      <c r="D470" s="6">
        <v>2015</v>
      </c>
      <c r="E470" s="24">
        <f>E454+E444+E434</f>
        <v>114.2</v>
      </c>
      <c r="F470" s="341"/>
      <c r="G470" s="341"/>
      <c r="H470" s="341"/>
      <c r="I470" s="341"/>
      <c r="J470" s="24"/>
      <c r="K470" s="95">
        <f>K454+K444+K434</f>
        <v>114.2</v>
      </c>
    </row>
    <row r="471" spans="1:11" ht="21.2" customHeight="1" thickBot="1">
      <c r="A471" s="123"/>
      <c r="B471" s="42"/>
      <c r="C471" s="42"/>
      <c r="D471" s="43">
        <v>2016</v>
      </c>
      <c r="E471" s="58">
        <f>E461+E445+E435+E455</f>
        <v>45.4</v>
      </c>
      <c r="F471" s="339"/>
      <c r="G471" s="339"/>
      <c r="H471" s="339"/>
      <c r="I471" s="339"/>
      <c r="J471" s="58"/>
      <c r="K471" s="97">
        <f>K461+K445+K435+K455</f>
        <v>45.4</v>
      </c>
    </row>
    <row r="472" spans="1:11" ht="21.2" customHeight="1" thickBot="1">
      <c r="A472" s="49"/>
      <c r="B472" s="48"/>
      <c r="C472" s="48"/>
      <c r="D472" s="49">
        <v>2017</v>
      </c>
      <c r="E472" s="154">
        <f>E462+E456+E446+E436</f>
        <v>97</v>
      </c>
      <c r="F472" s="29"/>
      <c r="G472" s="118"/>
      <c r="H472" s="121"/>
      <c r="I472" s="28"/>
      <c r="J472" s="154"/>
      <c r="K472" s="154">
        <f>K462+K456+K446+K436</f>
        <v>97</v>
      </c>
    </row>
    <row r="473" spans="1:11" ht="15.75" thickBot="1">
      <c r="A473" s="83"/>
      <c r="B473" s="7"/>
      <c r="C473" s="27"/>
      <c r="D473" s="49">
        <v>2018</v>
      </c>
      <c r="E473" s="24">
        <f>E463+E457+E447+E437</f>
        <v>152</v>
      </c>
      <c r="F473" s="118"/>
      <c r="G473" s="118"/>
      <c r="H473" s="121"/>
      <c r="I473" s="118"/>
      <c r="J473" s="24"/>
      <c r="K473" s="95">
        <f>K463+K457+K447+K437</f>
        <v>152</v>
      </c>
    </row>
    <row r="474" spans="1:11" ht="24.95" customHeight="1" thickBot="1">
      <c r="A474" s="454" t="s">
        <v>100</v>
      </c>
      <c r="B474" s="455"/>
      <c r="C474" s="455"/>
      <c r="D474" s="455"/>
      <c r="E474" s="455"/>
      <c r="F474" s="455"/>
      <c r="G474" s="455"/>
      <c r="H474" s="455"/>
      <c r="I474" s="455"/>
      <c r="J474" s="455"/>
      <c r="K474" s="456"/>
    </row>
    <row r="475" spans="1:11" ht="15.75" customHeight="1" thickBot="1">
      <c r="A475" s="331" t="s">
        <v>31</v>
      </c>
      <c r="B475" s="445" t="s">
        <v>101</v>
      </c>
      <c r="C475" s="324" t="s">
        <v>102</v>
      </c>
      <c r="D475" s="44" t="s">
        <v>148</v>
      </c>
      <c r="E475" s="335">
        <f>E478+E479+E480+E481+E482+E483+E484</f>
        <v>4872.8</v>
      </c>
      <c r="F475" s="449"/>
      <c r="G475" s="449"/>
      <c r="H475" s="449"/>
      <c r="I475" s="449"/>
      <c r="J475" s="449"/>
      <c r="K475" s="336">
        <f>K478+K479+K480+K481+K482+K483+K484</f>
        <v>4872.8</v>
      </c>
    </row>
    <row r="476" spans="1:11" ht="15.75" customHeight="1" thickBot="1">
      <c r="A476" s="331"/>
      <c r="B476" s="445"/>
      <c r="C476" s="324"/>
      <c r="D476" s="3" t="s">
        <v>35</v>
      </c>
      <c r="E476" s="335"/>
      <c r="F476" s="449"/>
      <c r="G476" s="449"/>
      <c r="H476" s="449"/>
      <c r="I476" s="449"/>
      <c r="J476" s="449"/>
      <c r="K476" s="336"/>
    </row>
    <row r="477" spans="1:11" ht="15.75" customHeight="1" thickBot="1">
      <c r="A477" s="331"/>
      <c r="B477" s="445"/>
      <c r="C477" s="324"/>
      <c r="D477" s="6" t="s">
        <v>36</v>
      </c>
      <c r="E477" s="335"/>
      <c r="F477" s="449"/>
      <c r="G477" s="449"/>
      <c r="H477" s="449"/>
      <c r="I477" s="449"/>
      <c r="J477" s="449"/>
      <c r="K477" s="336"/>
    </row>
    <row r="478" spans="1:11" ht="15.75" customHeight="1" thickBot="1">
      <c r="A478" s="83"/>
      <c r="B478" s="7"/>
      <c r="C478" s="7"/>
      <c r="D478" s="6">
        <v>2012</v>
      </c>
      <c r="E478" s="8">
        <v>1273</v>
      </c>
      <c r="F478" s="447"/>
      <c r="G478" s="447"/>
      <c r="H478" s="447"/>
      <c r="I478" s="447"/>
      <c r="J478" s="25"/>
      <c r="K478" s="84">
        <v>1273</v>
      </c>
    </row>
    <row r="479" spans="1:11" ht="15.75" customHeight="1" thickBot="1">
      <c r="A479" s="83"/>
      <c r="B479" s="7"/>
      <c r="C479" s="7"/>
      <c r="D479" s="6">
        <v>2013</v>
      </c>
      <c r="E479" s="8">
        <v>779.8</v>
      </c>
      <c r="F479" s="447"/>
      <c r="G479" s="447"/>
      <c r="H479" s="447"/>
      <c r="I479" s="447"/>
      <c r="J479" s="25"/>
      <c r="K479" s="84">
        <v>779.8</v>
      </c>
    </row>
    <row r="480" spans="1:11" ht="22.35" customHeight="1" thickBot="1">
      <c r="A480" s="83"/>
      <c r="B480" s="7"/>
      <c r="C480" s="7"/>
      <c r="D480" s="6">
        <v>2014</v>
      </c>
      <c r="E480" s="8">
        <v>975.3</v>
      </c>
      <c r="F480" s="447"/>
      <c r="G480" s="447"/>
      <c r="H480" s="447"/>
      <c r="I480" s="447"/>
      <c r="J480" s="25"/>
      <c r="K480" s="84">
        <v>975.3</v>
      </c>
    </row>
    <row r="481" spans="1:11" ht="15.75" thickBot="1">
      <c r="A481" s="83"/>
      <c r="B481" s="7"/>
      <c r="C481" s="7"/>
      <c r="D481" s="6">
        <v>2015</v>
      </c>
      <c r="E481" s="8">
        <v>385.2</v>
      </c>
      <c r="F481" s="447"/>
      <c r="G481" s="447"/>
      <c r="H481" s="447"/>
      <c r="I481" s="447"/>
      <c r="J481" s="25"/>
      <c r="K481" s="84">
        <v>385.2</v>
      </c>
    </row>
    <row r="482" spans="1:11" ht="18.75" customHeight="1">
      <c r="A482" s="93"/>
      <c r="B482" s="42"/>
      <c r="C482" s="42"/>
      <c r="D482" s="43">
        <v>2016</v>
      </c>
      <c r="E482" s="46">
        <v>404.3</v>
      </c>
      <c r="F482" s="453"/>
      <c r="G482" s="453"/>
      <c r="H482" s="453"/>
      <c r="I482" s="453"/>
      <c r="J482" s="174"/>
      <c r="K482" s="98">
        <v>404.3</v>
      </c>
    </row>
    <row r="483" spans="1:11" ht="18" customHeight="1">
      <c r="A483" s="244"/>
      <c r="B483" s="245"/>
      <c r="C483" s="245"/>
      <c r="D483" s="244">
        <v>2017</v>
      </c>
      <c r="E483" s="246">
        <v>531</v>
      </c>
      <c r="F483" s="247"/>
      <c r="G483" s="173"/>
      <c r="H483" s="173"/>
      <c r="I483" s="248"/>
      <c r="J483" s="246"/>
      <c r="K483" s="246">
        <v>531</v>
      </c>
    </row>
    <row r="484" spans="1:11" ht="15.75" customHeight="1">
      <c r="A484" s="190"/>
      <c r="B484" s="230"/>
      <c r="C484" s="192"/>
      <c r="D484" s="193">
        <v>2018</v>
      </c>
      <c r="E484" s="241">
        <v>524.20000000000005</v>
      </c>
      <c r="F484" s="242"/>
      <c r="G484" s="242"/>
      <c r="H484" s="242"/>
      <c r="I484" s="242"/>
      <c r="J484" s="241"/>
      <c r="K484" s="243">
        <v>524.20000000000005</v>
      </c>
    </row>
    <row r="485" spans="1:11" ht="15.75" customHeight="1" thickBot="1">
      <c r="A485" s="330"/>
      <c r="B485" s="323"/>
      <c r="C485" s="323" t="s">
        <v>103</v>
      </c>
      <c r="D485" s="44" t="s">
        <v>148</v>
      </c>
      <c r="E485" s="400">
        <f>E488+E489+E490+E491+E492+E493+E494</f>
        <v>1060.5</v>
      </c>
      <c r="F485" s="448"/>
      <c r="G485" s="448"/>
      <c r="H485" s="448"/>
      <c r="I485" s="448"/>
      <c r="J485" s="448"/>
      <c r="K485" s="391">
        <f>K488+K489+K490+K491+K492+K493+K494</f>
        <v>1060.5</v>
      </c>
    </row>
    <row r="486" spans="1:11" ht="15.75" customHeight="1" thickBot="1">
      <c r="A486" s="331"/>
      <c r="B486" s="324"/>
      <c r="C486" s="324"/>
      <c r="D486" s="3" t="s">
        <v>35</v>
      </c>
      <c r="E486" s="335"/>
      <c r="F486" s="449"/>
      <c r="G486" s="449"/>
      <c r="H486" s="449"/>
      <c r="I486" s="449"/>
      <c r="J486" s="449"/>
      <c r="K486" s="336"/>
    </row>
    <row r="487" spans="1:11" ht="15.75" customHeight="1">
      <c r="A487" s="332"/>
      <c r="B487" s="325"/>
      <c r="C487" s="325"/>
      <c r="D487" s="38" t="s">
        <v>36</v>
      </c>
      <c r="E487" s="401"/>
      <c r="F487" s="450"/>
      <c r="G487" s="450"/>
      <c r="H487" s="450"/>
      <c r="I487" s="450"/>
      <c r="J487" s="450"/>
      <c r="K487" s="392"/>
    </row>
    <row r="488" spans="1:11" ht="15.75" customHeight="1" thickBot="1">
      <c r="A488" s="218"/>
      <c r="B488" s="219"/>
      <c r="C488" s="219"/>
      <c r="D488" s="57">
        <v>2012</v>
      </c>
      <c r="E488" s="221">
        <v>100</v>
      </c>
      <c r="F488" s="451"/>
      <c r="G488" s="451"/>
      <c r="H488" s="451"/>
      <c r="I488" s="451"/>
      <c r="J488" s="249"/>
      <c r="K488" s="222">
        <v>100</v>
      </c>
    </row>
    <row r="489" spans="1:11" ht="15.75" customHeight="1" thickBot="1">
      <c r="A489" s="83"/>
      <c r="B489" s="7"/>
      <c r="C489" s="7"/>
      <c r="D489" s="6">
        <v>2013</v>
      </c>
      <c r="E489" s="8">
        <v>81.5</v>
      </c>
      <c r="F489" s="452"/>
      <c r="G489" s="452"/>
      <c r="H489" s="452"/>
      <c r="I489" s="452"/>
      <c r="J489" s="25"/>
      <c r="K489" s="84">
        <v>81.5</v>
      </c>
    </row>
    <row r="490" spans="1:11" ht="18.75" customHeight="1" thickBot="1">
      <c r="A490" s="83"/>
      <c r="B490" s="7"/>
      <c r="C490" s="7"/>
      <c r="D490" s="6">
        <v>2014</v>
      </c>
      <c r="E490" s="8">
        <v>82</v>
      </c>
      <c r="F490" s="447"/>
      <c r="G490" s="447"/>
      <c r="H490" s="447"/>
      <c r="I490" s="447"/>
      <c r="J490" s="25"/>
      <c r="K490" s="84">
        <v>82</v>
      </c>
    </row>
    <row r="491" spans="1:11" ht="15.75" thickBot="1">
      <c r="A491" s="83"/>
      <c r="B491" s="7"/>
      <c r="C491" s="7"/>
      <c r="D491" s="6">
        <v>2015</v>
      </c>
      <c r="E491" s="8">
        <v>518</v>
      </c>
      <c r="F491" s="447"/>
      <c r="G491" s="447"/>
      <c r="H491" s="447"/>
      <c r="I491" s="447"/>
      <c r="J491" s="25"/>
      <c r="K491" s="84">
        <v>518</v>
      </c>
    </row>
    <row r="492" spans="1:11" ht="15.75" thickBot="1">
      <c r="A492" s="83"/>
      <c r="B492" s="7"/>
      <c r="C492" s="7"/>
      <c r="D492" s="3">
        <v>2016</v>
      </c>
      <c r="E492" s="8">
        <v>100</v>
      </c>
      <c r="F492" s="447"/>
      <c r="G492" s="447"/>
      <c r="H492" s="447"/>
      <c r="I492" s="447"/>
      <c r="J492" s="25"/>
      <c r="K492" s="84">
        <v>100</v>
      </c>
    </row>
    <row r="493" spans="1:11" ht="15.75" thickBot="1">
      <c r="A493" s="83"/>
      <c r="B493" s="7"/>
      <c r="C493" s="27"/>
      <c r="D493" s="49">
        <v>2017</v>
      </c>
      <c r="E493" s="8">
        <v>79</v>
      </c>
      <c r="F493" s="122"/>
      <c r="G493" s="122"/>
      <c r="H493" s="122"/>
      <c r="I493" s="122"/>
      <c r="J493" s="25"/>
      <c r="K493" s="84">
        <v>79</v>
      </c>
    </row>
    <row r="494" spans="1:11" ht="15.75" thickBot="1">
      <c r="A494" s="83"/>
      <c r="B494" s="7"/>
      <c r="C494" s="27"/>
      <c r="D494" s="49">
        <v>2018</v>
      </c>
      <c r="E494" s="8">
        <v>100</v>
      </c>
      <c r="F494" s="122"/>
      <c r="G494" s="122"/>
      <c r="H494" s="122"/>
      <c r="I494" s="122"/>
      <c r="J494" s="25"/>
      <c r="K494" s="84">
        <v>100</v>
      </c>
    </row>
    <row r="495" spans="1:11" ht="15.75" customHeight="1" thickBot="1">
      <c r="A495" s="331"/>
      <c r="B495" s="324"/>
      <c r="C495" s="324" t="s">
        <v>147</v>
      </c>
      <c r="D495" s="44" t="s">
        <v>148</v>
      </c>
      <c r="E495" s="335">
        <f>E498+E499+E500+E501+E502+E503+E504</f>
        <v>779.30000000000007</v>
      </c>
      <c r="F495" s="335"/>
      <c r="G495" s="335"/>
      <c r="H495" s="335"/>
      <c r="I495" s="335"/>
      <c r="J495" s="335"/>
      <c r="K495" s="336">
        <f>K498+K499+K500+K501+K502+K503+K504</f>
        <v>779.30000000000007</v>
      </c>
    </row>
    <row r="496" spans="1:11" ht="15.75" customHeight="1" thickBot="1">
      <c r="A496" s="331"/>
      <c r="B496" s="324"/>
      <c r="C496" s="324"/>
      <c r="D496" s="3" t="s">
        <v>35</v>
      </c>
      <c r="E496" s="335"/>
      <c r="F496" s="335"/>
      <c r="G496" s="335"/>
      <c r="H496" s="335"/>
      <c r="I496" s="335"/>
      <c r="J496" s="335"/>
      <c r="K496" s="336"/>
    </row>
    <row r="497" spans="1:11" ht="15.75" customHeight="1" thickBot="1">
      <c r="A497" s="331"/>
      <c r="B497" s="324"/>
      <c r="C497" s="324"/>
      <c r="D497" s="6" t="s">
        <v>36</v>
      </c>
      <c r="E497" s="335"/>
      <c r="F497" s="335"/>
      <c r="G497" s="335"/>
      <c r="H497" s="335"/>
      <c r="I497" s="335"/>
      <c r="J497" s="335"/>
      <c r="K497" s="336"/>
    </row>
    <row r="498" spans="1:11" ht="15.75" customHeight="1" thickBot="1">
      <c r="A498" s="83"/>
      <c r="B498" s="7"/>
      <c r="C498" s="7"/>
      <c r="D498" s="6">
        <v>2012</v>
      </c>
      <c r="E498" s="8">
        <v>40</v>
      </c>
      <c r="F498" s="382"/>
      <c r="G498" s="382"/>
      <c r="H498" s="382"/>
      <c r="I498" s="382"/>
      <c r="J498" s="16"/>
      <c r="K498" s="84">
        <v>40</v>
      </c>
    </row>
    <row r="499" spans="1:11" ht="15.75" customHeight="1" thickBot="1">
      <c r="A499" s="83"/>
      <c r="B499" s="7"/>
      <c r="C499" s="7"/>
      <c r="D499" s="6">
        <v>2013</v>
      </c>
      <c r="E499" s="8">
        <v>130</v>
      </c>
      <c r="F499" s="382"/>
      <c r="G499" s="382"/>
      <c r="H499" s="382"/>
      <c r="I499" s="382"/>
      <c r="J499" s="16"/>
      <c r="K499" s="84">
        <v>130</v>
      </c>
    </row>
    <row r="500" spans="1:11" ht="15" customHeight="1" thickBot="1">
      <c r="A500" s="83"/>
      <c r="B500" s="7"/>
      <c r="C500" s="7"/>
      <c r="D500" s="6">
        <v>2014</v>
      </c>
      <c r="E500" s="8">
        <v>104.7</v>
      </c>
      <c r="F500" s="382"/>
      <c r="G500" s="382"/>
      <c r="H500" s="382"/>
      <c r="I500" s="382"/>
      <c r="J500" s="16"/>
      <c r="K500" s="84">
        <v>104.7</v>
      </c>
    </row>
    <row r="501" spans="1:11" ht="15.75" thickBot="1">
      <c r="A501" s="83"/>
      <c r="B501" s="7"/>
      <c r="C501" s="7"/>
      <c r="D501" s="6">
        <v>2015</v>
      </c>
      <c r="E501" s="8">
        <v>150</v>
      </c>
      <c r="F501" s="382"/>
      <c r="G501" s="382"/>
      <c r="H501" s="382"/>
      <c r="I501" s="382"/>
      <c r="J501" s="16"/>
      <c r="K501" s="84">
        <v>150</v>
      </c>
    </row>
    <row r="502" spans="1:11" ht="15.75" thickBot="1">
      <c r="A502" s="93"/>
      <c r="B502" s="42"/>
      <c r="C502" s="42"/>
      <c r="D502" s="43">
        <v>2016</v>
      </c>
      <c r="E502" s="46">
        <v>115</v>
      </c>
      <c r="F502" s="439"/>
      <c r="G502" s="439"/>
      <c r="H502" s="439"/>
      <c r="I502" s="439"/>
      <c r="J502" s="126"/>
      <c r="K502" s="98">
        <v>115</v>
      </c>
    </row>
    <row r="503" spans="1:11" ht="15.75" thickBot="1">
      <c r="A503" s="83"/>
      <c r="B503" s="7"/>
      <c r="C503" s="27"/>
      <c r="D503" s="49">
        <v>2017</v>
      </c>
      <c r="E503" s="8">
        <v>110</v>
      </c>
      <c r="F503" s="122"/>
      <c r="G503" s="122"/>
      <c r="H503" s="122"/>
      <c r="I503" s="122"/>
      <c r="J503" s="25"/>
      <c r="K503" s="84">
        <v>110</v>
      </c>
    </row>
    <row r="504" spans="1:11" ht="15.75" thickBot="1">
      <c r="A504" s="83"/>
      <c r="B504" s="7"/>
      <c r="C504" s="27"/>
      <c r="D504" s="49">
        <v>2018</v>
      </c>
      <c r="E504" s="8">
        <v>129.6</v>
      </c>
      <c r="F504" s="122"/>
      <c r="G504" s="122"/>
      <c r="H504" s="122"/>
      <c r="I504" s="122"/>
      <c r="J504" s="25"/>
      <c r="K504" s="84">
        <v>129.6</v>
      </c>
    </row>
    <row r="505" spans="1:11" ht="15.75" customHeight="1" thickBot="1">
      <c r="A505" s="330"/>
      <c r="B505" s="323"/>
      <c r="C505" s="323" t="s">
        <v>104</v>
      </c>
      <c r="D505" s="44" t="s">
        <v>148</v>
      </c>
      <c r="E505" s="400">
        <f>E508+E509+E510+E511+E522+E512+E513+E514</f>
        <v>16.5</v>
      </c>
      <c r="F505" s="400"/>
      <c r="G505" s="400"/>
      <c r="H505" s="400"/>
      <c r="I505" s="400"/>
      <c r="J505" s="400"/>
      <c r="K505" s="391">
        <f>K508+K509+K510+K511+K522+K512+K513+K514</f>
        <v>16.5</v>
      </c>
    </row>
    <row r="506" spans="1:11" ht="15.75" customHeight="1" thickBot="1">
      <c r="A506" s="331"/>
      <c r="B506" s="324"/>
      <c r="C506" s="324"/>
      <c r="D506" s="3" t="s">
        <v>35</v>
      </c>
      <c r="E506" s="335"/>
      <c r="F506" s="335"/>
      <c r="G506" s="335"/>
      <c r="H506" s="335"/>
      <c r="I506" s="335"/>
      <c r="J506" s="335"/>
      <c r="K506" s="336"/>
    </row>
    <row r="507" spans="1:11" ht="15.75" customHeight="1" thickBot="1">
      <c r="A507" s="331"/>
      <c r="B507" s="324"/>
      <c r="C507" s="324"/>
      <c r="D507" s="6" t="s">
        <v>36</v>
      </c>
      <c r="E507" s="335"/>
      <c r="F507" s="335"/>
      <c r="G507" s="335"/>
      <c r="H507" s="335"/>
      <c r="I507" s="335"/>
      <c r="J507" s="335"/>
      <c r="K507" s="336"/>
    </row>
    <row r="508" spans="1:11" ht="15.75" customHeight="1" thickBot="1">
      <c r="A508" s="83"/>
      <c r="B508" s="7"/>
      <c r="C508" s="7"/>
      <c r="D508" s="6">
        <v>2012</v>
      </c>
      <c r="E508" s="8">
        <v>1</v>
      </c>
      <c r="F508" s="382"/>
      <c r="G508" s="382"/>
      <c r="H508" s="382"/>
      <c r="I508" s="382"/>
      <c r="J508" s="16"/>
      <c r="K508" s="84">
        <v>1</v>
      </c>
    </row>
    <row r="509" spans="1:11" ht="15.75" customHeight="1" thickBot="1">
      <c r="A509" s="83"/>
      <c r="B509" s="7"/>
      <c r="C509" s="7"/>
      <c r="D509" s="6">
        <v>2013</v>
      </c>
      <c r="E509" s="8">
        <v>0</v>
      </c>
      <c r="F509" s="382"/>
      <c r="G509" s="382"/>
      <c r="H509" s="382"/>
      <c r="I509" s="382"/>
      <c r="J509" s="16"/>
      <c r="K509" s="84">
        <v>0</v>
      </c>
    </row>
    <row r="510" spans="1:11" ht="15" customHeight="1" thickBot="1">
      <c r="A510" s="83"/>
      <c r="B510" s="7"/>
      <c r="C510" s="7"/>
      <c r="D510" s="6">
        <v>2014</v>
      </c>
      <c r="E510" s="8">
        <v>0</v>
      </c>
      <c r="F510" s="382"/>
      <c r="G510" s="382"/>
      <c r="H510" s="382"/>
      <c r="I510" s="382"/>
      <c r="J510" s="16"/>
      <c r="K510" s="84">
        <v>0</v>
      </c>
    </row>
    <row r="511" spans="1:11" ht="15.75" thickBot="1">
      <c r="A511" s="83"/>
      <c r="B511" s="7"/>
      <c r="C511" s="7"/>
      <c r="D511" s="6">
        <v>2015</v>
      </c>
      <c r="E511" s="8"/>
      <c r="F511" s="382"/>
      <c r="G511" s="382"/>
      <c r="H511" s="382"/>
      <c r="I511" s="382"/>
      <c r="J511" s="16"/>
      <c r="K511" s="84"/>
    </row>
    <row r="512" spans="1:11" ht="17.25" customHeight="1" thickBot="1">
      <c r="A512" s="83"/>
      <c r="B512" s="7"/>
      <c r="C512" s="7"/>
      <c r="D512" s="3">
        <v>2016</v>
      </c>
      <c r="E512" s="8"/>
      <c r="F512" s="382"/>
      <c r="G512" s="382"/>
      <c r="H512" s="382"/>
      <c r="I512" s="382"/>
      <c r="J512" s="16"/>
      <c r="K512" s="84"/>
    </row>
    <row r="513" spans="1:11" ht="19.5" customHeight="1" thickBot="1">
      <c r="A513" s="83"/>
      <c r="B513" s="7"/>
      <c r="C513" s="27"/>
      <c r="D513" s="49">
        <v>2017</v>
      </c>
      <c r="E513" s="8"/>
      <c r="F513" s="119"/>
      <c r="G513" s="119"/>
      <c r="H513" s="119"/>
      <c r="I513" s="119"/>
      <c r="J513" s="16"/>
      <c r="K513" s="84"/>
    </row>
    <row r="514" spans="1:11" ht="18" customHeight="1" thickBot="1">
      <c r="A514" s="83"/>
      <c r="B514" s="7"/>
      <c r="C514" s="27"/>
      <c r="D514" s="49">
        <v>2018</v>
      </c>
      <c r="E514" s="8"/>
      <c r="F514" s="119"/>
      <c r="G514" s="119"/>
      <c r="H514" s="119"/>
      <c r="I514" s="119"/>
      <c r="J514" s="16"/>
      <c r="K514" s="84"/>
    </row>
    <row r="515" spans="1:11" ht="15.75" customHeight="1" thickBot="1">
      <c r="A515" s="331"/>
      <c r="B515" s="445"/>
      <c r="C515" s="446" t="s">
        <v>105</v>
      </c>
      <c r="D515" s="44" t="s">
        <v>148</v>
      </c>
      <c r="E515" s="335">
        <f>E518+E519+E520+E521+E522+E523+E524</f>
        <v>735.90000000000009</v>
      </c>
      <c r="F515" s="335"/>
      <c r="G515" s="335"/>
      <c r="H515" s="335"/>
      <c r="I515" s="335"/>
      <c r="J515" s="335"/>
      <c r="K515" s="336">
        <f>K518+K519+K520+K521+K522+K523+K524</f>
        <v>735.90000000000009</v>
      </c>
    </row>
    <row r="516" spans="1:11" ht="15.75" customHeight="1" thickBot="1">
      <c r="A516" s="331"/>
      <c r="B516" s="445"/>
      <c r="C516" s="446"/>
      <c r="D516" s="3" t="s">
        <v>35</v>
      </c>
      <c r="E516" s="335"/>
      <c r="F516" s="335"/>
      <c r="G516" s="335"/>
      <c r="H516" s="335"/>
      <c r="I516" s="335"/>
      <c r="J516" s="335"/>
      <c r="K516" s="336"/>
    </row>
    <row r="517" spans="1:11" ht="15.75" customHeight="1" thickBot="1">
      <c r="A517" s="331"/>
      <c r="B517" s="445"/>
      <c r="C517" s="446"/>
      <c r="D517" s="6" t="s">
        <v>36</v>
      </c>
      <c r="E517" s="335"/>
      <c r="F517" s="335"/>
      <c r="G517" s="335"/>
      <c r="H517" s="335"/>
      <c r="I517" s="335"/>
      <c r="J517" s="335"/>
      <c r="K517" s="336"/>
    </row>
    <row r="518" spans="1:11" ht="15.75" customHeight="1" thickBot="1">
      <c r="A518" s="83"/>
      <c r="B518" s="7"/>
      <c r="C518" s="7"/>
      <c r="D518" s="6">
        <v>2012</v>
      </c>
      <c r="E518" s="8"/>
      <c r="F518" s="382"/>
      <c r="G518" s="382"/>
      <c r="H518" s="382"/>
      <c r="I518" s="382"/>
      <c r="J518" s="16"/>
      <c r="K518" s="84"/>
    </row>
    <row r="519" spans="1:11" ht="15.75" customHeight="1" thickBot="1">
      <c r="A519" s="83"/>
      <c r="B519" s="7"/>
      <c r="C519" s="7"/>
      <c r="D519" s="6">
        <v>2013</v>
      </c>
      <c r="E519" s="8"/>
      <c r="F519" s="382"/>
      <c r="G519" s="382"/>
      <c r="H519" s="382"/>
      <c r="I519" s="382"/>
      <c r="J519" s="16"/>
      <c r="K519" s="84"/>
    </row>
    <row r="520" spans="1:11" ht="18" customHeight="1" thickBot="1">
      <c r="A520" s="83"/>
      <c r="B520" s="7"/>
      <c r="C520" s="7"/>
      <c r="D520" s="6">
        <v>2014</v>
      </c>
      <c r="E520" s="8">
        <v>539</v>
      </c>
      <c r="F520" s="382"/>
      <c r="G520" s="382"/>
      <c r="H520" s="382"/>
      <c r="I520" s="382"/>
      <c r="J520" s="16"/>
      <c r="K520" s="84">
        <v>539</v>
      </c>
    </row>
    <row r="521" spans="1:11" ht="15" customHeight="1" thickBot="1">
      <c r="A521" s="80"/>
      <c r="B521" s="23"/>
      <c r="C521" s="23"/>
      <c r="D521" s="3">
        <v>2015</v>
      </c>
      <c r="E521" s="54">
        <v>45</v>
      </c>
      <c r="F521" s="437"/>
      <c r="G521" s="437"/>
      <c r="H521" s="437"/>
      <c r="I521" s="437"/>
      <c r="J521" s="72"/>
      <c r="K521" s="85">
        <v>45</v>
      </c>
    </row>
    <row r="522" spans="1:11" ht="21.2" customHeight="1" thickBot="1">
      <c r="A522" s="64"/>
      <c r="B522" s="65"/>
      <c r="C522" s="65"/>
      <c r="D522" s="66">
        <v>2016</v>
      </c>
      <c r="E522" s="163">
        <v>15.5</v>
      </c>
      <c r="F522" s="444"/>
      <c r="G522" s="444"/>
      <c r="H522" s="444"/>
      <c r="I522" s="444"/>
      <c r="J522" s="164"/>
      <c r="K522" s="165">
        <v>15.5</v>
      </c>
    </row>
    <row r="523" spans="1:11" ht="21.2" customHeight="1" thickBot="1">
      <c r="A523" s="83"/>
      <c r="B523" s="7"/>
      <c r="C523" s="27"/>
      <c r="D523" s="49">
        <v>2017</v>
      </c>
      <c r="E523" s="8">
        <v>93.7</v>
      </c>
      <c r="F523" s="119"/>
      <c r="G523" s="119"/>
      <c r="H523" s="119"/>
      <c r="I523" s="119"/>
      <c r="J523" s="16"/>
      <c r="K523" s="84">
        <v>93.7</v>
      </c>
    </row>
    <row r="524" spans="1:11" ht="21.2" customHeight="1">
      <c r="A524" s="80"/>
      <c r="B524" s="23"/>
      <c r="C524" s="214"/>
      <c r="D524" s="170">
        <v>2018</v>
      </c>
      <c r="E524" s="54">
        <v>42.7</v>
      </c>
      <c r="F524" s="209"/>
      <c r="G524" s="209"/>
      <c r="H524" s="209"/>
      <c r="I524" s="209"/>
      <c r="J524" s="72"/>
      <c r="K524" s="85">
        <v>42.7</v>
      </c>
    </row>
    <row r="525" spans="1:11" ht="15.75" customHeight="1" thickBot="1">
      <c r="A525" s="440"/>
      <c r="B525" s="441"/>
      <c r="C525" s="441"/>
      <c r="D525" s="44" t="s">
        <v>148</v>
      </c>
      <c r="E525" s="400">
        <f>E528+E529+E530+E531+E532+E533+E534</f>
        <v>7449.5</v>
      </c>
      <c r="F525" s="400"/>
      <c r="G525" s="400"/>
      <c r="H525" s="400"/>
      <c r="I525" s="400"/>
      <c r="J525" s="400"/>
      <c r="K525" s="391">
        <f>K528+K529+K530+K531+K532+K533+K534</f>
        <v>7449.5</v>
      </c>
    </row>
    <row r="526" spans="1:11" ht="15.75" customHeight="1" thickBot="1">
      <c r="A526" s="369" t="s">
        <v>106</v>
      </c>
      <c r="B526" s="370"/>
      <c r="C526" s="370"/>
      <c r="D526" s="3" t="s">
        <v>35</v>
      </c>
      <c r="E526" s="335"/>
      <c r="F526" s="335"/>
      <c r="G526" s="335"/>
      <c r="H526" s="335"/>
      <c r="I526" s="335"/>
      <c r="J526" s="335"/>
      <c r="K526" s="336"/>
    </row>
    <row r="527" spans="1:11" ht="15.75" customHeight="1">
      <c r="A527" s="442"/>
      <c r="B527" s="443"/>
      <c r="C527" s="443"/>
      <c r="D527" s="38" t="s">
        <v>36</v>
      </c>
      <c r="E527" s="401"/>
      <c r="F527" s="401"/>
      <c r="G527" s="401"/>
      <c r="H527" s="401"/>
      <c r="I527" s="401"/>
      <c r="J527" s="401"/>
      <c r="K527" s="392"/>
    </row>
    <row r="528" spans="1:11" ht="15.75" customHeight="1">
      <c r="A528" s="190"/>
      <c r="B528" s="230"/>
      <c r="C528" s="230"/>
      <c r="D528" s="204">
        <v>2012</v>
      </c>
      <c r="E528" s="205">
        <f>E508+E498+E488+E478</f>
        <v>1414</v>
      </c>
      <c r="F528" s="393"/>
      <c r="G528" s="393"/>
      <c r="H528" s="393"/>
      <c r="I528" s="393"/>
      <c r="J528" s="251"/>
      <c r="K528" s="206">
        <f>K508+K498+K488+K478</f>
        <v>1414</v>
      </c>
    </row>
    <row r="529" spans="1:11" ht="15.75" customHeight="1" thickBot="1">
      <c r="A529" s="83"/>
      <c r="B529" s="7"/>
      <c r="C529" s="7"/>
      <c r="D529" s="6">
        <v>2013</v>
      </c>
      <c r="E529" s="8">
        <f>E509+E499+E489+E479</f>
        <v>991.3</v>
      </c>
      <c r="F529" s="438"/>
      <c r="G529" s="438"/>
      <c r="H529" s="438"/>
      <c r="I529" s="438"/>
      <c r="J529" s="16"/>
      <c r="K529" s="84">
        <f>K509+K499+K489+K479</f>
        <v>991.3</v>
      </c>
    </row>
    <row r="530" spans="1:11" ht="15" customHeight="1">
      <c r="A530" s="93"/>
      <c r="B530" s="42"/>
      <c r="C530" s="42"/>
      <c r="D530" s="43">
        <v>2014</v>
      </c>
      <c r="E530" s="46">
        <f>E510+E500+E490+E480+E520</f>
        <v>1701</v>
      </c>
      <c r="F530" s="439"/>
      <c r="G530" s="439"/>
      <c r="H530" s="439"/>
      <c r="I530" s="439"/>
      <c r="J530" s="126"/>
      <c r="K530" s="98">
        <f>K510+K500+K490+K480+K520</f>
        <v>1701</v>
      </c>
    </row>
    <row r="531" spans="1:11" ht="15" customHeight="1" thickBot="1">
      <c r="A531" s="90"/>
      <c r="B531" s="41"/>
      <c r="C531" s="41"/>
      <c r="D531" s="39">
        <v>2015</v>
      </c>
      <c r="E531" s="40">
        <f>E511+E501+E491+E481+E521</f>
        <v>1098.2</v>
      </c>
      <c r="F531" s="436"/>
      <c r="G531" s="436"/>
      <c r="H531" s="436"/>
      <c r="I531" s="436"/>
      <c r="J531" s="274"/>
      <c r="K531" s="100">
        <f>K511+K501+K491+K481+K521</f>
        <v>1098.2</v>
      </c>
    </row>
    <row r="532" spans="1:11" ht="15.75" customHeight="1" thickBot="1">
      <c r="A532" s="80"/>
      <c r="B532" s="23"/>
      <c r="C532" s="23"/>
      <c r="D532" s="3">
        <v>2016</v>
      </c>
      <c r="E532" s="54">
        <f>E522+E512+E502+E492+E482</f>
        <v>634.79999999999995</v>
      </c>
      <c r="F532" s="437"/>
      <c r="G532" s="437"/>
      <c r="H532" s="437"/>
      <c r="I532" s="437"/>
      <c r="J532" s="72"/>
      <c r="K532" s="85">
        <f>K522+K502+K492+K482</f>
        <v>634.79999999999995</v>
      </c>
    </row>
    <row r="533" spans="1:11" ht="15.75" customHeight="1" thickBot="1">
      <c r="A533" s="49"/>
      <c r="B533" s="48"/>
      <c r="C533" s="48"/>
      <c r="D533" s="49">
        <v>2017</v>
      </c>
      <c r="E533" s="139">
        <f>E523+E513+E503+E493+E483</f>
        <v>813.7</v>
      </c>
      <c r="F533" s="155"/>
      <c r="G533" s="119"/>
      <c r="H533" s="119"/>
      <c r="I533" s="156"/>
      <c r="J533" s="157"/>
      <c r="K533" s="139">
        <f>K523+K513+K503+K493+K483</f>
        <v>813.7</v>
      </c>
    </row>
    <row r="534" spans="1:11" ht="15.75" customHeight="1" thickBot="1">
      <c r="A534" s="83"/>
      <c r="B534" s="7"/>
      <c r="C534" s="27"/>
      <c r="D534" s="49">
        <v>2018</v>
      </c>
      <c r="E534" s="8">
        <f>E524+E514+E504+E494+E484</f>
        <v>796.5</v>
      </c>
      <c r="F534" s="119"/>
      <c r="G534" s="119"/>
      <c r="H534" s="119"/>
      <c r="I534" s="119"/>
      <c r="J534" s="16"/>
      <c r="K534" s="84">
        <f>K524+K514+K504+K494+K484</f>
        <v>796.5</v>
      </c>
    </row>
    <row r="535" spans="1:11" ht="15.75" customHeight="1" thickBot="1">
      <c r="A535" s="375"/>
      <c r="B535" s="376"/>
      <c r="C535" s="376"/>
      <c r="D535" s="44" t="s">
        <v>148</v>
      </c>
      <c r="E535" s="365">
        <f>E538+E539+E540+E541+E542+E543+E544</f>
        <v>8671.6999999999989</v>
      </c>
      <c r="F535" s="365"/>
      <c r="G535" s="365"/>
      <c r="H535" s="365"/>
      <c r="I535" s="365"/>
      <c r="J535" s="365"/>
      <c r="K535" s="367">
        <f>K538+K539+K540+K541+K542+K543+K544</f>
        <v>8671.6999999999989</v>
      </c>
    </row>
    <row r="536" spans="1:11" ht="15.75" customHeight="1" thickBot="1">
      <c r="A536" s="369" t="s">
        <v>107</v>
      </c>
      <c r="B536" s="370"/>
      <c r="C536" s="370"/>
      <c r="D536" s="3" t="s">
        <v>35</v>
      </c>
      <c r="E536" s="335"/>
      <c r="F536" s="335"/>
      <c r="G536" s="335"/>
      <c r="H536" s="335"/>
      <c r="I536" s="335"/>
      <c r="J536" s="335"/>
      <c r="K536" s="336"/>
    </row>
    <row r="537" spans="1:11" ht="15.75" customHeight="1" thickBot="1">
      <c r="A537" s="371"/>
      <c r="B537" s="372"/>
      <c r="C537" s="372"/>
      <c r="D537" s="57" t="s">
        <v>36</v>
      </c>
      <c r="E537" s="366"/>
      <c r="F537" s="366"/>
      <c r="G537" s="366"/>
      <c r="H537" s="366"/>
      <c r="I537" s="366"/>
      <c r="J537" s="366"/>
      <c r="K537" s="368"/>
    </row>
    <row r="538" spans="1:11" ht="15.75" customHeight="1" thickBot="1">
      <c r="A538" s="64"/>
      <c r="B538" s="65"/>
      <c r="C538" s="65"/>
      <c r="D538" s="66">
        <v>2012</v>
      </c>
      <c r="E538" s="70">
        <f t="shared" ref="E538:E544" si="10">E528+E467</f>
        <v>2014.7</v>
      </c>
      <c r="F538" s="435"/>
      <c r="G538" s="435"/>
      <c r="H538" s="435"/>
      <c r="I538" s="435"/>
      <c r="J538" s="70"/>
      <c r="K538" s="71">
        <f t="shared" ref="K538:K544" si="11">K528+K467</f>
        <v>2014.7</v>
      </c>
    </row>
    <row r="539" spans="1:11" ht="15.75" customHeight="1" thickBot="1">
      <c r="A539" s="83"/>
      <c r="B539" s="7"/>
      <c r="C539" s="7"/>
      <c r="D539" s="6">
        <v>2013</v>
      </c>
      <c r="E539" s="8">
        <f t="shared" si="10"/>
        <v>1053.7</v>
      </c>
      <c r="F539" s="373"/>
      <c r="G539" s="373"/>
      <c r="H539" s="373"/>
      <c r="I539" s="373"/>
      <c r="J539" s="8"/>
      <c r="K539" s="84">
        <f t="shared" si="11"/>
        <v>1053.7</v>
      </c>
    </row>
    <row r="540" spans="1:11" ht="24.95" customHeight="1" thickBot="1">
      <c r="A540" s="83"/>
      <c r="B540" s="7"/>
      <c r="C540" s="7"/>
      <c r="D540" s="6">
        <v>2014</v>
      </c>
      <c r="E540" s="8">
        <f t="shared" si="10"/>
        <v>1851.5</v>
      </c>
      <c r="F540" s="321"/>
      <c r="G540" s="321"/>
      <c r="H540" s="321"/>
      <c r="I540" s="321"/>
      <c r="J540" s="8"/>
      <c r="K540" s="84">
        <f t="shared" si="11"/>
        <v>1851.5</v>
      </c>
    </row>
    <row r="541" spans="1:11" ht="21.2" customHeight="1" thickBot="1">
      <c r="A541" s="83"/>
      <c r="B541" s="7"/>
      <c r="C541" s="7"/>
      <c r="D541" s="6">
        <v>2015</v>
      </c>
      <c r="E541" s="8">
        <f t="shared" si="10"/>
        <v>1212.4000000000001</v>
      </c>
      <c r="F541" s="321"/>
      <c r="G541" s="321"/>
      <c r="H541" s="321"/>
      <c r="I541" s="321"/>
      <c r="J541" s="8"/>
      <c r="K541" s="84">
        <f t="shared" si="11"/>
        <v>1212.4000000000001</v>
      </c>
    </row>
    <row r="542" spans="1:11" ht="23.65" customHeight="1" thickBot="1">
      <c r="A542" s="83"/>
      <c r="B542" s="7"/>
      <c r="C542" s="7"/>
      <c r="D542" s="6">
        <v>2016</v>
      </c>
      <c r="E542" s="8">
        <f t="shared" si="10"/>
        <v>680.19999999999993</v>
      </c>
      <c r="F542" s="321"/>
      <c r="G542" s="321"/>
      <c r="H542" s="321"/>
      <c r="I542" s="321"/>
      <c r="J542" s="8"/>
      <c r="K542" s="84">
        <f t="shared" si="11"/>
        <v>680.19999999999993</v>
      </c>
    </row>
    <row r="543" spans="1:11" ht="23.65" customHeight="1" thickBot="1">
      <c r="A543" s="49"/>
      <c r="B543" s="48"/>
      <c r="C543" s="48"/>
      <c r="D543" s="49">
        <v>2017</v>
      </c>
      <c r="E543" s="139">
        <f t="shared" si="10"/>
        <v>910.7</v>
      </c>
      <c r="F543" s="155"/>
      <c r="G543" s="119"/>
      <c r="H543" s="119"/>
      <c r="I543" s="156"/>
      <c r="J543" s="157"/>
      <c r="K543" s="139">
        <f t="shared" si="11"/>
        <v>910.7</v>
      </c>
    </row>
    <row r="544" spans="1:11" ht="23.65" customHeight="1" thickBot="1">
      <c r="A544" s="83"/>
      <c r="B544" s="7"/>
      <c r="C544" s="27"/>
      <c r="D544" s="49">
        <v>2018</v>
      </c>
      <c r="E544" s="8">
        <f t="shared" si="10"/>
        <v>948.5</v>
      </c>
      <c r="F544" s="119"/>
      <c r="G544" s="119"/>
      <c r="H544" s="119"/>
      <c r="I544" s="119"/>
      <c r="J544" s="16"/>
      <c r="K544" s="84">
        <f t="shared" si="11"/>
        <v>948.5</v>
      </c>
    </row>
    <row r="545" spans="1:11" ht="15.75" thickBot="1">
      <c r="A545" s="110"/>
      <c r="B545" s="27"/>
      <c r="C545" s="27"/>
      <c r="D545" s="143"/>
      <c r="E545" s="145"/>
      <c r="F545" s="146"/>
      <c r="G545" s="146"/>
      <c r="H545" s="146"/>
      <c r="I545" s="146"/>
      <c r="J545" s="145"/>
      <c r="K545" s="84"/>
    </row>
    <row r="546" spans="1:11" ht="15.75" thickBot="1">
      <c r="A546" s="428" t="s">
        <v>108</v>
      </c>
      <c r="B546" s="429"/>
      <c r="C546" s="429"/>
      <c r="D546" s="429"/>
      <c r="E546" s="429"/>
      <c r="F546" s="429"/>
      <c r="G546" s="429"/>
      <c r="H546" s="429"/>
      <c r="I546" s="429"/>
      <c r="J546" s="429"/>
      <c r="K546" s="430"/>
    </row>
    <row r="547" spans="1:11" ht="15.75" customHeight="1" thickBot="1">
      <c r="A547" s="431" t="s">
        <v>109</v>
      </c>
      <c r="B547" s="432"/>
      <c r="C547" s="432"/>
      <c r="D547" s="432"/>
      <c r="E547" s="432"/>
      <c r="F547" s="432"/>
      <c r="G547" s="432"/>
      <c r="H547" s="432"/>
      <c r="I547" s="432"/>
      <c r="J547" s="432"/>
      <c r="K547" s="433"/>
    </row>
    <row r="548" spans="1:11" ht="15.75" customHeight="1" thickBot="1">
      <c r="A548" s="331" t="s">
        <v>31</v>
      </c>
      <c r="B548" s="324" t="s">
        <v>110</v>
      </c>
      <c r="C548" s="434" t="s">
        <v>111</v>
      </c>
      <c r="D548" s="44" t="s">
        <v>148</v>
      </c>
      <c r="E548" s="335">
        <f>E551+E552+E553+E554+E555+E556+E557</f>
        <v>5206.3000000000011</v>
      </c>
      <c r="F548" s="427"/>
      <c r="G548" s="427"/>
      <c r="H548" s="427"/>
      <c r="I548" s="427"/>
      <c r="J548" s="427"/>
      <c r="K548" s="336">
        <f>K551+K552+K553+K554+K555+K556+K557</f>
        <v>5206.3000000000011</v>
      </c>
    </row>
    <row r="549" spans="1:11" ht="15.75" customHeight="1" thickBot="1">
      <c r="A549" s="331"/>
      <c r="B549" s="324"/>
      <c r="C549" s="434"/>
      <c r="D549" s="3" t="s">
        <v>35</v>
      </c>
      <c r="E549" s="335"/>
      <c r="F549" s="427"/>
      <c r="G549" s="427"/>
      <c r="H549" s="427"/>
      <c r="I549" s="427"/>
      <c r="J549" s="427"/>
      <c r="K549" s="336"/>
    </row>
    <row r="550" spans="1:11" ht="15.75" customHeight="1" thickBot="1">
      <c r="A550" s="331"/>
      <c r="B550" s="324"/>
      <c r="C550" s="434"/>
      <c r="D550" s="6" t="s">
        <v>36</v>
      </c>
      <c r="E550" s="335"/>
      <c r="F550" s="427"/>
      <c r="G550" s="427"/>
      <c r="H550" s="427"/>
      <c r="I550" s="427"/>
      <c r="J550" s="427"/>
      <c r="K550" s="336"/>
    </row>
    <row r="551" spans="1:11" ht="15.75" customHeight="1" thickBot="1">
      <c r="A551" s="83"/>
      <c r="B551" s="7"/>
      <c r="C551" s="26"/>
      <c r="D551" s="6">
        <v>2012</v>
      </c>
      <c r="E551" s="24">
        <v>377.7</v>
      </c>
      <c r="F551" s="417"/>
      <c r="G551" s="417"/>
      <c r="H551" s="417"/>
      <c r="I551" s="417"/>
      <c r="J551" s="24"/>
      <c r="K551" s="95">
        <v>377.7</v>
      </c>
    </row>
    <row r="552" spans="1:11" ht="16.5" customHeight="1" thickBot="1">
      <c r="A552" s="83"/>
      <c r="B552" s="7"/>
      <c r="C552" s="26"/>
      <c r="D552" s="6">
        <v>2013</v>
      </c>
      <c r="E552" s="24">
        <v>648.20000000000005</v>
      </c>
      <c r="F552" s="417"/>
      <c r="G552" s="417"/>
      <c r="H552" s="417"/>
      <c r="I552" s="417"/>
      <c r="J552" s="24"/>
      <c r="K552" s="95">
        <v>648.20000000000005</v>
      </c>
    </row>
    <row r="553" spans="1:11" ht="22.35" customHeight="1" thickBot="1">
      <c r="A553" s="83"/>
      <c r="B553" s="7"/>
      <c r="C553" s="26"/>
      <c r="D553" s="6">
        <v>2014</v>
      </c>
      <c r="E553" s="24">
        <v>596.5</v>
      </c>
      <c r="F553" s="417"/>
      <c r="G553" s="417"/>
      <c r="H553" s="417"/>
      <c r="I553" s="417"/>
      <c r="J553" s="24"/>
      <c r="K553" s="95">
        <v>596.5</v>
      </c>
    </row>
    <row r="554" spans="1:11" ht="15.75" thickBot="1">
      <c r="A554" s="83"/>
      <c r="B554" s="7"/>
      <c r="C554" s="26"/>
      <c r="D554" s="6">
        <v>2015</v>
      </c>
      <c r="E554" s="24">
        <v>913.9</v>
      </c>
      <c r="F554" s="417"/>
      <c r="G554" s="417"/>
      <c r="H554" s="417"/>
      <c r="I554" s="417"/>
      <c r="J554" s="24"/>
      <c r="K554" s="95">
        <v>913.9</v>
      </c>
    </row>
    <row r="555" spans="1:11" ht="15.75" thickBot="1">
      <c r="A555" s="93"/>
      <c r="B555" s="42"/>
      <c r="C555" s="132"/>
      <c r="D555" s="43">
        <v>2016</v>
      </c>
      <c r="E555" s="45">
        <v>625.9</v>
      </c>
      <c r="F555" s="422"/>
      <c r="G555" s="422"/>
      <c r="H555" s="422"/>
      <c r="I555" s="422"/>
      <c r="J555" s="45"/>
      <c r="K555" s="97">
        <v>625.9</v>
      </c>
    </row>
    <row r="556" spans="1:11" ht="15.75" thickBot="1">
      <c r="A556" s="49"/>
      <c r="B556" s="48"/>
      <c r="C556" s="48"/>
      <c r="D556" s="49">
        <v>2017</v>
      </c>
      <c r="E556" s="139">
        <v>999.2</v>
      </c>
      <c r="F556" s="155"/>
      <c r="G556" s="119"/>
      <c r="H556" s="119"/>
      <c r="I556" s="156"/>
      <c r="J556" s="157"/>
      <c r="K556" s="139">
        <v>999.2</v>
      </c>
    </row>
    <row r="557" spans="1:11" ht="15.75" customHeight="1" thickBot="1">
      <c r="A557" s="83"/>
      <c r="B557" s="7"/>
      <c r="C557" s="27"/>
      <c r="D557" s="49">
        <v>2018</v>
      </c>
      <c r="E557" s="8">
        <v>1044.9000000000001</v>
      </c>
      <c r="F557" s="119"/>
      <c r="G557" s="119"/>
      <c r="H557" s="119"/>
      <c r="I557" s="119"/>
      <c r="J557" s="16"/>
      <c r="K557" s="84">
        <v>1044.9000000000001</v>
      </c>
    </row>
    <row r="558" spans="1:11" ht="15.75" customHeight="1" thickBot="1">
      <c r="A558" s="330" t="s">
        <v>112</v>
      </c>
      <c r="B558" s="323" t="s">
        <v>113</v>
      </c>
      <c r="C558" s="323" t="s">
        <v>114</v>
      </c>
      <c r="D558" s="44" t="s">
        <v>148</v>
      </c>
      <c r="E558" s="400">
        <f>E561+E562+E563+E564+E565+E566+E567</f>
        <v>1321</v>
      </c>
      <c r="F558" s="400"/>
      <c r="G558" s="400"/>
      <c r="H558" s="400"/>
      <c r="I558" s="400"/>
      <c r="J558" s="400"/>
      <c r="K558" s="391">
        <f>K561+K562+K563+K564+K565+K566+K567</f>
        <v>1321</v>
      </c>
    </row>
    <row r="559" spans="1:11" ht="15.75" customHeight="1" thickBot="1">
      <c r="A559" s="331"/>
      <c r="B559" s="324"/>
      <c r="C559" s="324"/>
      <c r="D559" s="3" t="s">
        <v>35</v>
      </c>
      <c r="E559" s="335"/>
      <c r="F559" s="335"/>
      <c r="G559" s="335"/>
      <c r="H559" s="335"/>
      <c r="I559" s="335"/>
      <c r="J559" s="335"/>
      <c r="K559" s="336"/>
    </row>
    <row r="560" spans="1:11" ht="15.75" customHeight="1" thickBot="1">
      <c r="A560" s="331"/>
      <c r="B560" s="324"/>
      <c r="C560" s="324"/>
      <c r="D560" s="6" t="s">
        <v>36</v>
      </c>
      <c r="E560" s="335"/>
      <c r="F560" s="335"/>
      <c r="G560" s="335"/>
      <c r="H560" s="335"/>
      <c r="I560" s="335"/>
      <c r="J560" s="335"/>
      <c r="K560" s="336"/>
    </row>
    <row r="561" spans="1:11" ht="15.75" customHeight="1" thickBot="1">
      <c r="A561" s="83"/>
      <c r="B561" s="7"/>
      <c r="C561" s="7"/>
      <c r="D561" s="6">
        <v>2012</v>
      </c>
      <c r="E561" s="24">
        <v>700</v>
      </c>
      <c r="F561" s="417"/>
      <c r="G561" s="417"/>
      <c r="H561" s="417"/>
      <c r="I561" s="417"/>
      <c r="J561" s="24"/>
      <c r="K561" s="95">
        <v>700</v>
      </c>
    </row>
    <row r="562" spans="1:11" ht="15.75" customHeight="1" thickBot="1">
      <c r="A562" s="83"/>
      <c r="B562" s="7"/>
      <c r="C562" s="7"/>
      <c r="D562" s="6">
        <v>2013</v>
      </c>
      <c r="E562" s="24">
        <v>179</v>
      </c>
      <c r="F562" s="417"/>
      <c r="G562" s="417"/>
      <c r="H562" s="417"/>
      <c r="I562" s="417"/>
      <c r="J562" s="24"/>
      <c r="K562" s="95">
        <v>179</v>
      </c>
    </row>
    <row r="563" spans="1:11" ht="15.75" thickBot="1">
      <c r="A563" s="83"/>
      <c r="B563" s="7"/>
      <c r="C563" s="7"/>
      <c r="D563" s="6">
        <v>2014</v>
      </c>
      <c r="E563" s="24">
        <v>419</v>
      </c>
      <c r="F563" s="417"/>
      <c r="G563" s="417"/>
      <c r="H563" s="417"/>
      <c r="I563" s="417"/>
      <c r="J563" s="24"/>
      <c r="K563" s="95">
        <v>419</v>
      </c>
    </row>
    <row r="564" spans="1:11" ht="16.149999999999999" customHeight="1" thickBot="1">
      <c r="A564" s="83"/>
      <c r="B564" s="7"/>
      <c r="C564" s="7"/>
      <c r="D564" s="6">
        <v>2015</v>
      </c>
      <c r="E564" s="24"/>
      <c r="F564" s="417"/>
      <c r="G564" s="417"/>
      <c r="H564" s="417"/>
      <c r="I564" s="417"/>
      <c r="J564" s="24"/>
      <c r="K564" s="95"/>
    </row>
    <row r="565" spans="1:11" ht="15.75" customHeight="1" thickBot="1">
      <c r="A565" s="83"/>
      <c r="B565" s="7"/>
      <c r="C565" s="7"/>
      <c r="D565" s="6">
        <v>2016</v>
      </c>
      <c r="E565" s="24">
        <v>23</v>
      </c>
      <c r="F565" s="417"/>
      <c r="G565" s="417"/>
      <c r="H565" s="417"/>
      <c r="I565" s="417"/>
      <c r="J565" s="24"/>
      <c r="K565" s="95">
        <v>23</v>
      </c>
    </row>
    <row r="566" spans="1:11" ht="15.75" customHeight="1" thickBot="1">
      <c r="A566" s="49"/>
      <c r="B566" s="48"/>
      <c r="C566" s="48"/>
      <c r="D566" s="49">
        <v>2017</v>
      </c>
      <c r="E566" s="139"/>
      <c r="F566" s="155"/>
      <c r="G566" s="119"/>
      <c r="H566" s="119"/>
      <c r="I566" s="156"/>
      <c r="J566" s="157"/>
      <c r="K566" s="139"/>
    </row>
    <row r="567" spans="1:11" ht="15.75" customHeight="1" thickBot="1">
      <c r="A567" s="83"/>
      <c r="B567" s="7"/>
      <c r="C567" s="27"/>
      <c r="D567" s="49">
        <v>2018</v>
      </c>
      <c r="E567" s="8">
        <v>0</v>
      </c>
      <c r="F567" s="119"/>
      <c r="G567" s="119"/>
      <c r="H567" s="119"/>
      <c r="I567" s="119"/>
      <c r="J567" s="16"/>
      <c r="K567" s="84">
        <v>0</v>
      </c>
    </row>
    <row r="568" spans="1:11" ht="15.75" customHeight="1" thickBot="1">
      <c r="A568" s="331"/>
      <c r="B568" s="324"/>
      <c r="C568" s="324" t="s">
        <v>132</v>
      </c>
      <c r="D568" s="44" t="s">
        <v>148</v>
      </c>
      <c r="E568" s="341">
        <f>E571+E572+E573+E574+E575+E576+E577</f>
        <v>1072.9000000000001</v>
      </c>
      <c r="F568" s="417"/>
      <c r="G568" s="417"/>
      <c r="H568" s="417"/>
      <c r="I568" s="417"/>
      <c r="J568" s="341"/>
      <c r="K568" s="345">
        <f>K571+K572+K573+K574+K575+K576+K577</f>
        <v>1072.9000000000001</v>
      </c>
    </row>
    <row r="569" spans="1:11" ht="15.75" customHeight="1" thickBot="1">
      <c r="A569" s="331"/>
      <c r="B569" s="324"/>
      <c r="C569" s="324"/>
      <c r="D569" s="3" t="s">
        <v>35</v>
      </c>
      <c r="E569" s="341"/>
      <c r="F569" s="417"/>
      <c r="G569" s="417"/>
      <c r="H569" s="417"/>
      <c r="I569" s="417"/>
      <c r="J569" s="341"/>
      <c r="K569" s="345"/>
    </row>
    <row r="570" spans="1:11" ht="15.75" customHeight="1">
      <c r="A570" s="425"/>
      <c r="B570" s="426"/>
      <c r="C570" s="426"/>
      <c r="D570" s="3" t="s">
        <v>36</v>
      </c>
      <c r="E570" s="347"/>
      <c r="F570" s="419"/>
      <c r="G570" s="419"/>
      <c r="H570" s="419"/>
      <c r="I570" s="419"/>
      <c r="J570" s="347"/>
      <c r="K570" s="424"/>
    </row>
    <row r="571" spans="1:11" ht="15.75" customHeight="1">
      <c r="A571" s="190"/>
      <c r="B571" s="230"/>
      <c r="C571" s="230"/>
      <c r="D571" s="204">
        <v>2012</v>
      </c>
      <c r="E571" s="241">
        <v>206</v>
      </c>
      <c r="F571" s="423"/>
      <c r="G571" s="423"/>
      <c r="H571" s="423"/>
      <c r="I571" s="423"/>
      <c r="J571" s="241"/>
      <c r="K571" s="243">
        <v>206</v>
      </c>
    </row>
    <row r="572" spans="1:11" ht="16.5" customHeight="1">
      <c r="A572" s="190"/>
      <c r="B572" s="230"/>
      <c r="C572" s="230"/>
      <c r="D572" s="204">
        <v>2013</v>
      </c>
      <c r="E572" s="241">
        <v>644.9</v>
      </c>
      <c r="F572" s="423"/>
      <c r="G572" s="423"/>
      <c r="H572" s="423"/>
      <c r="I572" s="423"/>
      <c r="J572" s="241"/>
      <c r="K572" s="243">
        <v>644.9</v>
      </c>
    </row>
    <row r="573" spans="1:11" ht="15.75" customHeight="1">
      <c r="A573" s="190"/>
      <c r="B573" s="230"/>
      <c r="C573" s="230"/>
      <c r="D573" s="204">
        <v>2014</v>
      </c>
      <c r="E573" s="241">
        <v>0</v>
      </c>
      <c r="F573" s="423"/>
      <c r="G573" s="423"/>
      <c r="H573" s="423"/>
      <c r="I573" s="423"/>
      <c r="J573" s="241"/>
      <c r="K573" s="243">
        <v>0</v>
      </c>
    </row>
    <row r="574" spans="1:11" ht="15.75" customHeight="1" thickBot="1">
      <c r="A574" s="90"/>
      <c r="B574" s="41"/>
      <c r="C574" s="41"/>
      <c r="D574" s="39">
        <v>2015</v>
      </c>
      <c r="E574" s="47"/>
      <c r="F574" s="421"/>
      <c r="G574" s="421"/>
      <c r="H574" s="421"/>
      <c r="I574" s="421"/>
      <c r="J574" s="47"/>
      <c r="K574" s="99"/>
    </row>
    <row r="575" spans="1:11" ht="15.75" customHeight="1" thickBot="1">
      <c r="A575" s="83"/>
      <c r="B575" s="7"/>
      <c r="C575" s="7"/>
      <c r="D575" s="6">
        <v>2016</v>
      </c>
      <c r="E575" s="24">
        <v>200</v>
      </c>
      <c r="F575" s="417"/>
      <c r="G575" s="417"/>
      <c r="H575" s="417"/>
      <c r="I575" s="417"/>
      <c r="J575" s="24"/>
      <c r="K575" s="95">
        <v>200</v>
      </c>
    </row>
    <row r="576" spans="1:11" ht="15.75" customHeight="1" thickBot="1">
      <c r="A576" s="49"/>
      <c r="B576" s="48"/>
      <c r="C576" s="48"/>
      <c r="D576" s="49">
        <v>2017</v>
      </c>
      <c r="E576" s="139">
        <v>21</v>
      </c>
      <c r="F576" s="155"/>
      <c r="G576" s="119"/>
      <c r="H576" s="119"/>
      <c r="I576" s="156"/>
      <c r="J576" s="157"/>
      <c r="K576" s="139">
        <v>21</v>
      </c>
    </row>
    <row r="577" spans="1:11" ht="15.75" customHeight="1" thickBot="1">
      <c r="A577" s="83"/>
      <c r="B577" s="7"/>
      <c r="C577" s="27"/>
      <c r="D577" s="49">
        <v>2018</v>
      </c>
      <c r="E577" s="8">
        <v>1</v>
      </c>
      <c r="F577" s="119"/>
      <c r="G577" s="119"/>
      <c r="H577" s="119"/>
      <c r="I577" s="119"/>
      <c r="J577" s="16"/>
      <c r="K577" s="84">
        <v>1</v>
      </c>
    </row>
    <row r="578" spans="1:11" ht="15.75" customHeight="1" thickBot="1">
      <c r="A578" s="331"/>
      <c r="B578" s="324"/>
      <c r="C578" s="324" t="s">
        <v>115</v>
      </c>
      <c r="D578" s="44" t="s">
        <v>148</v>
      </c>
      <c r="E578" s="341">
        <f>E581+E582+E583+E584+E585+E586+E587</f>
        <v>1847.4</v>
      </c>
      <c r="F578" s="417"/>
      <c r="G578" s="417"/>
      <c r="H578" s="417"/>
      <c r="I578" s="417"/>
      <c r="J578" s="341"/>
      <c r="K578" s="345">
        <f>K581+K582+K583+K584+K585+K586+K587</f>
        <v>1847.4</v>
      </c>
    </row>
    <row r="579" spans="1:11" ht="15.75" customHeight="1" thickBot="1">
      <c r="A579" s="331"/>
      <c r="B579" s="324"/>
      <c r="C579" s="324"/>
      <c r="D579" s="3" t="s">
        <v>35</v>
      </c>
      <c r="E579" s="341"/>
      <c r="F579" s="417"/>
      <c r="G579" s="417"/>
      <c r="H579" s="417"/>
      <c r="I579" s="417"/>
      <c r="J579" s="341"/>
      <c r="K579" s="345"/>
    </row>
    <row r="580" spans="1:11" ht="15.75" customHeight="1">
      <c r="A580" s="332"/>
      <c r="B580" s="325"/>
      <c r="C580" s="325"/>
      <c r="D580" s="38" t="s">
        <v>36</v>
      </c>
      <c r="E580" s="339"/>
      <c r="F580" s="422"/>
      <c r="G580" s="422"/>
      <c r="H580" s="422"/>
      <c r="I580" s="422"/>
      <c r="J580" s="339"/>
      <c r="K580" s="403"/>
    </row>
    <row r="581" spans="1:11" ht="15.75" customHeight="1" thickBot="1">
      <c r="A581" s="90"/>
      <c r="B581" s="41"/>
      <c r="C581" s="41"/>
      <c r="D581" s="39">
        <v>2012</v>
      </c>
      <c r="E581" s="47">
        <v>1342</v>
      </c>
      <c r="F581" s="421"/>
      <c r="G581" s="421"/>
      <c r="H581" s="421"/>
      <c r="I581" s="421"/>
      <c r="J581" s="47"/>
      <c r="K581" s="99">
        <v>1342</v>
      </c>
    </row>
    <row r="582" spans="1:11" ht="18" customHeight="1" thickBot="1">
      <c r="A582" s="83"/>
      <c r="B582" s="7"/>
      <c r="C582" s="7"/>
      <c r="D582" s="6">
        <v>2013</v>
      </c>
      <c r="E582" s="24">
        <v>11.9</v>
      </c>
      <c r="F582" s="417"/>
      <c r="G582" s="417"/>
      <c r="H582" s="417"/>
      <c r="I582" s="417"/>
      <c r="J582" s="24"/>
      <c r="K582" s="95">
        <v>11.9</v>
      </c>
    </row>
    <row r="583" spans="1:11" ht="15.75" thickBot="1">
      <c r="A583" s="83"/>
      <c r="B583" s="7"/>
      <c r="C583" s="7"/>
      <c r="D583" s="6">
        <v>2014</v>
      </c>
      <c r="E583" s="24">
        <v>420</v>
      </c>
      <c r="F583" s="417"/>
      <c r="G583" s="417"/>
      <c r="H583" s="417"/>
      <c r="I583" s="417"/>
      <c r="J583" s="24"/>
      <c r="K583" s="95">
        <v>420</v>
      </c>
    </row>
    <row r="584" spans="1:11" ht="15.75" thickBot="1">
      <c r="A584" s="80"/>
      <c r="B584" s="23"/>
      <c r="C584" s="23"/>
      <c r="D584" s="3">
        <v>2015</v>
      </c>
      <c r="E584" s="63"/>
      <c r="F584" s="419"/>
      <c r="G584" s="419"/>
      <c r="H584" s="419"/>
      <c r="I584" s="419"/>
      <c r="J584" s="63"/>
      <c r="K584" s="96"/>
    </row>
    <row r="585" spans="1:11" ht="15.75" customHeight="1" thickBot="1">
      <c r="A585" s="64"/>
      <c r="B585" s="65"/>
      <c r="C585" s="65"/>
      <c r="D585" s="66">
        <v>2016</v>
      </c>
      <c r="E585" s="67">
        <v>73.5</v>
      </c>
      <c r="F585" s="420"/>
      <c r="G585" s="420"/>
      <c r="H585" s="420"/>
      <c r="I585" s="420"/>
      <c r="J585" s="67"/>
      <c r="K585" s="69">
        <v>73.5</v>
      </c>
    </row>
    <row r="586" spans="1:11" ht="15.75" customHeight="1" thickBot="1">
      <c r="A586" s="49"/>
      <c r="B586" s="48"/>
      <c r="C586" s="48"/>
      <c r="D586" s="49">
        <v>2017</v>
      </c>
      <c r="E586" s="139">
        <v>0</v>
      </c>
      <c r="F586" s="155"/>
      <c r="G586" s="119"/>
      <c r="H586" s="119"/>
      <c r="I586" s="156"/>
      <c r="J586" s="157"/>
      <c r="K586" s="139">
        <v>0</v>
      </c>
    </row>
    <row r="587" spans="1:11" ht="15.75" customHeight="1" thickBot="1">
      <c r="A587" s="83"/>
      <c r="B587" s="7"/>
      <c r="C587" s="27"/>
      <c r="D587" s="49">
        <v>2018</v>
      </c>
      <c r="E587" s="8">
        <v>0</v>
      </c>
      <c r="F587" s="119"/>
      <c r="G587" s="119"/>
      <c r="H587" s="119"/>
      <c r="I587" s="119"/>
      <c r="J587" s="16"/>
      <c r="K587" s="84">
        <v>0</v>
      </c>
    </row>
    <row r="588" spans="1:11" ht="15.75" customHeight="1" thickBot="1">
      <c r="A588" s="404"/>
      <c r="B588" s="406"/>
      <c r="C588" s="406" t="s">
        <v>116</v>
      </c>
      <c r="D588" s="44" t="s">
        <v>148</v>
      </c>
      <c r="E588" s="408">
        <f>E591+E592+E593+E594+E595+E596+E597</f>
        <v>4831.3999999999996</v>
      </c>
      <c r="F588" s="416"/>
      <c r="G588" s="416"/>
      <c r="H588" s="416"/>
      <c r="I588" s="416"/>
      <c r="J588" s="408"/>
      <c r="K588" s="412">
        <f>K591+K592+K593+K594+K595+K596+K597</f>
        <v>4831.3999999999996</v>
      </c>
    </row>
    <row r="589" spans="1:11" ht="15.75" customHeight="1" thickBot="1">
      <c r="A589" s="331"/>
      <c r="B589" s="324"/>
      <c r="C589" s="324"/>
      <c r="D589" s="3" t="s">
        <v>35</v>
      </c>
      <c r="E589" s="341"/>
      <c r="F589" s="417"/>
      <c r="G589" s="417"/>
      <c r="H589" s="417"/>
      <c r="I589" s="417"/>
      <c r="J589" s="341"/>
      <c r="K589" s="345"/>
    </row>
    <row r="590" spans="1:11" ht="15.75" customHeight="1" thickBot="1">
      <c r="A590" s="405"/>
      <c r="B590" s="407"/>
      <c r="C590" s="407"/>
      <c r="D590" s="57" t="s">
        <v>36</v>
      </c>
      <c r="E590" s="409"/>
      <c r="F590" s="418"/>
      <c r="G590" s="418"/>
      <c r="H590" s="418"/>
      <c r="I590" s="418"/>
      <c r="J590" s="409"/>
      <c r="K590" s="413"/>
    </row>
    <row r="591" spans="1:11" ht="15.75" customHeight="1" thickBot="1">
      <c r="A591" s="83"/>
      <c r="B591" s="7"/>
      <c r="C591" s="7"/>
      <c r="D591" s="6">
        <v>2012</v>
      </c>
      <c r="E591" s="24">
        <v>2940</v>
      </c>
      <c r="F591" s="415"/>
      <c r="G591" s="415"/>
      <c r="H591" s="415"/>
      <c r="I591" s="415"/>
      <c r="J591" s="24"/>
      <c r="K591" s="95">
        <v>2940</v>
      </c>
    </row>
    <row r="592" spans="1:11" ht="15.75" customHeight="1" thickBot="1">
      <c r="A592" s="83"/>
      <c r="B592" s="7"/>
      <c r="C592" s="7"/>
      <c r="D592" s="6">
        <v>2013</v>
      </c>
      <c r="E592" s="24">
        <v>468.7</v>
      </c>
      <c r="F592" s="341"/>
      <c r="G592" s="341"/>
      <c r="H592" s="341"/>
      <c r="I592" s="341"/>
      <c r="J592" s="24"/>
      <c r="K592" s="95">
        <v>468.7</v>
      </c>
    </row>
    <row r="593" spans="1:11" ht="15.75" thickBot="1">
      <c r="A593" s="83"/>
      <c r="B593" s="7"/>
      <c r="C593" s="7"/>
      <c r="D593" s="6">
        <v>2014</v>
      </c>
      <c r="E593" s="24">
        <v>881</v>
      </c>
      <c r="F593" s="341"/>
      <c r="G593" s="341"/>
      <c r="H593" s="341"/>
      <c r="I593" s="341"/>
      <c r="J593" s="24"/>
      <c r="K593" s="95">
        <v>881</v>
      </c>
    </row>
    <row r="594" spans="1:11" ht="19.5" customHeight="1" thickBot="1">
      <c r="A594" s="83"/>
      <c r="B594" s="27"/>
      <c r="C594" s="5"/>
      <c r="D594" s="6">
        <v>2015</v>
      </c>
      <c r="E594" s="24">
        <v>169.7</v>
      </c>
      <c r="F594" s="341"/>
      <c r="G594" s="341"/>
      <c r="H594" s="341"/>
      <c r="I594" s="341"/>
      <c r="J594" s="24"/>
      <c r="K594" s="95">
        <v>169.7</v>
      </c>
    </row>
    <row r="595" spans="1:11" ht="15.75" thickBot="1">
      <c r="A595" s="83"/>
      <c r="B595" s="27"/>
      <c r="C595" s="5"/>
      <c r="D595" s="6">
        <v>2016</v>
      </c>
      <c r="E595" s="24">
        <v>113.8</v>
      </c>
      <c r="F595" s="341"/>
      <c r="G595" s="341"/>
      <c r="H595" s="341"/>
      <c r="I595" s="341"/>
      <c r="J595" s="24"/>
      <c r="K595" s="95">
        <v>113.8</v>
      </c>
    </row>
    <row r="596" spans="1:11" ht="15.75" thickBot="1">
      <c r="A596" s="49"/>
      <c r="B596" s="48"/>
      <c r="C596" s="48"/>
      <c r="D596" s="49">
        <v>2017</v>
      </c>
      <c r="E596" s="139">
        <v>190</v>
      </c>
      <c r="F596" s="155"/>
      <c r="G596" s="119"/>
      <c r="H596" s="119"/>
      <c r="I596" s="156"/>
      <c r="J596" s="157"/>
      <c r="K596" s="139">
        <v>190</v>
      </c>
    </row>
    <row r="597" spans="1:11" ht="15.75" thickBot="1">
      <c r="A597" s="83"/>
      <c r="B597" s="7"/>
      <c r="C597" s="27"/>
      <c r="D597" s="49">
        <v>2018</v>
      </c>
      <c r="E597" s="8">
        <v>68.2</v>
      </c>
      <c r="F597" s="119"/>
      <c r="G597" s="119"/>
      <c r="H597" s="119"/>
      <c r="I597" s="119"/>
      <c r="J597" s="16"/>
      <c r="K597" s="84">
        <v>68.2</v>
      </c>
    </row>
    <row r="598" spans="1:11" ht="15.75" thickBot="1">
      <c r="A598" s="331">
        <v>3</v>
      </c>
      <c r="B598" s="324" t="s">
        <v>130</v>
      </c>
      <c r="C598" s="324" t="s">
        <v>136</v>
      </c>
      <c r="D598" s="44" t="s">
        <v>148</v>
      </c>
      <c r="E598" s="341">
        <f>E601+E602+E603+E604+E605+E606+E607</f>
        <v>131.69999999999999</v>
      </c>
      <c r="F598" s="343"/>
      <c r="G598" s="29"/>
      <c r="H598" s="343"/>
      <c r="I598" s="29"/>
      <c r="J598" s="341"/>
      <c r="K598" s="345">
        <f>K601+K602+K603+K604+K605+K606+K607</f>
        <v>131.69999999999999</v>
      </c>
    </row>
    <row r="599" spans="1:11" ht="15.75" thickBot="1">
      <c r="A599" s="331"/>
      <c r="B599" s="324"/>
      <c r="C599" s="324"/>
      <c r="D599" s="3" t="s">
        <v>35</v>
      </c>
      <c r="E599" s="341"/>
      <c r="F599" s="343"/>
      <c r="G599" s="29"/>
      <c r="H599" s="343"/>
      <c r="I599" s="29"/>
      <c r="J599" s="341"/>
      <c r="K599" s="345"/>
    </row>
    <row r="600" spans="1:11" ht="164.25" customHeight="1">
      <c r="A600" s="332"/>
      <c r="B600" s="325"/>
      <c r="C600" s="325"/>
      <c r="D600" s="38" t="s">
        <v>36</v>
      </c>
      <c r="E600" s="339"/>
      <c r="F600" s="414"/>
      <c r="G600" s="45"/>
      <c r="H600" s="414"/>
      <c r="I600" s="45"/>
      <c r="J600" s="339"/>
      <c r="K600" s="403"/>
    </row>
    <row r="601" spans="1:11" ht="15.75" thickBot="1">
      <c r="A601" s="90"/>
      <c r="B601" s="41"/>
      <c r="C601" s="41"/>
      <c r="D601" s="39">
        <v>2012</v>
      </c>
      <c r="E601" s="47">
        <v>11</v>
      </c>
      <c r="F601" s="115"/>
      <c r="G601" s="47"/>
      <c r="H601" s="115"/>
      <c r="I601" s="47"/>
      <c r="J601" s="47"/>
      <c r="K601" s="99">
        <v>11</v>
      </c>
    </row>
    <row r="602" spans="1:11" ht="15.75" customHeight="1" thickBot="1">
      <c r="A602" s="83"/>
      <c r="B602" s="7"/>
      <c r="C602" s="7"/>
      <c r="D602" s="6">
        <v>2013</v>
      </c>
      <c r="E602" s="24">
        <v>0</v>
      </c>
      <c r="F602" s="28"/>
      <c r="G602" s="29"/>
      <c r="H602" s="28"/>
      <c r="I602" s="29"/>
      <c r="J602" s="24"/>
      <c r="K602" s="95">
        <v>0</v>
      </c>
    </row>
    <row r="603" spans="1:11" ht="15.75" thickBot="1">
      <c r="A603" s="83"/>
      <c r="B603" s="7"/>
      <c r="C603" s="7"/>
      <c r="D603" s="6">
        <v>2014</v>
      </c>
      <c r="E603" s="24">
        <v>0</v>
      </c>
      <c r="F603" s="28"/>
      <c r="G603" s="29"/>
      <c r="H603" s="28"/>
      <c r="I603" s="29"/>
      <c r="J603" s="24"/>
      <c r="K603" s="95">
        <v>0</v>
      </c>
    </row>
    <row r="604" spans="1:11" ht="15.75" thickBot="1">
      <c r="A604" s="83"/>
      <c r="B604" s="7"/>
      <c r="C604" s="7"/>
      <c r="D604" s="6">
        <v>2015</v>
      </c>
      <c r="E604" s="24">
        <v>90</v>
      </c>
      <c r="F604" s="28"/>
      <c r="G604" s="29"/>
      <c r="H604" s="28"/>
      <c r="I604" s="29"/>
      <c r="J604" s="24"/>
      <c r="K604" s="95">
        <v>90</v>
      </c>
    </row>
    <row r="605" spans="1:11" ht="15.75" thickBot="1">
      <c r="A605" s="83"/>
      <c r="B605" s="7"/>
      <c r="C605" s="7"/>
      <c r="D605" s="6">
        <v>2016</v>
      </c>
      <c r="E605" s="24">
        <v>25.7</v>
      </c>
      <c r="F605" s="28"/>
      <c r="G605" s="29"/>
      <c r="H605" s="28"/>
      <c r="I605" s="29"/>
      <c r="J605" s="24"/>
      <c r="K605" s="95">
        <v>25.7</v>
      </c>
    </row>
    <row r="606" spans="1:11" ht="15.75" thickBot="1">
      <c r="A606" s="49"/>
      <c r="B606" s="48"/>
      <c r="C606" s="48"/>
      <c r="D606" s="49">
        <v>2017</v>
      </c>
      <c r="E606" s="139">
        <v>5</v>
      </c>
      <c r="F606" s="155"/>
      <c r="G606" s="119"/>
      <c r="H606" s="119"/>
      <c r="I606" s="156"/>
      <c r="J606" s="157"/>
      <c r="K606" s="139">
        <v>5</v>
      </c>
    </row>
    <row r="607" spans="1:11" ht="15.75" thickBot="1">
      <c r="A607" s="83"/>
      <c r="B607" s="7"/>
      <c r="C607" s="27"/>
      <c r="D607" s="49">
        <v>2018</v>
      </c>
      <c r="E607" s="8">
        <v>0</v>
      </c>
      <c r="F607" s="119"/>
      <c r="G607" s="119"/>
      <c r="H607" s="119"/>
      <c r="I607" s="119"/>
      <c r="J607" s="16"/>
      <c r="K607" s="84">
        <v>0</v>
      </c>
    </row>
    <row r="608" spans="1:11" ht="15.75" thickBot="1">
      <c r="A608" s="331"/>
      <c r="B608" s="324"/>
      <c r="C608" s="324" t="s">
        <v>135</v>
      </c>
      <c r="D608" s="44" t="s">
        <v>148</v>
      </c>
      <c r="E608" s="341">
        <f>E611+E612+E613+E614+E615+E616+E617</f>
        <v>157.69999999999999</v>
      </c>
      <c r="F608" s="343"/>
      <c r="G608" s="29"/>
      <c r="H608" s="343"/>
      <c r="I608" s="29"/>
      <c r="J608" s="341"/>
      <c r="K608" s="345">
        <f>K611+K612+K613+K614+K615+K616+K617</f>
        <v>157.69999999999999</v>
      </c>
    </row>
    <row r="609" spans="1:11" ht="15.75" thickBot="1">
      <c r="A609" s="331"/>
      <c r="B609" s="324"/>
      <c r="C609" s="324"/>
      <c r="D609" s="3" t="s">
        <v>35</v>
      </c>
      <c r="E609" s="341"/>
      <c r="F609" s="343"/>
      <c r="G609" s="29"/>
      <c r="H609" s="343"/>
      <c r="I609" s="29"/>
      <c r="J609" s="341"/>
      <c r="K609" s="345"/>
    </row>
    <row r="610" spans="1:11">
      <c r="A610" s="332"/>
      <c r="B610" s="325"/>
      <c r="C610" s="325"/>
      <c r="D610" s="38" t="s">
        <v>36</v>
      </c>
      <c r="E610" s="339"/>
      <c r="F610" s="414"/>
      <c r="G610" s="45"/>
      <c r="H610" s="414"/>
      <c r="I610" s="45"/>
      <c r="J610" s="339"/>
      <c r="K610" s="403"/>
    </row>
    <row r="611" spans="1:11" ht="15.75" thickBot="1">
      <c r="A611" s="90"/>
      <c r="B611" s="41"/>
      <c r="C611" s="41"/>
      <c r="D611" s="39">
        <v>2012</v>
      </c>
      <c r="E611" s="47">
        <v>150</v>
      </c>
      <c r="F611" s="115"/>
      <c r="G611" s="47"/>
      <c r="H611" s="115"/>
      <c r="I611" s="47"/>
      <c r="J611" s="47"/>
      <c r="K611" s="99">
        <v>150</v>
      </c>
    </row>
    <row r="612" spans="1:11" ht="15.75" customHeight="1" thickBot="1">
      <c r="A612" s="83"/>
      <c r="B612" s="7"/>
      <c r="C612" s="7"/>
      <c r="D612" s="6">
        <v>2013</v>
      </c>
      <c r="E612" s="24">
        <v>0</v>
      </c>
      <c r="F612" s="28"/>
      <c r="G612" s="29"/>
      <c r="H612" s="28"/>
      <c r="I612" s="29"/>
      <c r="J612" s="24"/>
      <c r="K612" s="95">
        <v>0</v>
      </c>
    </row>
    <row r="613" spans="1:11" ht="15.75" thickBot="1">
      <c r="A613" s="83"/>
      <c r="B613" s="7"/>
      <c r="C613" s="7"/>
      <c r="D613" s="6">
        <v>2014</v>
      </c>
      <c r="E613" s="24">
        <v>2.7</v>
      </c>
      <c r="F613" s="28"/>
      <c r="G613" s="29"/>
      <c r="H613" s="28"/>
      <c r="I613" s="29"/>
      <c r="J613" s="24"/>
      <c r="K613" s="95">
        <v>2.7</v>
      </c>
    </row>
    <row r="614" spans="1:11" ht="15.75" customHeight="1" thickBot="1">
      <c r="A614" s="83"/>
      <c r="B614" s="7"/>
      <c r="C614" s="7"/>
      <c r="D614" s="6">
        <v>2015</v>
      </c>
      <c r="E614" s="24">
        <v>5</v>
      </c>
      <c r="F614" s="28"/>
      <c r="G614" s="29"/>
      <c r="H614" s="28"/>
      <c r="I614" s="29"/>
      <c r="J614" s="24"/>
      <c r="K614" s="95">
        <v>5</v>
      </c>
    </row>
    <row r="615" spans="1:11" ht="15.75" thickBot="1">
      <c r="A615" s="83"/>
      <c r="B615" s="7"/>
      <c r="C615" s="7"/>
      <c r="D615" s="6">
        <v>2016</v>
      </c>
      <c r="E615" s="24"/>
      <c r="F615" s="28"/>
      <c r="G615" s="29"/>
      <c r="H615" s="28"/>
      <c r="I615" s="29"/>
      <c r="J615" s="24"/>
      <c r="K615" s="95"/>
    </row>
    <row r="616" spans="1:11">
      <c r="A616" s="170"/>
      <c r="B616" s="189"/>
      <c r="C616" s="189"/>
      <c r="D616" s="170">
        <v>2017</v>
      </c>
      <c r="E616" s="252"/>
      <c r="F616" s="147"/>
      <c r="G616" s="209"/>
      <c r="H616" s="209"/>
      <c r="I616" s="253"/>
      <c r="J616" s="254"/>
      <c r="K616" s="252"/>
    </row>
    <row r="617" spans="1:11">
      <c r="A617" s="190"/>
      <c r="B617" s="230"/>
      <c r="C617" s="192"/>
      <c r="D617" s="193">
        <v>2018</v>
      </c>
      <c r="E617" s="205"/>
      <c r="F617" s="250"/>
      <c r="G617" s="250"/>
      <c r="H617" s="250"/>
      <c r="I617" s="250"/>
      <c r="J617" s="251"/>
      <c r="K617" s="206"/>
    </row>
    <row r="618" spans="1:11" ht="15.75" thickBot="1">
      <c r="A618" s="330"/>
      <c r="B618" s="323"/>
      <c r="C618" s="323" t="s">
        <v>162</v>
      </c>
      <c r="D618" s="44" t="s">
        <v>148</v>
      </c>
      <c r="E618" s="340">
        <f>E621+E622+E623+E624+E625+E626+E627</f>
        <v>33.200000000000003</v>
      </c>
      <c r="F618" s="342"/>
      <c r="G618" s="47"/>
      <c r="H618" s="342"/>
      <c r="I618" s="47"/>
      <c r="J618" s="340"/>
      <c r="K618" s="344">
        <f>K621+K622+K623+K624+K625+K626+K627</f>
        <v>33.200000000000003</v>
      </c>
    </row>
    <row r="619" spans="1:11" ht="15.75" thickBot="1">
      <c r="A619" s="331"/>
      <c r="B619" s="324"/>
      <c r="C619" s="324"/>
      <c r="D619" s="3" t="s">
        <v>35</v>
      </c>
      <c r="E619" s="341"/>
      <c r="F619" s="343"/>
      <c r="G619" s="29"/>
      <c r="H619" s="343"/>
      <c r="I619" s="29"/>
      <c r="J619" s="341"/>
      <c r="K619" s="345"/>
    </row>
    <row r="620" spans="1:11" ht="66" customHeight="1">
      <c r="A620" s="332"/>
      <c r="B620" s="325"/>
      <c r="C620" s="325"/>
      <c r="D620" s="38" t="s">
        <v>36</v>
      </c>
      <c r="E620" s="339"/>
      <c r="F620" s="414"/>
      <c r="G620" s="45"/>
      <c r="H620" s="414"/>
      <c r="I620" s="45"/>
      <c r="J620" s="339"/>
      <c r="K620" s="403"/>
    </row>
    <row r="621" spans="1:11" ht="15.75" thickBot="1">
      <c r="A621" s="83"/>
      <c r="B621" s="7"/>
      <c r="C621" s="7"/>
      <c r="D621" s="6">
        <v>2012</v>
      </c>
      <c r="E621" s="24">
        <v>5</v>
      </c>
      <c r="F621" s="60"/>
      <c r="G621" s="24"/>
      <c r="H621" s="60"/>
      <c r="I621" s="24"/>
      <c r="J621" s="24"/>
      <c r="K621" s="95">
        <v>5</v>
      </c>
    </row>
    <row r="622" spans="1:11" ht="15.75" customHeight="1" thickBot="1">
      <c r="A622" s="83"/>
      <c r="B622" s="7"/>
      <c r="C622" s="7"/>
      <c r="D622" s="6">
        <v>2013</v>
      </c>
      <c r="E622" s="24">
        <v>5</v>
      </c>
      <c r="F622" s="28"/>
      <c r="G622" s="29"/>
      <c r="H622" s="28"/>
      <c r="I622" s="29"/>
      <c r="J622" s="24"/>
      <c r="K622" s="95">
        <v>5</v>
      </c>
    </row>
    <row r="623" spans="1:11" ht="15.75" thickBot="1">
      <c r="A623" s="83"/>
      <c r="B623" s="7"/>
      <c r="C623" s="7"/>
      <c r="D623" s="6">
        <v>2014</v>
      </c>
      <c r="E623" s="24"/>
      <c r="F623" s="28"/>
      <c r="G623" s="29"/>
      <c r="H623" s="28"/>
      <c r="I623" s="29"/>
      <c r="J623" s="24"/>
      <c r="K623" s="95"/>
    </row>
    <row r="624" spans="1:11" ht="15.75" thickBot="1">
      <c r="A624" s="80"/>
      <c r="B624" s="23"/>
      <c r="C624" s="23"/>
      <c r="D624" s="3">
        <v>2015</v>
      </c>
      <c r="E624" s="63"/>
      <c r="F624" s="59"/>
      <c r="G624" s="58"/>
      <c r="H624" s="59"/>
      <c r="I624" s="58"/>
      <c r="J624" s="63"/>
      <c r="K624" s="96"/>
    </row>
    <row r="625" spans="1:11" ht="15.75" thickBot="1">
      <c r="A625" s="64"/>
      <c r="B625" s="65"/>
      <c r="C625" s="65"/>
      <c r="D625" s="66">
        <v>2016</v>
      </c>
      <c r="E625" s="67">
        <v>8</v>
      </c>
      <c r="F625" s="68"/>
      <c r="G625" s="67"/>
      <c r="H625" s="68"/>
      <c r="I625" s="67"/>
      <c r="J625" s="67"/>
      <c r="K625" s="69">
        <v>8</v>
      </c>
    </row>
    <row r="626" spans="1:11" ht="15.75" thickBot="1">
      <c r="A626" s="49"/>
      <c r="B626" s="48"/>
      <c r="C626" s="48"/>
      <c r="D626" s="49">
        <v>2017</v>
      </c>
      <c r="E626" s="139">
        <v>7.6</v>
      </c>
      <c r="F626" s="155"/>
      <c r="G626" s="119"/>
      <c r="H626" s="119"/>
      <c r="I626" s="156"/>
      <c r="J626" s="157"/>
      <c r="K626" s="139">
        <v>7.6</v>
      </c>
    </row>
    <row r="627" spans="1:11" ht="15.75" thickBot="1">
      <c r="A627" s="83"/>
      <c r="B627" s="7"/>
      <c r="C627" s="27"/>
      <c r="D627" s="49">
        <v>2018</v>
      </c>
      <c r="E627" s="8">
        <v>7.6</v>
      </c>
      <c r="F627" s="119"/>
      <c r="G627" s="119"/>
      <c r="H627" s="119"/>
      <c r="I627" s="119"/>
      <c r="J627" s="16"/>
      <c r="K627" s="84">
        <v>7.6</v>
      </c>
    </row>
    <row r="628" spans="1:11" ht="15.75" thickBot="1">
      <c r="A628" s="404"/>
      <c r="B628" s="406"/>
      <c r="C628" s="406" t="s">
        <v>129</v>
      </c>
      <c r="D628" s="44" t="s">
        <v>148</v>
      </c>
      <c r="E628" s="408">
        <f>E631+E632+E633+E634+E635+E636+E637</f>
        <v>963</v>
      </c>
      <c r="F628" s="410"/>
      <c r="G628" s="61"/>
      <c r="H628" s="410"/>
      <c r="I628" s="61"/>
      <c r="J628" s="408"/>
      <c r="K628" s="412">
        <f>K631+K632+K633+K634+K635+K636+K637</f>
        <v>963</v>
      </c>
    </row>
    <row r="629" spans="1:11" ht="15.75" thickBot="1">
      <c r="A629" s="331"/>
      <c r="B629" s="324"/>
      <c r="C629" s="324"/>
      <c r="D629" s="3" t="s">
        <v>35</v>
      </c>
      <c r="E629" s="341"/>
      <c r="F629" s="343"/>
      <c r="G629" s="29"/>
      <c r="H629" s="343"/>
      <c r="I629" s="29"/>
      <c r="J629" s="341"/>
      <c r="K629" s="345"/>
    </row>
    <row r="630" spans="1:11" ht="15.75" thickBot="1">
      <c r="A630" s="405"/>
      <c r="B630" s="407"/>
      <c r="C630" s="407"/>
      <c r="D630" s="57" t="s">
        <v>36</v>
      </c>
      <c r="E630" s="409"/>
      <c r="F630" s="411"/>
      <c r="G630" s="62"/>
      <c r="H630" s="411"/>
      <c r="I630" s="62"/>
      <c r="J630" s="409"/>
      <c r="K630" s="413"/>
    </row>
    <row r="631" spans="1:11" ht="15.75" thickBot="1">
      <c r="A631" s="83"/>
      <c r="B631" s="7"/>
      <c r="C631" s="7"/>
      <c r="D631" s="6">
        <v>2012</v>
      </c>
      <c r="E631" s="24">
        <v>600</v>
      </c>
      <c r="F631" s="60"/>
      <c r="G631" s="24"/>
      <c r="H631" s="60"/>
      <c r="I631" s="24"/>
      <c r="J631" s="24"/>
      <c r="K631" s="95">
        <v>600</v>
      </c>
    </row>
    <row r="632" spans="1:11" ht="15.75" thickBot="1">
      <c r="A632" s="83"/>
      <c r="B632" s="7"/>
      <c r="C632" s="7"/>
      <c r="D632" s="6">
        <v>2013</v>
      </c>
      <c r="E632" s="24">
        <v>140</v>
      </c>
      <c r="F632" s="28"/>
      <c r="G632" s="29"/>
      <c r="H632" s="28"/>
      <c r="I632" s="29"/>
      <c r="J632" s="24"/>
      <c r="K632" s="95">
        <v>140</v>
      </c>
    </row>
    <row r="633" spans="1:11" ht="15.75" thickBot="1">
      <c r="A633" s="83"/>
      <c r="B633" s="7"/>
      <c r="C633" s="7"/>
      <c r="D633" s="6">
        <v>2014</v>
      </c>
      <c r="E633" s="24">
        <v>223</v>
      </c>
      <c r="F633" s="28"/>
      <c r="G633" s="29"/>
      <c r="H633" s="28"/>
      <c r="I633" s="29"/>
      <c r="J633" s="24"/>
      <c r="K633" s="95">
        <v>223</v>
      </c>
    </row>
    <row r="634" spans="1:11" ht="21.75" customHeight="1" thickBot="1">
      <c r="A634" s="83"/>
      <c r="B634" s="7"/>
      <c r="C634" s="7"/>
      <c r="D634" s="6">
        <v>2015</v>
      </c>
      <c r="E634" s="24"/>
      <c r="F634" s="28"/>
      <c r="G634" s="29"/>
      <c r="H634" s="28"/>
      <c r="I634" s="29"/>
      <c r="J634" s="24"/>
      <c r="K634" s="95"/>
    </row>
    <row r="635" spans="1:11" ht="15.75" thickBot="1">
      <c r="A635" s="83"/>
      <c r="B635" s="7"/>
      <c r="C635" s="7"/>
      <c r="D635" s="3">
        <v>2016</v>
      </c>
      <c r="E635" s="24"/>
      <c r="F635" s="28"/>
      <c r="G635" s="29"/>
      <c r="H635" s="28"/>
      <c r="I635" s="29"/>
      <c r="J635" s="24"/>
      <c r="K635" s="95"/>
    </row>
    <row r="636" spans="1:11" ht="15.75" thickBot="1">
      <c r="A636" s="83"/>
      <c r="B636" s="7"/>
      <c r="C636" s="27"/>
      <c r="D636" s="49">
        <v>2017</v>
      </c>
      <c r="E636" s="24"/>
      <c r="F636" s="60"/>
      <c r="G636" s="24"/>
      <c r="H636" s="60"/>
      <c r="I636" s="24"/>
      <c r="J636" s="24"/>
      <c r="K636" s="95"/>
    </row>
    <row r="637" spans="1:11" ht="15.75" thickBot="1">
      <c r="A637" s="83"/>
      <c r="B637" s="7"/>
      <c r="C637" s="27"/>
      <c r="D637" s="49">
        <v>2018</v>
      </c>
      <c r="E637" s="24"/>
      <c r="F637" s="60"/>
      <c r="G637" s="24"/>
      <c r="H637" s="60"/>
      <c r="I637" s="24"/>
      <c r="J637" s="24"/>
      <c r="K637" s="95"/>
    </row>
    <row r="638" spans="1:11" ht="15" customHeight="1" thickBot="1">
      <c r="A638" s="330">
        <v>4</v>
      </c>
      <c r="B638" s="323" t="s">
        <v>131</v>
      </c>
      <c r="C638" s="323" t="s">
        <v>160</v>
      </c>
      <c r="D638" s="44" t="s">
        <v>148</v>
      </c>
      <c r="E638" s="340">
        <f>E641+E642+E643</f>
        <v>1378</v>
      </c>
      <c r="F638" s="342"/>
      <c r="G638" s="47"/>
      <c r="H638" s="342">
        <f>H643</f>
        <v>0</v>
      </c>
      <c r="I638" s="47"/>
      <c r="J638" s="340"/>
      <c r="K638" s="344">
        <f>K641+K642+K643</f>
        <v>1378</v>
      </c>
    </row>
    <row r="639" spans="1:11" ht="15" customHeight="1" thickBot="1">
      <c r="A639" s="331"/>
      <c r="B639" s="324"/>
      <c r="C639" s="324"/>
      <c r="D639" s="3" t="s">
        <v>35</v>
      </c>
      <c r="E639" s="341"/>
      <c r="F639" s="343"/>
      <c r="G639" s="29"/>
      <c r="H639" s="343"/>
      <c r="I639" s="29"/>
      <c r="J639" s="341"/>
      <c r="K639" s="345"/>
    </row>
    <row r="640" spans="1:11" ht="22.5" customHeight="1" thickBot="1">
      <c r="A640" s="331"/>
      <c r="B640" s="324"/>
      <c r="C640" s="324"/>
      <c r="D640" s="6" t="s">
        <v>36</v>
      </c>
      <c r="E640" s="341"/>
      <c r="F640" s="343"/>
      <c r="G640" s="29"/>
      <c r="H640" s="343"/>
      <c r="I640" s="29"/>
      <c r="J640" s="341"/>
      <c r="K640" s="345"/>
    </row>
    <row r="641" spans="1:11" ht="15.75" customHeight="1" thickBot="1">
      <c r="A641" s="83"/>
      <c r="B641" s="7"/>
      <c r="C641" s="7"/>
      <c r="D641" s="3">
        <v>2016</v>
      </c>
      <c r="E641" s="24">
        <v>724.9</v>
      </c>
      <c r="F641" s="28"/>
      <c r="G641" s="29"/>
      <c r="H641" s="28"/>
      <c r="I641" s="29"/>
      <c r="J641" s="24"/>
      <c r="K641" s="95">
        <v>724.9</v>
      </c>
    </row>
    <row r="642" spans="1:11" ht="15.75" customHeight="1" thickBot="1">
      <c r="A642" s="83"/>
      <c r="B642" s="7"/>
      <c r="C642" s="27"/>
      <c r="D642" s="49">
        <v>2017</v>
      </c>
      <c r="E642" s="288">
        <v>468.3</v>
      </c>
      <c r="F642" s="60"/>
      <c r="G642" s="24"/>
      <c r="H642" s="60"/>
      <c r="I642" s="24"/>
      <c r="J642" s="24"/>
      <c r="K642" s="95">
        <v>468.3</v>
      </c>
    </row>
    <row r="643" spans="1:11" ht="15.75" customHeight="1" thickBot="1">
      <c r="A643" s="83"/>
      <c r="B643" s="7"/>
      <c r="C643" s="27"/>
      <c r="D643" s="49">
        <v>2018</v>
      </c>
      <c r="E643" s="288">
        <v>184.8</v>
      </c>
      <c r="F643" s="60"/>
      <c r="G643" s="24"/>
      <c r="H643" s="60">
        <v>0</v>
      </c>
      <c r="I643" s="24"/>
      <c r="J643" s="24"/>
      <c r="K643" s="95">
        <v>184.8</v>
      </c>
    </row>
    <row r="644" spans="1:11" ht="15.75" customHeight="1" thickBot="1">
      <c r="A644" s="83"/>
      <c r="B644" s="7"/>
      <c r="C644" s="323" t="s">
        <v>158</v>
      </c>
      <c r="D644" s="44" t="s">
        <v>148</v>
      </c>
      <c r="E644" s="340">
        <f>E647</f>
        <v>81.099999999999994</v>
      </c>
      <c r="F644" s="342"/>
      <c r="G644" s="47"/>
      <c r="H644" s="342"/>
      <c r="I644" s="47"/>
      <c r="J644" s="340"/>
      <c r="K644" s="344">
        <f>K647</f>
        <v>81.099999999999994</v>
      </c>
    </row>
    <row r="645" spans="1:11" ht="15.75" customHeight="1" thickBot="1">
      <c r="A645" s="83"/>
      <c r="B645" s="7"/>
      <c r="C645" s="324"/>
      <c r="D645" s="3" t="s">
        <v>35</v>
      </c>
      <c r="E645" s="341"/>
      <c r="F645" s="343"/>
      <c r="G645" s="29"/>
      <c r="H645" s="343"/>
      <c r="I645" s="29"/>
      <c r="J645" s="341"/>
      <c r="K645" s="345"/>
    </row>
    <row r="646" spans="1:11" ht="20.25" customHeight="1" thickBot="1">
      <c r="A646" s="83"/>
      <c r="B646" s="7"/>
      <c r="C646" s="324"/>
      <c r="D646" s="6" t="s">
        <v>36</v>
      </c>
      <c r="E646" s="341"/>
      <c r="F646" s="343"/>
      <c r="G646" s="29"/>
      <c r="H646" s="343"/>
      <c r="I646" s="29"/>
      <c r="J646" s="341"/>
      <c r="K646" s="345"/>
    </row>
    <row r="647" spans="1:11" ht="15.75" customHeight="1" thickBot="1">
      <c r="A647" s="83"/>
      <c r="B647" s="7"/>
      <c r="C647" s="27"/>
      <c r="D647" s="49">
        <v>2018</v>
      </c>
      <c r="E647" s="288">
        <v>81.099999999999994</v>
      </c>
      <c r="F647" s="60"/>
      <c r="G647" s="24"/>
      <c r="H647" s="60"/>
      <c r="I647" s="24"/>
      <c r="J647" s="24"/>
      <c r="K647" s="95">
        <v>81.099999999999994</v>
      </c>
    </row>
    <row r="648" spans="1:11" ht="15.75" customHeight="1" thickBot="1">
      <c r="A648" s="83"/>
      <c r="B648" s="7"/>
      <c r="C648" s="323" t="s">
        <v>159</v>
      </c>
      <c r="D648" s="44" t="s">
        <v>148</v>
      </c>
      <c r="E648" s="340">
        <v>43.7</v>
      </c>
      <c r="F648" s="342"/>
      <c r="G648" s="47"/>
      <c r="H648" s="342">
        <f>H651</f>
        <v>43.7</v>
      </c>
      <c r="I648" s="47"/>
      <c r="J648" s="340"/>
      <c r="K648" s="344">
        <f>K651</f>
        <v>0</v>
      </c>
    </row>
    <row r="649" spans="1:11" ht="15.75" customHeight="1" thickBot="1">
      <c r="A649" s="83"/>
      <c r="B649" s="7"/>
      <c r="C649" s="324"/>
      <c r="D649" s="3" t="s">
        <v>35</v>
      </c>
      <c r="E649" s="341"/>
      <c r="F649" s="343"/>
      <c r="G649" s="29"/>
      <c r="H649" s="343"/>
      <c r="I649" s="29"/>
      <c r="J649" s="341"/>
      <c r="K649" s="345"/>
    </row>
    <row r="650" spans="1:11" ht="15.75" customHeight="1" thickBot="1">
      <c r="A650" s="83"/>
      <c r="B650" s="7"/>
      <c r="C650" s="324"/>
      <c r="D650" s="6" t="s">
        <v>36</v>
      </c>
      <c r="E650" s="341"/>
      <c r="F650" s="343"/>
      <c r="G650" s="29"/>
      <c r="H650" s="343"/>
      <c r="I650" s="29"/>
      <c r="J650" s="341"/>
      <c r="K650" s="345"/>
    </row>
    <row r="651" spans="1:11" ht="15.75" customHeight="1" thickBot="1">
      <c r="A651" s="83"/>
      <c r="B651" s="7"/>
      <c r="C651" s="27"/>
      <c r="D651" s="49">
        <v>2018</v>
      </c>
      <c r="E651" s="288">
        <v>43.7</v>
      </c>
      <c r="F651" s="60"/>
      <c r="G651" s="24"/>
      <c r="H651" s="60">
        <v>43.7</v>
      </c>
      <c r="I651" s="24"/>
      <c r="J651" s="24"/>
      <c r="K651" s="95">
        <v>0</v>
      </c>
    </row>
    <row r="652" spans="1:11" ht="15.75" customHeight="1" thickBot="1">
      <c r="A652" s="380"/>
      <c r="B652" s="381"/>
      <c r="C652" s="381"/>
      <c r="D652" s="3" t="s">
        <v>148</v>
      </c>
      <c r="E652" s="335">
        <f>E655+E656+E657+E658+E659+E660+E661</f>
        <v>17067.400000000001</v>
      </c>
      <c r="F652" s="335"/>
      <c r="G652" s="335"/>
      <c r="H652" s="335">
        <v>43.7</v>
      </c>
      <c r="I652" s="335"/>
      <c r="J652" s="335"/>
      <c r="K652" s="336">
        <f>K655+K656+K657+K658+K659+K660+K661</f>
        <v>17023.7</v>
      </c>
    </row>
    <row r="653" spans="1:11" ht="15.75" customHeight="1" thickBot="1">
      <c r="A653" s="369" t="s">
        <v>117</v>
      </c>
      <c r="B653" s="370"/>
      <c r="C653" s="370"/>
      <c r="D653" s="3" t="s">
        <v>35</v>
      </c>
      <c r="E653" s="335"/>
      <c r="F653" s="335"/>
      <c r="G653" s="335"/>
      <c r="H653" s="335"/>
      <c r="I653" s="335"/>
      <c r="J653" s="335"/>
      <c r="K653" s="336"/>
    </row>
    <row r="654" spans="1:11" ht="15.75" customHeight="1" thickBot="1">
      <c r="A654" s="377"/>
      <c r="B654" s="378"/>
      <c r="C654" s="378"/>
      <c r="D654" s="6" t="s">
        <v>36</v>
      </c>
      <c r="E654" s="335"/>
      <c r="F654" s="335"/>
      <c r="G654" s="335"/>
      <c r="H654" s="335"/>
      <c r="I654" s="335"/>
      <c r="J654" s="335"/>
      <c r="K654" s="336"/>
    </row>
    <row r="655" spans="1:11" ht="15.75" customHeight="1">
      <c r="A655" s="93"/>
      <c r="B655" s="42"/>
      <c r="C655" s="42"/>
      <c r="D655" s="43">
        <v>2012</v>
      </c>
      <c r="E655" s="46">
        <f>E631+E621+E611+E601+E591+E581+E571+E561+E551</f>
        <v>6331.7</v>
      </c>
      <c r="F655" s="322"/>
      <c r="G655" s="322"/>
      <c r="H655" s="322"/>
      <c r="I655" s="322"/>
      <c r="J655" s="46"/>
      <c r="K655" s="98">
        <f>K631+K621+K611+K601+K591+K581+K571+K561+K551</f>
        <v>6331.7</v>
      </c>
    </row>
    <row r="656" spans="1:11" ht="26.1" customHeight="1" thickBot="1">
      <c r="A656" s="218"/>
      <c r="B656" s="219"/>
      <c r="C656" s="219"/>
      <c r="D656" s="57">
        <v>2013</v>
      </c>
      <c r="E656" s="221">
        <f>E632+E622+E612+E602+E592+E582+E572+E562+E552</f>
        <v>2097.6999999999998</v>
      </c>
      <c r="F656" s="402"/>
      <c r="G656" s="402"/>
      <c r="H656" s="402"/>
      <c r="I656" s="402"/>
      <c r="J656" s="221"/>
      <c r="K656" s="222">
        <f>K632+K622+K612+K602+K592+K582+K572+K562+K552</f>
        <v>2097.6999999999998</v>
      </c>
    </row>
    <row r="657" spans="1:11" ht="17.25" customHeight="1" thickBot="1">
      <c r="A657" s="83"/>
      <c r="B657" s="7"/>
      <c r="C657" s="7"/>
      <c r="D657" s="6">
        <v>2014</v>
      </c>
      <c r="E657" s="8">
        <f>E633+E623+E613+E603+E593+E583+E573+E563+E553</f>
        <v>2542.1999999999998</v>
      </c>
      <c r="F657" s="373"/>
      <c r="G657" s="373"/>
      <c r="H657" s="373"/>
      <c r="I657" s="373"/>
      <c r="J657" s="8"/>
      <c r="K657" s="84">
        <f>K633+K623+K613+K603+K593+K583+K573+K563+K553</f>
        <v>2542.1999999999998</v>
      </c>
    </row>
    <row r="658" spans="1:11" ht="15.75" thickBot="1">
      <c r="A658" s="83"/>
      <c r="B658" s="7"/>
      <c r="C658" s="7"/>
      <c r="D658" s="6">
        <v>2015</v>
      </c>
      <c r="E658" s="8">
        <f>E634+E624+E614+E604+E594+E584+E574+E564+E554</f>
        <v>1178.5999999999999</v>
      </c>
      <c r="F658" s="321"/>
      <c r="G658" s="321"/>
      <c r="H658" s="321"/>
      <c r="I658" s="321"/>
      <c r="J658" s="8"/>
      <c r="K658" s="84">
        <f>K634+K624+K614+K604+K594+K584+K574+K564+K554</f>
        <v>1178.5999999999999</v>
      </c>
    </row>
    <row r="659" spans="1:11" ht="19.899999999999999" customHeight="1" thickBot="1">
      <c r="A659" s="123"/>
      <c r="B659" s="152"/>
      <c r="C659" s="152"/>
      <c r="D659" s="43">
        <v>2016</v>
      </c>
      <c r="E659" s="138">
        <f>E641+E625+E615+E605+E595+E585+E575+E565+E555+E635</f>
        <v>1794.8000000000002</v>
      </c>
      <c r="F659" s="374"/>
      <c r="G659" s="374"/>
      <c r="H659" s="374"/>
      <c r="I659" s="374"/>
      <c r="J659" s="138"/>
      <c r="K659" s="140">
        <f>K641+K625+K615+K605+K595+K585+K575+K565+K555+K635</f>
        <v>1794.8000000000002</v>
      </c>
    </row>
    <row r="660" spans="1:11" ht="19.899999999999999" customHeight="1" thickBot="1">
      <c r="A660" s="64"/>
      <c r="B660" s="65"/>
      <c r="C660" s="151"/>
      <c r="D660" s="49">
        <v>2017</v>
      </c>
      <c r="E660" s="158">
        <f>E642+E636+E626+E616+E606+E596+E586+E576+E566+E556</f>
        <v>1691.1000000000001</v>
      </c>
      <c r="F660" s="68"/>
      <c r="G660" s="67"/>
      <c r="H660" s="68"/>
      <c r="I660" s="67"/>
      <c r="J660" s="67"/>
      <c r="K660" s="297">
        <f>K642+K636+K626+K616+K606+K596+K586+K576+K566+K556</f>
        <v>1691.1000000000001</v>
      </c>
    </row>
    <row r="661" spans="1:11" ht="15.75" customHeight="1" thickBot="1">
      <c r="A661" s="83"/>
      <c r="B661" s="7"/>
      <c r="C661" s="27"/>
      <c r="D661" s="49">
        <v>2018</v>
      </c>
      <c r="E661" s="159">
        <f>E643+E637+E627+E617+E607+E597+E587+E577+E567+E557+E651+E647</f>
        <v>1431.3</v>
      </c>
      <c r="F661" s="160"/>
      <c r="G661" s="67"/>
      <c r="H661" s="68">
        <v>43.7</v>
      </c>
      <c r="I661" s="67"/>
      <c r="J661" s="296"/>
      <c r="K661" s="154">
        <f>K643+K637+K627+K617+K607+K597+K587+K577+K567+K557+K651+K647</f>
        <v>1387.6</v>
      </c>
    </row>
    <row r="662" spans="1:11" ht="15.75" customHeight="1">
      <c r="A662" s="396" t="s">
        <v>118</v>
      </c>
      <c r="B662" s="397"/>
      <c r="C662" s="397"/>
      <c r="D662" s="397"/>
      <c r="E662" s="397"/>
      <c r="F662" s="398"/>
      <c r="G662" s="398"/>
      <c r="H662" s="398"/>
      <c r="I662" s="398"/>
      <c r="J662" s="398"/>
      <c r="K662" s="399"/>
    </row>
    <row r="663" spans="1:11" ht="15.75" customHeight="1" thickBot="1">
      <c r="A663" s="330" t="s">
        <v>31</v>
      </c>
      <c r="B663" s="323" t="s">
        <v>119</v>
      </c>
      <c r="C663" s="323" t="s">
        <v>120</v>
      </c>
      <c r="D663" s="44" t="s">
        <v>148</v>
      </c>
      <c r="E663" s="400">
        <f>E666+E667+E668+E669+E670+E671+E672</f>
        <v>8874.1999999999989</v>
      </c>
      <c r="F663" s="400">
        <f>F666+F667+F668+F669+F670+F671+F672</f>
        <v>448.1</v>
      </c>
      <c r="G663" s="400"/>
      <c r="H663" s="386">
        <f>H666+H667+H668+H669+H670+H671+H672</f>
        <v>397.6</v>
      </c>
      <c r="I663" s="386"/>
      <c r="J663" s="389"/>
      <c r="K663" s="391">
        <f>K666+K667+K668+K669+K670+K671+K672</f>
        <v>8043.3999999999987</v>
      </c>
    </row>
    <row r="664" spans="1:11" ht="15.75" customHeight="1" thickBot="1">
      <c r="A664" s="331"/>
      <c r="B664" s="324"/>
      <c r="C664" s="324"/>
      <c r="D664" s="3" t="s">
        <v>35</v>
      </c>
      <c r="E664" s="335"/>
      <c r="F664" s="335"/>
      <c r="G664" s="335"/>
      <c r="H664" s="387"/>
      <c r="I664" s="387"/>
      <c r="J664" s="384"/>
      <c r="K664" s="336"/>
    </row>
    <row r="665" spans="1:11" ht="15.75" customHeight="1">
      <c r="A665" s="332"/>
      <c r="B665" s="325"/>
      <c r="C665" s="325"/>
      <c r="D665" s="38" t="s">
        <v>36</v>
      </c>
      <c r="E665" s="401"/>
      <c r="F665" s="401"/>
      <c r="G665" s="401"/>
      <c r="H665" s="388"/>
      <c r="I665" s="388"/>
      <c r="J665" s="390"/>
      <c r="K665" s="392"/>
    </row>
    <row r="666" spans="1:11" ht="15" customHeight="1">
      <c r="A666" s="190"/>
      <c r="B666" s="230"/>
      <c r="C666" s="230"/>
      <c r="D666" s="204">
        <v>2012</v>
      </c>
      <c r="E666" s="205">
        <v>5530</v>
      </c>
      <c r="F666" s="393"/>
      <c r="G666" s="393"/>
      <c r="H666" s="394"/>
      <c r="I666" s="394"/>
      <c r="J666" s="255"/>
      <c r="K666" s="206">
        <v>5530</v>
      </c>
    </row>
    <row r="667" spans="1:11" ht="15" customHeight="1" thickBot="1">
      <c r="A667" s="83"/>
      <c r="B667" s="7"/>
      <c r="C667" s="7"/>
      <c r="D667" s="6">
        <v>2013</v>
      </c>
      <c r="E667" s="8">
        <v>5</v>
      </c>
      <c r="F667" s="373"/>
      <c r="G667" s="373"/>
      <c r="H667" s="395"/>
      <c r="I667" s="395"/>
      <c r="J667" s="30"/>
      <c r="K667" s="84">
        <v>5</v>
      </c>
    </row>
    <row r="668" spans="1:11" ht="15.75" customHeight="1" thickBot="1">
      <c r="A668" s="83"/>
      <c r="B668" s="7"/>
      <c r="C668" s="7"/>
      <c r="D668" s="6">
        <v>2014</v>
      </c>
      <c r="E668" s="8">
        <v>694</v>
      </c>
      <c r="F668" s="321">
        <v>448.1</v>
      </c>
      <c r="G668" s="321"/>
      <c r="H668" s="379"/>
      <c r="I668" s="379"/>
      <c r="J668" s="30"/>
      <c r="K668" s="84">
        <v>245.9</v>
      </c>
    </row>
    <row r="669" spans="1:11" ht="15.75" customHeight="1" thickBot="1">
      <c r="A669" s="83"/>
      <c r="B669" s="7"/>
      <c r="C669" s="7"/>
      <c r="D669" s="6">
        <v>2015</v>
      </c>
      <c r="E669" s="8">
        <v>466.1</v>
      </c>
      <c r="F669" s="321"/>
      <c r="G669" s="321"/>
      <c r="H669" s="385">
        <v>397.6</v>
      </c>
      <c r="I669" s="385"/>
      <c r="J669" s="30"/>
      <c r="K669" s="84">
        <v>83.4</v>
      </c>
    </row>
    <row r="670" spans="1:11" ht="15.75" customHeight="1" thickBot="1">
      <c r="A670" s="83"/>
      <c r="B670" s="7"/>
      <c r="C670" s="7"/>
      <c r="D670" s="6">
        <v>2016</v>
      </c>
      <c r="E670" s="54">
        <v>614.20000000000005</v>
      </c>
      <c r="F670" s="321"/>
      <c r="G670" s="321"/>
      <c r="H670" s="379"/>
      <c r="I670" s="379"/>
      <c r="J670" s="30"/>
      <c r="K670" s="84">
        <v>614.20000000000005</v>
      </c>
    </row>
    <row r="671" spans="1:11" ht="15.75" customHeight="1" thickBot="1">
      <c r="A671" s="64"/>
      <c r="B671" s="65"/>
      <c r="C671" s="151"/>
      <c r="D671" s="166">
        <v>2017</v>
      </c>
      <c r="E671" s="167">
        <v>1021.5</v>
      </c>
      <c r="F671" s="69"/>
      <c r="G671" s="67"/>
      <c r="H671" s="68"/>
      <c r="I671" s="67"/>
      <c r="J671" s="67"/>
      <c r="K671" s="69">
        <v>1021.5</v>
      </c>
    </row>
    <row r="672" spans="1:11" ht="15.75" customHeight="1" thickBot="1">
      <c r="A672" s="83"/>
      <c r="B672" s="7"/>
      <c r="C672" s="27"/>
      <c r="D672" s="166">
        <v>2018</v>
      </c>
      <c r="E672" s="154">
        <v>543.4</v>
      </c>
      <c r="F672" s="69"/>
      <c r="G672" s="67"/>
      <c r="H672" s="68"/>
      <c r="I672" s="67"/>
      <c r="J672" s="67"/>
      <c r="K672" s="69">
        <v>543.4</v>
      </c>
    </row>
    <row r="673" spans="1:11" ht="15.75" customHeight="1" thickBot="1">
      <c r="A673" s="380"/>
      <c r="B673" s="381"/>
      <c r="C673" s="381"/>
      <c r="D673" s="44" t="s">
        <v>148</v>
      </c>
      <c r="E673" s="383">
        <f>E676+E677+E678+E679+E680+E681+E682</f>
        <v>8874.1999999999989</v>
      </c>
      <c r="F673" s="335">
        <f>F676+F677+F678+F679+F680+F681+F682</f>
        <v>448.1</v>
      </c>
      <c r="G673" s="335"/>
      <c r="H673" s="384"/>
      <c r="I673" s="384"/>
      <c r="J673" s="384"/>
      <c r="K673" s="336">
        <f>K676+K677+K678+K679+K680+K681+K682</f>
        <v>8043.3999999999987</v>
      </c>
    </row>
    <row r="674" spans="1:11" ht="15.75" customHeight="1" thickBot="1">
      <c r="A674" s="369" t="s">
        <v>121</v>
      </c>
      <c r="B674" s="370"/>
      <c r="C674" s="370"/>
      <c r="D674" s="3" t="s">
        <v>35</v>
      </c>
      <c r="E674" s="335"/>
      <c r="F674" s="335"/>
      <c r="G674" s="335"/>
      <c r="H674" s="384"/>
      <c r="I674" s="384"/>
      <c r="J674" s="384"/>
      <c r="K674" s="336"/>
    </row>
    <row r="675" spans="1:11" ht="15.75" customHeight="1" thickBot="1">
      <c r="A675" s="377"/>
      <c r="B675" s="378"/>
      <c r="C675" s="378"/>
      <c r="D675" s="6" t="s">
        <v>36</v>
      </c>
      <c r="E675" s="335"/>
      <c r="F675" s="335"/>
      <c r="G675" s="335"/>
      <c r="H675" s="384"/>
      <c r="I675" s="384"/>
      <c r="J675" s="384"/>
      <c r="K675" s="336"/>
    </row>
    <row r="676" spans="1:11" ht="15" customHeight="1" thickBot="1">
      <c r="A676" s="83"/>
      <c r="B676" s="7"/>
      <c r="C676" s="7"/>
      <c r="D676" s="6">
        <v>2012</v>
      </c>
      <c r="E676" s="8">
        <f t="shared" ref="E676:E681" si="12">E666</f>
        <v>5530</v>
      </c>
      <c r="F676" s="382"/>
      <c r="G676" s="382"/>
      <c r="H676" s="379"/>
      <c r="I676" s="379"/>
      <c r="J676" s="30"/>
      <c r="K676" s="84">
        <f>K666</f>
        <v>5530</v>
      </c>
    </row>
    <row r="677" spans="1:11" ht="15" customHeight="1" thickBot="1">
      <c r="A677" s="83"/>
      <c r="B677" s="7"/>
      <c r="C677" s="7"/>
      <c r="D677" s="6">
        <v>2013</v>
      </c>
      <c r="E677" s="8">
        <f t="shared" si="12"/>
        <v>5</v>
      </c>
      <c r="F677" s="382"/>
      <c r="G677" s="382"/>
      <c r="H677" s="379"/>
      <c r="I677" s="379"/>
      <c r="J677" s="30"/>
      <c r="K677" s="84">
        <f>K667</f>
        <v>5</v>
      </c>
    </row>
    <row r="678" spans="1:11" ht="15.75" customHeight="1" thickBot="1">
      <c r="A678" s="83"/>
      <c r="B678" s="7"/>
      <c r="C678" s="7"/>
      <c r="D678" s="6">
        <v>2014</v>
      </c>
      <c r="E678" s="8">
        <f t="shared" si="12"/>
        <v>694</v>
      </c>
      <c r="F678" s="321">
        <f>F668</f>
        <v>448.1</v>
      </c>
      <c r="G678" s="321"/>
      <c r="H678" s="379"/>
      <c r="I678" s="379"/>
      <c r="J678" s="30"/>
      <c r="K678" s="84">
        <f>K668</f>
        <v>245.9</v>
      </c>
    </row>
    <row r="679" spans="1:11" ht="15.75" customHeight="1" thickBot="1">
      <c r="A679" s="83"/>
      <c r="B679" s="7"/>
      <c r="C679" s="7"/>
      <c r="D679" s="6">
        <v>2015</v>
      </c>
      <c r="E679" s="8">
        <f t="shared" si="12"/>
        <v>466.1</v>
      </c>
      <c r="F679" s="321"/>
      <c r="G679" s="321"/>
      <c r="H679" s="379"/>
      <c r="I679" s="379"/>
      <c r="J679" s="30"/>
      <c r="K679" s="84">
        <f>K669</f>
        <v>83.4</v>
      </c>
    </row>
    <row r="680" spans="1:11" ht="15.75" customHeight="1" thickBot="1">
      <c r="A680" s="83"/>
      <c r="B680" s="7"/>
      <c r="C680" s="7"/>
      <c r="D680" s="6">
        <v>2016</v>
      </c>
      <c r="E680" s="8">
        <f>E670</f>
        <v>614.20000000000005</v>
      </c>
      <c r="F680" s="321">
        <f>F670</f>
        <v>0</v>
      </c>
      <c r="G680" s="321"/>
      <c r="H680" s="379"/>
      <c r="I680" s="379"/>
      <c r="J680" s="30"/>
      <c r="K680" s="84">
        <f>K670</f>
        <v>614.20000000000005</v>
      </c>
    </row>
    <row r="681" spans="1:11" ht="15.75" customHeight="1" thickBot="1">
      <c r="A681" s="64"/>
      <c r="B681" s="65"/>
      <c r="C681" s="151"/>
      <c r="D681" s="49">
        <v>2017</v>
      </c>
      <c r="E681" s="158">
        <f t="shared" si="12"/>
        <v>1021.5</v>
      </c>
      <c r="F681" s="68"/>
      <c r="G681" s="67"/>
      <c r="H681" s="68"/>
      <c r="I681" s="67"/>
      <c r="J681" s="67"/>
      <c r="K681" s="69">
        <v>1021.5</v>
      </c>
    </row>
    <row r="682" spans="1:11" ht="15.75" customHeight="1" thickBot="1">
      <c r="A682" s="83"/>
      <c r="B682" s="7"/>
      <c r="C682" s="27"/>
      <c r="D682" s="49">
        <v>2018</v>
      </c>
      <c r="E682" s="159">
        <f>E672</f>
        <v>543.4</v>
      </c>
      <c r="F682" s="160"/>
      <c r="G682" s="67"/>
      <c r="H682" s="68"/>
      <c r="I682" s="67"/>
      <c r="J682" s="67"/>
      <c r="K682" s="69">
        <f>K672</f>
        <v>543.4</v>
      </c>
    </row>
    <row r="683" spans="1:11" ht="15.75" customHeight="1" thickBot="1">
      <c r="A683" s="380"/>
      <c r="B683" s="381"/>
      <c r="C683" s="381"/>
      <c r="D683" s="44" t="s">
        <v>148</v>
      </c>
      <c r="E683" s="335">
        <f>E686+E687+E688+E689+E690+E691+E692</f>
        <v>25941.600000000002</v>
      </c>
      <c r="F683" s="335">
        <f>F686+F687+F688+F689+F690+F692+F691</f>
        <v>971.7</v>
      </c>
      <c r="G683" s="335"/>
      <c r="H683" s="335"/>
      <c r="I683" s="335"/>
      <c r="J683" s="335"/>
      <c r="K683" s="336">
        <f>K686+K687+K688+K689+K690+K691+K692</f>
        <v>25067.1</v>
      </c>
    </row>
    <row r="684" spans="1:11" ht="15.75" customHeight="1" thickBot="1">
      <c r="A684" s="369" t="s">
        <v>122</v>
      </c>
      <c r="B684" s="370"/>
      <c r="C684" s="370"/>
      <c r="D684" s="3" t="s">
        <v>35</v>
      </c>
      <c r="E684" s="335"/>
      <c r="F684" s="335"/>
      <c r="G684" s="335"/>
      <c r="H684" s="335"/>
      <c r="I684" s="335"/>
      <c r="J684" s="335"/>
      <c r="K684" s="336"/>
    </row>
    <row r="685" spans="1:11" ht="15.75" customHeight="1" thickBot="1">
      <c r="A685" s="377"/>
      <c r="B685" s="378"/>
      <c r="C685" s="378"/>
      <c r="D685" s="6" t="s">
        <v>36</v>
      </c>
      <c r="E685" s="335"/>
      <c r="F685" s="335"/>
      <c r="G685" s="335"/>
      <c r="H685" s="335"/>
      <c r="I685" s="335"/>
      <c r="J685" s="335"/>
      <c r="K685" s="336"/>
    </row>
    <row r="686" spans="1:11" ht="17.25" customHeight="1" thickBot="1">
      <c r="A686" s="83"/>
      <c r="B686" s="7"/>
      <c r="C686" s="7"/>
      <c r="D686" s="6">
        <v>2012</v>
      </c>
      <c r="E686" s="8">
        <f t="shared" ref="E686:E692" si="13">E676+E655</f>
        <v>11861.7</v>
      </c>
      <c r="F686" s="321"/>
      <c r="G686" s="321"/>
      <c r="H686" s="321"/>
      <c r="I686" s="321"/>
      <c r="J686" s="8"/>
      <c r="K686" s="84">
        <f t="shared" ref="K686:K692" si="14">K676+K655</f>
        <v>11861.7</v>
      </c>
    </row>
    <row r="687" spans="1:11" ht="15" customHeight="1" thickBot="1">
      <c r="A687" s="83"/>
      <c r="B687" s="7"/>
      <c r="C687" s="7"/>
      <c r="D687" s="6">
        <v>2013</v>
      </c>
      <c r="E687" s="8">
        <f t="shared" si="13"/>
        <v>2102.6999999999998</v>
      </c>
      <c r="F687" s="321"/>
      <c r="G687" s="321"/>
      <c r="H687" s="321"/>
      <c r="I687" s="321"/>
      <c r="J687" s="8"/>
      <c r="K687" s="84">
        <f t="shared" si="14"/>
        <v>2102.6999999999998</v>
      </c>
    </row>
    <row r="688" spans="1:11" ht="15.75" customHeight="1" thickBot="1">
      <c r="A688" s="83"/>
      <c r="B688" s="7"/>
      <c r="C688" s="7"/>
      <c r="D688" s="6">
        <v>2014</v>
      </c>
      <c r="E688" s="8">
        <f t="shared" si="13"/>
        <v>3236.2</v>
      </c>
      <c r="F688" s="321">
        <v>448.1</v>
      </c>
      <c r="G688" s="321"/>
      <c r="H688" s="321"/>
      <c r="I688" s="321"/>
      <c r="J688" s="8"/>
      <c r="K688" s="84">
        <f t="shared" si="14"/>
        <v>2788.1</v>
      </c>
    </row>
    <row r="689" spans="1:11" ht="15.75" customHeight="1" thickBot="1">
      <c r="A689" s="83"/>
      <c r="B689" s="7"/>
      <c r="C689" s="7"/>
      <c r="D689" s="6">
        <v>2015</v>
      </c>
      <c r="E689" s="8">
        <f t="shared" si="13"/>
        <v>1644.6999999999998</v>
      </c>
      <c r="F689" s="321"/>
      <c r="G689" s="321"/>
      <c r="H689" s="321"/>
      <c r="I689" s="321"/>
      <c r="J689" s="8"/>
      <c r="K689" s="84">
        <f t="shared" si="14"/>
        <v>1262</v>
      </c>
    </row>
    <row r="690" spans="1:11" ht="15.75" customHeight="1" thickBot="1">
      <c r="A690" s="80"/>
      <c r="B690" s="23"/>
      <c r="C690" s="23"/>
      <c r="D690" s="3">
        <v>2016</v>
      </c>
      <c r="E690" s="54">
        <f t="shared" si="13"/>
        <v>2409</v>
      </c>
      <c r="F690" s="374">
        <v>523.6</v>
      </c>
      <c r="G690" s="374"/>
      <c r="H690" s="374"/>
      <c r="I690" s="374"/>
      <c r="J690" s="54"/>
      <c r="K690" s="85">
        <f t="shared" si="14"/>
        <v>2409</v>
      </c>
    </row>
    <row r="691" spans="1:11" ht="15.75" customHeight="1" thickBot="1">
      <c r="A691" s="64"/>
      <c r="B691" s="65"/>
      <c r="C691" s="151"/>
      <c r="D691" s="49">
        <v>2017</v>
      </c>
      <c r="E691" s="158">
        <f>E681+E660</f>
        <v>2712.6000000000004</v>
      </c>
      <c r="F691" s="68"/>
      <c r="G691" s="67"/>
      <c r="H691" s="68"/>
      <c r="I691" s="67"/>
      <c r="J691" s="67"/>
      <c r="K691" s="154">
        <f>K681+K660</f>
        <v>2712.6000000000004</v>
      </c>
    </row>
    <row r="692" spans="1:11" ht="15.75" customHeight="1" thickBot="1">
      <c r="A692" s="83"/>
      <c r="B692" s="7"/>
      <c r="C692" s="27"/>
      <c r="D692" s="49">
        <v>2018</v>
      </c>
      <c r="E692" s="159">
        <f t="shared" si="13"/>
        <v>1974.6999999999998</v>
      </c>
      <c r="F692" s="160"/>
      <c r="G692" s="67"/>
      <c r="H692" s="68"/>
      <c r="I692" s="67"/>
      <c r="J692" s="67"/>
      <c r="K692" s="95">
        <f t="shared" si="14"/>
        <v>1931</v>
      </c>
    </row>
    <row r="693" spans="1:11" ht="15.75" customHeight="1" thickBot="1">
      <c r="A693" s="375"/>
      <c r="B693" s="376"/>
      <c r="C693" s="376"/>
      <c r="D693" s="44" t="s">
        <v>148</v>
      </c>
      <c r="E693" s="365">
        <f>E696+E697+E698+E699+E700+E701+E702</f>
        <v>34232.700000000004</v>
      </c>
      <c r="F693" s="365">
        <f>F696+F697+F698+F699+F700+F701+F702</f>
        <v>971.7</v>
      </c>
      <c r="G693" s="365"/>
      <c r="H693" s="365"/>
      <c r="I693" s="365"/>
      <c r="J693" s="365"/>
      <c r="K693" s="367">
        <f>K696+K697+K698+K699+K700+K701+K702</f>
        <v>33738.800000000003</v>
      </c>
    </row>
    <row r="694" spans="1:11" ht="15.75" customHeight="1" thickBot="1">
      <c r="A694" s="369" t="s">
        <v>123</v>
      </c>
      <c r="B694" s="370"/>
      <c r="C694" s="370"/>
      <c r="D694" s="3" t="s">
        <v>35</v>
      </c>
      <c r="E694" s="335"/>
      <c r="F694" s="335"/>
      <c r="G694" s="335"/>
      <c r="H694" s="335"/>
      <c r="I694" s="335"/>
      <c r="J694" s="335"/>
      <c r="K694" s="336"/>
    </row>
    <row r="695" spans="1:11" ht="15.75" customHeight="1" thickBot="1">
      <c r="A695" s="371"/>
      <c r="B695" s="372"/>
      <c r="C695" s="372"/>
      <c r="D695" s="57" t="s">
        <v>36</v>
      </c>
      <c r="E695" s="366"/>
      <c r="F695" s="366"/>
      <c r="G695" s="366"/>
      <c r="H695" s="366"/>
      <c r="I695" s="366"/>
      <c r="J695" s="366"/>
      <c r="K695" s="368"/>
    </row>
    <row r="696" spans="1:11" ht="19.5" customHeight="1" thickBot="1">
      <c r="A696" s="83"/>
      <c r="B696" s="7"/>
      <c r="C696" s="7"/>
      <c r="D696" s="6">
        <v>2012</v>
      </c>
      <c r="E696" s="8">
        <f>E686+E538</f>
        <v>13876.400000000001</v>
      </c>
      <c r="F696" s="373"/>
      <c r="G696" s="373"/>
      <c r="H696" s="373"/>
      <c r="I696" s="373"/>
      <c r="J696" s="8"/>
      <c r="K696" s="84">
        <f t="shared" ref="K696:K702" si="15">K686+K538</f>
        <v>13876.400000000001</v>
      </c>
    </row>
    <row r="697" spans="1:11" ht="15" customHeight="1" thickBot="1">
      <c r="A697" s="83"/>
      <c r="B697" s="7"/>
      <c r="C697" s="7"/>
      <c r="D697" s="6">
        <v>2013</v>
      </c>
      <c r="E697" s="8">
        <f>E687+E539</f>
        <v>3156.3999999999996</v>
      </c>
      <c r="F697" s="321"/>
      <c r="G697" s="321"/>
      <c r="H697" s="321"/>
      <c r="I697" s="321"/>
      <c r="J697" s="8"/>
      <c r="K697" s="84">
        <f t="shared" si="15"/>
        <v>3156.3999999999996</v>
      </c>
    </row>
    <row r="698" spans="1:11" ht="15.75" customHeight="1" thickBot="1">
      <c r="A698" s="83"/>
      <c r="B698" s="7"/>
      <c r="C698" s="7"/>
      <c r="D698" s="6">
        <v>2014</v>
      </c>
      <c r="E698" s="8">
        <v>5089.8</v>
      </c>
      <c r="F698" s="321">
        <f>F678</f>
        <v>448.1</v>
      </c>
      <c r="G698" s="321"/>
      <c r="H698" s="321"/>
      <c r="I698" s="321"/>
      <c r="J698" s="8"/>
      <c r="K698" s="84">
        <f t="shared" si="15"/>
        <v>4639.6000000000004</v>
      </c>
    </row>
    <row r="699" spans="1:11" ht="15.75" customHeight="1">
      <c r="A699" s="93"/>
      <c r="B699" s="42"/>
      <c r="C699" s="42"/>
      <c r="D699" s="43">
        <v>2015</v>
      </c>
      <c r="E699" s="46">
        <v>2474.4</v>
      </c>
      <c r="F699" s="322"/>
      <c r="G699" s="322"/>
      <c r="H699" s="322"/>
      <c r="I699" s="322"/>
      <c r="J699" s="46"/>
      <c r="K699" s="98">
        <f t="shared" si="15"/>
        <v>2474.4</v>
      </c>
    </row>
    <row r="700" spans="1:11" ht="15.75" customHeight="1" thickBot="1">
      <c r="A700" s="90"/>
      <c r="B700" s="41"/>
      <c r="C700" s="41"/>
      <c r="D700" s="39">
        <v>2016</v>
      </c>
      <c r="E700" s="40">
        <f>E690+E542</f>
        <v>3089.2</v>
      </c>
      <c r="F700" s="320">
        <v>523.6</v>
      </c>
      <c r="G700" s="320"/>
      <c r="H700" s="320"/>
      <c r="I700" s="320"/>
      <c r="J700" s="40"/>
      <c r="K700" s="100">
        <f t="shared" si="15"/>
        <v>3089.2</v>
      </c>
    </row>
    <row r="701" spans="1:11" ht="15.75" customHeight="1" thickBot="1">
      <c r="A701" s="64"/>
      <c r="B701" s="65"/>
      <c r="C701" s="151"/>
      <c r="D701" s="49">
        <v>2017</v>
      </c>
      <c r="E701" s="158">
        <f>E691+E543</f>
        <v>3623.3</v>
      </c>
      <c r="F701" s="68"/>
      <c r="G701" s="67"/>
      <c r="H701" s="68"/>
      <c r="I701" s="67"/>
      <c r="J701" s="67"/>
      <c r="K701" s="154">
        <f t="shared" si="15"/>
        <v>3623.3</v>
      </c>
    </row>
    <row r="702" spans="1:11" ht="15.75" customHeight="1" thickBot="1">
      <c r="A702" s="64"/>
      <c r="B702" s="65"/>
      <c r="C702" s="293"/>
      <c r="D702" s="49">
        <v>2018</v>
      </c>
      <c r="E702" s="296">
        <f>E692+E544</f>
        <v>2923.2</v>
      </c>
      <c r="F702" s="160"/>
      <c r="G702" s="67"/>
      <c r="H702" s="68"/>
      <c r="I702" s="67"/>
      <c r="J702" s="67"/>
      <c r="K702" s="69">
        <f t="shared" si="15"/>
        <v>2879.5</v>
      </c>
    </row>
    <row r="703" spans="1:11" ht="15.75" customHeight="1" thickBot="1">
      <c r="A703" s="363"/>
      <c r="B703" s="364"/>
      <c r="C703" s="364"/>
      <c r="D703" s="302" t="s">
        <v>148</v>
      </c>
      <c r="E703" s="352">
        <f>E706+E707+E708+E709+E710+E711+E712</f>
        <v>125234.20000000001</v>
      </c>
      <c r="F703" s="352">
        <f>F706+F707+F708+F709+F710</f>
        <v>2545.6999999999998</v>
      </c>
      <c r="G703" s="352"/>
      <c r="H703" s="352">
        <f>H706+H707+H708+H709+H710+H711+H712</f>
        <v>2343.1999999999998</v>
      </c>
      <c r="I703" s="352"/>
      <c r="J703" s="352">
        <f>J706+J707+J708+J709+J710</f>
        <v>1230</v>
      </c>
      <c r="K703" s="355">
        <f>K706+K707+K708+K709+K710+K711+K712</f>
        <v>119115.30000000002</v>
      </c>
    </row>
    <row r="704" spans="1:11" ht="15" customHeight="1" thickBot="1">
      <c r="A704" s="358" t="s">
        <v>124</v>
      </c>
      <c r="B704" s="359"/>
      <c r="C704" s="359"/>
      <c r="D704" s="31" t="s">
        <v>35</v>
      </c>
      <c r="E704" s="353"/>
      <c r="F704" s="353"/>
      <c r="G704" s="353"/>
      <c r="H704" s="353"/>
      <c r="I704" s="353"/>
      <c r="J704" s="353"/>
      <c r="K704" s="356"/>
    </row>
    <row r="705" spans="1:11" ht="22.35" customHeight="1">
      <c r="A705" s="360"/>
      <c r="B705" s="361"/>
      <c r="C705" s="361"/>
      <c r="D705" s="301" t="s">
        <v>36</v>
      </c>
      <c r="E705" s="354"/>
      <c r="F705" s="354"/>
      <c r="G705" s="354"/>
      <c r="H705" s="354"/>
      <c r="I705" s="354"/>
      <c r="J705" s="354"/>
      <c r="K705" s="357"/>
    </row>
    <row r="706" spans="1:11" ht="15.75" thickBot="1">
      <c r="A706" s="101"/>
      <c r="B706" s="33"/>
      <c r="C706" s="33"/>
      <c r="D706" s="32">
        <v>2012</v>
      </c>
      <c r="E706" s="34">
        <f>E696+E417+E83</f>
        <v>30257.7</v>
      </c>
      <c r="F706" s="362">
        <v>700</v>
      </c>
      <c r="G706" s="362"/>
      <c r="H706" s="362">
        <v>700</v>
      </c>
      <c r="I706" s="362"/>
      <c r="J706" s="34">
        <v>600</v>
      </c>
      <c r="K706" s="102">
        <f t="shared" ref="K706:K711" si="16">K696+K417+K83</f>
        <v>28257.7</v>
      </c>
    </row>
    <row r="707" spans="1:11" ht="15.75" thickBot="1">
      <c r="A707" s="101"/>
      <c r="B707" s="33"/>
      <c r="C707" s="33"/>
      <c r="D707" s="32">
        <v>2013</v>
      </c>
      <c r="E707" s="34">
        <f>E84+E418+E697</f>
        <v>16459.099999999999</v>
      </c>
      <c r="F707" s="350">
        <v>700</v>
      </c>
      <c r="G707" s="350"/>
      <c r="H707" s="350">
        <v>700</v>
      </c>
      <c r="I707" s="350"/>
      <c r="J707" s="34">
        <v>600</v>
      </c>
      <c r="K707" s="102">
        <f t="shared" si="16"/>
        <v>14459.1</v>
      </c>
    </row>
    <row r="708" spans="1:11" ht="15.75" thickBot="1">
      <c r="A708" s="101"/>
      <c r="B708" s="33"/>
      <c r="C708" s="33"/>
      <c r="D708" s="32">
        <v>2014</v>
      </c>
      <c r="E708" s="34">
        <v>12795.4</v>
      </c>
      <c r="F708" s="350">
        <f>F698</f>
        <v>448.1</v>
      </c>
      <c r="G708" s="350"/>
      <c r="H708" s="350"/>
      <c r="I708" s="350"/>
      <c r="J708" s="34">
        <v>30</v>
      </c>
      <c r="K708" s="102">
        <f t="shared" si="16"/>
        <v>12317.300000000001</v>
      </c>
    </row>
    <row r="709" spans="1:11" ht="15.75" thickBot="1">
      <c r="A709" s="103"/>
      <c r="B709" s="35"/>
      <c r="C709" s="35"/>
      <c r="D709" s="31">
        <v>2015</v>
      </c>
      <c r="E709" s="36">
        <f>F709+H709+K709</f>
        <v>8542</v>
      </c>
      <c r="F709" s="351">
        <v>697.6</v>
      </c>
      <c r="G709" s="351"/>
      <c r="H709" s="351">
        <v>397.6</v>
      </c>
      <c r="I709" s="351"/>
      <c r="J709" s="36"/>
      <c r="K709" s="104">
        <f t="shared" si="16"/>
        <v>7446.8</v>
      </c>
    </row>
    <row r="710" spans="1:11" ht="15.75" thickBot="1">
      <c r="A710" s="258"/>
      <c r="B710" s="259"/>
      <c r="C710" s="259"/>
      <c r="D710" s="260">
        <v>2016</v>
      </c>
      <c r="E710" s="261">
        <f>E700+E421+E87</f>
        <v>19919.900000000001</v>
      </c>
      <c r="F710" s="349"/>
      <c r="G710" s="349"/>
      <c r="H710" s="349">
        <v>418.5</v>
      </c>
      <c r="I710" s="349"/>
      <c r="J710" s="261"/>
      <c r="K710" s="262">
        <f t="shared" si="16"/>
        <v>19501.400000000001</v>
      </c>
    </row>
    <row r="711" spans="1:11" ht="15.75" thickBot="1">
      <c r="A711" s="257"/>
      <c r="B711" s="270"/>
      <c r="C711" s="269"/>
      <c r="D711" s="268">
        <v>2017</v>
      </c>
      <c r="E711" s="266">
        <f>E701+E422+E88</f>
        <v>18405.7</v>
      </c>
      <c r="F711" s="267"/>
      <c r="G711" s="161"/>
      <c r="H711" s="161">
        <v>83.4</v>
      </c>
      <c r="I711" s="263"/>
      <c r="J711" s="265"/>
      <c r="K711" s="266">
        <f t="shared" si="16"/>
        <v>18322.300000000003</v>
      </c>
    </row>
    <row r="712" spans="1:11" ht="15.75" thickBot="1">
      <c r="A712" s="257"/>
      <c r="B712" s="270"/>
      <c r="C712" s="269"/>
      <c r="D712" s="268">
        <v>2018</v>
      </c>
      <c r="E712" s="266">
        <v>18854.400000000001</v>
      </c>
      <c r="F712" s="267"/>
      <c r="G712" s="161"/>
      <c r="H712" s="161">
        <v>43.7</v>
      </c>
      <c r="I712" s="263"/>
      <c r="J712" s="265"/>
      <c r="K712" s="266">
        <f>K702+K423+K89</f>
        <v>18810.699999999997</v>
      </c>
    </row>
    <row r="713" spans="1:11" ht="15.75" thickBot="1">
      <c r="A713" s="162"/>
      <c r="B713" s="270"/>
      <c r="C713" s="270"/>
      <c r="D713" s="270"/>
      <c r="E713" s="270"/>
      <c r="F713" s="271"/>
      <c r="G713" s="256"/>
      <c r="H713" s="256"/>
      <c r="I713" s="264"/>
      <c r="J713" s="270"/>
      <c r="K713" s="272"/>
    </row>
  </sheetData>
  <sheetProtection selectLockedCells="1" selectUnlockedCells="1"/>
  <mergeCells count="1115">
    <mergeCell ref="J644:J646"/>
    <mergeCell ref="K644:K646"/>
    <mergeCell ref="C648:C650"/>
    <mergeCell ref="E648:E650"/>
    <mergeCell ref="F648:F650"/>
    <mergeCell ref="H648:H650"/>
    <mergeCell ref="J648:J650"/>
    <mergeCell ref="K648:K650"/>
    <mergeCell ref="B308:B310"/>
    <mergeCell ref="A308:A310"/>
    <mergeCell ref="C644:C646"/>
    <mergeCell ref="E644:E646"/>
    <mergeCell ref="F644:F646"/>
    <mergeCell ref="H644:H646"/>
    <mergeCell ref="E308:E310"/>
    <mergeCell ref="F308:G310"/>
    <mergeCell ref="H308:I310"/>
    <mergeCell ref="A315:C315"/>
    <mergeCell ref="J308:J310"/>
    <mergeCell ref="K308:K310"/>
    <mergeCell ref="C308:C310"/>
    <mergeCell ref="C269:C271"/>
    <mergeCell ref="E269:E271"/>
    <mergeCell ref="F269:F271"/>
    <mergeCell ref="H269:H271"/>
    <mergeCell ref="J269:J271"/>
    <mergeCell ref="K269:K271"/>
    <mergeCell ref="K283:K285"/>
    <mergeCell ref="K232:K234"/>
    <mergeCell ref="F239:G239"/>
    <mergeCell ref="H239:I239"/>
    <mergeCell ref="A232:A234"/>
    <mergeCell ref="B232:B234"/>
    <mergeCell ref="C232:C234"/>
    <mergeCell ref="E232:E234"/>
    <mergeCell ref="F232:G234"/>
    <mergeCell ref="H232:I234"/>
    <mergeCell ref="J232:J234"/>
    <mergeCell ref="H57:I57"/>
    <mergeCell ref="H67:I67"/>
    <mergeCell ref="F67:G67"/>
    <mergeCell ref="C283:C285"/>
    <mergeCell ref="E283:E285"/>
    <mergeCell ref="F283:G285"/>
    <mergeCell ref="H283:I285"/>
    <mergeCell ref="A61:C61"/>
    <mergeCell ref="A62:C62"/>
    <mergeCell ref="F57:G57"/>
    <mergeCell ref="A16:K16"/>
    <mergeCell ref="A17:K17"/>
    <mergeCell ref="F19:K21"/>
    <mergeCell ref="F22:F26"/>
    <mergeCell ref="G22:H22"/>
    <mergeCell ref="I22:J22"/>
    <mergeCell ref="G23:H23"/>
    <mergeCell ref="I23:J23"/>
    <mergeCell ref="G24:H24"/>
    <mergeCell ref="I24:J24"/>
    <mergeCell ref="G25:H25"/>
    <mergeCell ref="I25:J25"/>
    <mergeCell ref="G26:H26"/>
    <mergeCell ref="I26:J26"/>
    <mergeCell ref="A27:K27"/>
    <mergeCell ref="A28:K28"/>
    <mergeCell ref="A29:K29"/>
    <mergeCell ref="A30:A32"/>
    <mergeCell ref="B30:B32"/>
    <mergeCell ref="C30:C32"/>
    <mergeCell ref="E30:E32"/>
    <mergeCell ref="F30:G32"/>
    <mergeCell ref="H30:I32"/>
    <mergeCell ref="J30:J32"/>
    <mergeCell ref="K30:K32"/>
    <mergeCell ref="F33:G33"/>
    <mergeCell ref="H33:I33"/>
    <mergeCell ref="F34:G34"/>
    <mergeCell ref="H34:I34"/>
    <mergeCell ref="F35:G35"/>
    <mergeCell ref="H35:I35"/>
    <mergeCell ref="F38:G38"/>
    <mergeCell ref="H38:I38"/>
    <mergeCell ref="F39:G39"/>
    <mergeCell ref="H39:I39"/>
    <mergeCell ref="A40:A42"/>
    <mergeCell ref="B40:B42"/>
    <mergeCell ref="C40:C42"/>
    <mergeCell ref="E40:E42"/>
    <mergeCell ref="F40:G42"/>
    <mergeCell ref="H40:I42"/>
    <mergeCell ref="J40:J42"/>
    <mergeCell ref="K40:K42"/>
    <mergeCell ref="F43:G43"/>
    <mergeCell ref="H43:I43"/>
    <mergeCell ref="F44:G44"/>
    <mergeCell ref="H44:I44"/>
    <mergeCell ref="F45:G45"/>
    <mergeCell ref="H45:I45"/>
    <mergeCell ref="F48:G48"/>
    <mergeCell ref="H48:I48"/>
    <mergeCell ref="F49:G49"/>
    <mergeCell ref="H49:I49"/>
    <mergeCell ref="A50:A52"/>
    <mergeCell ref="B50:B52"/>
    <mergeCell ref="C50:C52"/>
    <mergeCell ref="E50:E52"/>
    <mergeCell ref="F50:G52"/>
    <mergeCell ref="H50:I52"/>
    <mergeCell ref="J50:J52"/>
    <mergeCell ref="K50:K52"/>
    <mergeCell ref="F59:G59"/>
    <mergeCell ref="H59:I59"/>
    <mergeCell ref="A60:C60"/>
    <mergeCell ref="E60:E62"/>
    <mergeCell ref="F60:G62"/>
    <mergeCell ref="H60:I62"/>
    <mergeCell ref="J60:J62"/>
    <mergeCell ref="K60:K62"/>
    <mergeCell ref="H63:I63"/>
    <mergeCell ref="F64:G64"/>
    <mergeCell ref="H64:I64"/>
    <mergeCell ref="F65:G65"/>
    <mergeCell ref="H65:I65"/>
    <mergeCell ref="F66:G66"/>
    <mergeCell ref="H66:I66"/>
    <mergeCell ref="F63:G63"/>
    <mergeCell ref="A70:C70"/>
    <mergeCell ref="E70:E72"/>
    <mergeCell ref="F70:G72"/>
    <mergeCell ref="H70:I72"/>
    <mergeCell ref="J70:J72"/>
    <mergeCell ref="K70:K72"/>
    <mergeCell ref="A71:C71"/>
    <mergeCell ref="A72:C72"/>
    <mergeCell ref="F73:G73"/>
    <mergeCell ref="H73:I73"/>
    <mergeCell ref="F74:G74"/>
    <mergeCell ref="H74:I74"/>
    <mergeCell ref="F75:G75"/>
    <mergeCell ref="H75:I75"/>
    <mergeCell ref="F76:G76"/>
    <mergeCell ref="H76:I76"/>
    <mergeCell ref="F77:G77"/>
    <mergeCell ref="H77:I77"/>
    <mergeCell ref="A80:C80"/>
    <mergeCell ref="E80:E82"/>
    <mergeCell ref="F80:G82"/>
    <mergeCell ref="H80:I82"/>
    <mergeCell ref="J80:J82"/>
    <mergeCell ref="K80:K82"/>
    <mergeCell ref="A81:C81"/>
    <mergeCell ref="A82:C82"/>
    <mergeCell ref="F83:G83"/>
    <mergeCell ref="H83:I83"/>
    <mergeCell ref="F84:G84"/>
    <mergeCell ref="H84:I84"/>
    <mergeCell ref="F85:G85"/>
    <mergeCell ref="H85:I85"/>
    <mergeCell ref="F86:G86"/>
    <mergeCell ref="H86:I86"/>
    <mergeCell ref="F87:G87"/>
    <mergeCell ref="H87:I87"/>
    <mergeCell ref="A90:K90"/>
    <mergeCell ref="A91:K91"/>
    <mergeCell ref="A92:K92"/>
    <mergeCell ref="A93:A96"/>
    <mergeCell ref="B93:B96"/>
    <mergeCell ref="C93:C96"/>
    <mergeCell ref="E93:E96"/>
    <mergeCell ref="F93:G96"/>
    <mergeCell ref="H93:I96"/>
    <mergeCell ref="J93:J96"/>
    <mergeCell ref="K93:K96"/>
    <mergeCell ref="F97:G97"/>
    <mergeCell ref="H97:I97"/>
    <mergeCell ref="F98:G98"/>
    <mergeCell ref="H98:I98"/>
    <mergeCell ref="F99:G99"/>
    <mergeCell ref="H99:I99"/>
    <mergeCell ref="F100:G100"/>
    <mergeCell ref="H100:I100"/>
    <mergeCell ref="F101:G101"/>
    <mergeCell ref="H101:I101"/>
    <mergeCell ref="A104:C104"/>
    <mergeCell ref="E104:E106"/>
    <mergeCell ref="F104:G106"/>
    <mergeCell ref="H104:I106"/>
    <mergeCell ref="J104:J106"/>
    <mergeCell ref="K104:K106"/>
    <mergeCell ref="A105:C105"/>
    <mergeCell ref="A106:C106"/>
    <mergeCell ref="F107:G107"/>
    <mergeCell ref="H107:I107"/>
    <mergeCell ref="F108:G108"/>
    <mergeCell ref="H108:I108"/>
    <mergeCell ref="F109:G109"/>
    <mergeCell ref="H109:I109"/>
    <mergeCell ref="F110:G110"/>
    <mergeCell ref="H110:I110"/>
    <mergeCell ref="F111:G111"/>
    <mergeCell ref="H111:I111"/>
    <mergeCell ref="A114:K114"/>
    <mergeCell ref="A115:K115"/>
    <mergeCell ref="A116:A119"/>
    <mergeCell ref="B116:B119"/>
    <mergeCell ref="C116:C119"/>
    <mergeCell ref="E116:E119"/>
    <mergeCell ref="F116:G119"/>
    <mergeCell ref="H116:I119"/>
    <mergeCell ref="J116:J119"/>
    <mergeCell ref="K116:K119"/>
    <mergeCell ref="F120:G120"/>
    <mergeCell ref="H120:I120"/>
    <mergeCell ref="F121:G121"/>
    <mergeCell ref="H121:I121"/>
    <mergeCell ref="F122:G122"/>
    <mergeCell ref="H122:I122"/>
    <mergeCell ref="F123:G123"/>
    <mergeCell ref="H123:I123"/>
    <mergeCell ref="F124:G124"/>
    <mergeCell ref="H124:I124"/>
    <mergeCell ref="A127:A132"/>
    <mergeCell ref="B127:B132"/>
    <mergeCell ref="C127:C132"/>
    <mergeCell ref="E127:E132"/>
    <mergeCell ref="F127:G132"/>
    <mergeCell ref="H127:I132"/>
    <mergeCell ref="J127:J132"/>
    <mergeCell ref="K127:K132"/>
    <mergeCell ref="F133:G133"/>
    <mergeCell ref="H133:I133"/>
    <mergeCell ref="F134:G134"/>
    <mergeCell ref="H134:I134"/>
    <mergeCell ref="F135:G135"/>
    <mergeCell ref="H135:I135"/>
    <mergeCell ref="F136:G136"/>
    <mergeCell ref="H136:I136"/>
    <mergeCell ref="F137:G137"/>
    <mergeCell ref="H137:I137"/>
    <mergeCell ref="A140:A143"/>
    <mergeCell ref="B140:B143"/>
    <mergeCell ref="C140:C143"/>
    <mergeCell ref="E140:E143"/>
    <mergeCell ref="F140:G143"/>
    <mergeCell ref="H140:I143"/>
    <mergeCell ref="J140:J143"/>
    <mergeCell ref="K140:K143"/>
    <mergeCell ref="F144:G144"/>
    <mergeCell ref="H144:I144"/>
    <mergeCell ref="F145:G145"/>
    <mergeCell ref="H145:I145"/>
    <mergeCell ref="F146:G146"/>
    <mergeCell ref="H146:I146"/>
    <mergeCell ref="F147:G147"/>
    <mergeCell ref="H147:I147"/>
    <mergeCell ref="F148:G148"/>
    <mergeCell ref="H148:I148"/>
    <mergeCell ref="A151:A153"/>
    <mergeCell ref="B151:B153"/>
    <mergeCell ref="C151:C153"/>
    <mergeCell ref="E151:E153"/>
    <mergeCell ref="F151:G153"/>
    <mergeCell ref="H151:I153"/>
    <mergeCell ref="J151:J153"/>
    <mergeCell ref="K151:K153"/>
    <mergeCell ref="F154:G154"/>
    <mergeCell ref="H154:I154"/>
    <mergeCell ref="F155:G155"/>
    <mergeCell ref="H155:I155"/>
    <mergeCell ref="F156:G156"/>
    <mergeCell ref="H156:I156"/>
    <mergeCell ref="F157:G157"/>
    <mergeCell ref="H157:I157"/>
    <mergeCell ref="F158:G158"/>
    <mergeCell ref="H158:I158"/>
    <mergeCell ref="A161:C161"/>
    <mergeCell ref="E161:E163"/>
    <mergeCell ref="F161:G163"/>
    <mergeCell ref="H161:I163"/>
    <mergeCell ref="J161:J163"/>
    <mergeCell ref="K161:K163"/>
    <mergeCell ref="A162:C162"/>
    <mergeCell ref="A163:C163"/>
    <mergeCell ref="F164:G164"/>
    <mergeCell ref="H164:I164"/>
    <mergeCell ref="F165:G165"/>
    <mergeCell ref="H165:I165"/>
    <mergeCell ref="F166:G166"/>
    <mergeCell ref="H166:I166"/>
    <mergeCell ref="F167:G167"/>
    <mergeCell ref="H167:I167"/>
    <mergeCell ref="F168:G168"/>
    <mergeCell ref="H168:I168"/>
    <mergeCell ref="A171:K171"/>
    <mergeCell ref="A172:A174"/>
    <mergeCell ref="C172:C174"/>
    <mergeCell ref="E172:E174"/>
    <mergeCell ref="F172:G174"/>
    <mergeCell ref="H172:I174"/>
    <mergeCell ref="J172:J174"/>
    <mergeCell ref="K172:K174"/>
    <mergeCell ref="B173:B174"/>
    <mergeCell ref="F175:G175"/>
    <mergeCell ref="H175:I175"/>
    <mergeCell ref="F176:G176"/>
    <mergeCell ref="H176:I176"/>
    <mergeCell ref="F177:G177"/>
    <mergeCell ref="H177:I177"/>
    <mergeCell ref="F178:G178"/>
    <mergeCell ref="H178:I178"/>
    <mergeCell ref="F179:G179"/>
    <mergeCell ref="H179:I179"/>
    <mergeCell ref="A182:A184"/>
    <mergeCell ref="B182:B184"/>
    <mergeCell ref="C182:C184"/>
    <mergeCell ref="E182:E184"/>
    <mergeCell ref="F182:G184"/>
    <mergeCell ref="H182:I184"/>
    <mergeCell ref="J182:J184"/>
    <mergeCell ref="K182:K184"/>
    <mergeCell ref="F185:G185"/>
    <mergeCell ref="H185:I185"/>
    <mergeCell ref="F186:G186"/>
    <mergeCell ref="H186:I186"/>
    <mergeCell ref="F187:G187"/>
    <mergeCell ref="H187:I187"/>
    <mergeCell ref="F188:G188"/>
    <mergeCell ref="H188:I188"/>
    <mergeCell ref="F189:G189"/>
    <mergeCell ref="H189:I189"/>
    <mergeCell ref="A192:A194"/>
    <mergeCell ref="B192:B194"/>
    <mergeCell ref="C192:C194"/>
    <mergeCell ref="E192:E194"/>
    <mergeCell ref="F192:G194"/>
    <mergeCell ref="H192:I194"/>
    <mergeCell ref="J192:J194"/>
    <mergeCell ref="K192:K194"/>
    <mergeCell ref="F195:G195"/>
    <mergeCell ref="H195:I195"/>
    <mergeCell ref="F196:G196"/>
    <mergeCell ref="H196:I196"/>
    <mergeCell ref="F197:G197"/>
    <mergeCell ref="H197:I197"/>
    <mergeCell ref="F198:G198"/>
    <mergeCell ref="H198:I198"/>
    <mergeCell ref="F199:G199"/>
    <mergeCell ref="H199:I199"/>
    <mergeCell ref="A202:A204"/>
    <mergeCell ref="B202:B204"/>
    <mergeCell ref="C202:C204"/>
    <mergeCell ref="E202:E204"/>
    <mergeCell ref="F202:G204"/>
    <mergeCell ref="H202:I204"/>
    <mergeCell ref="J202:J204"/>
    <mergeCell ref="K202:K204"/>
    <mergeCell ref="F205:G205"/>
    <mergeCell ref="H205:I205"/>
    <mergeCell ref="F206:G206"/>
    <mergeCell ref="H206:I206"/>
    <mergeCell ref="F207:G207"/>
    <mergeCell ref="H207:I207"/>
    <mergeCell ref="F208:G208"/>
    <mergeCell ref="H208:I208"/>
    <mergeCell ref="F209:G209"/>
    <mergeCell ref="H209:I209"/>
    <mergeCell ref="A212:A214"/>
    <mergeCell ref="B212:B214"/>
    <mergeCell ref="C212:C214"/>
    <mergeCell ref="E212:E214"/>
    <mergeCell ref="F212:F214"/>
    <mergeCell ref="H212:H214"/>
    <mergeCell ref="J212:J214"/>
    <mergeCell ref="K212:K214"/>
    <mergeCell ref="F219:G219"/>
    <mergeCell ref="H219:I219"/>
    <mergeCell ref="A222:A224"/>
    <mergeCell ref="B222:B224"/>
    <mergeCell ref="C222:C224"/>
    <mergeCell ref="E222:E224"/>
    <mergeCell ref="F222:G224"/>
    <mergeCell ref="H222:I224"/>
    <mergeCell ref="J222:J224"/>
    <mergeCell ref="K222:K224"/>
    <mergeCell ref="F225:G225"/>
    <mergeCell ref="H225:I225"/>
    <mergeCell ref="F226:G226"/>
    <mergeCell ref="H226:I226"/>
    <mergeCell ref="F227:G227"/>
    <mergeCell ref="H227:I227"/>
    <mergeCell ref="F228:G228"/>
    <mergeCell ref="H228:I228"/>
    <mergeCell ref="F245:G245"/>
    <mergeCell ref="H245:I245"/>
    <mergeCell ref="F229:G229"/>
    <mergeCell ref="H229:I229"/>
    <mergeCell ref="A248:C248"/>
    <mergeCell ref="E248:E250"/>
    <mergeCell ref="F248:G250"/>
    <mergeCell ref="H248:I250"/>
    <mergeCell ref="J248:J250"/>
    <mergeCell ref="K248:K250"/>
    <mergeCell ref="A249:C249"/>
    <mergeCell ref="A250:C250"/>
    <mergeCell ref="F251:G251"/>
    <mergeCell ref="H251:I251"/>
    <mergeCell ref="F252:G252"/>
    <mergeCell ref="H252:I252"/>
    <mergeCell ref="F253:G253"/>
    <mergeCell ref="H253:I253"/>
    <mergeCell ref="F254:G254"/>
    <mergeCell ref="H254:I254"/>
    <mergeCell ref="F255:G255"/>
    <mergeCell ref="H255:I255"/>
    <mergeCell ref="A258:K258"/>
    <mergeCell ref="A259:A261"/>
    <mergeCell ref="B259:B261"/>
    <mergeCell ref="C259:C261"/>
    <mergeCell ref="E259:E261"/>
    <mergeCell ref="F259:G261"/>
    <mergeCell ref="H259:I261"/>
    <mergeCell ref="J259:J261"/>
    <mergeCell ref="K259:K261"/>
    <mergeCell ref="F262:G262"/>
    <mergeCell ref="H262:I262"/>
    <mergeCell ref="F263:G263"/>
    <mergeCell ref="H263:I263"/>
    <mergeCell ref="B273:B275"/>
    <mergeCell ref="C273:C275"/>
    <mergeCell ref="E273:E275"/>
    <mergeCell ref="F273:G275"/>
    <mergeCell ref="F264:G264"/>
    <mergeCell ref="H264:I264"/>
    <mergeCell ref="F265:G265"/>
    <mergeCell ref="H265:I265"/>
    <mergeCell ref="F266:G266"/>
    <mergeCell ref="H266:I266"/>
    <mergeCell ref="F287:G287"/>
    <mergeCell ref="H287:I287"/>
    <mergeCell ref="F280:G280"/>
    <mergeCell ref="H280:I280"/>
    <mergeCell ref="J273:J275"/>
    <mergeCell ref="H273:I275"/>
    <mergeCell ref="J283:J285"/>
    <mergeCell ref="F279:G279"/>
    <mergeCell ref="F276:G276"/>
    <mergeCell ref="H276:I276"/>
    <mergeCell ref="A290:A292"/>
    <mergeCell ref="B290:B292"/>
    <mergeCell ref="C290:C292"/>
    <mergeCell ref="E290:E292"/>
    <mergeCell ref="F290:G292"/>
    <mergeCell ref="H290:I292"/>
    <mergeCell ref="J290:J292"/>
    <mergeCell ref="K290:K292"/>
    <mergeCell ref="F293:G293"/>
    <mergeCell ref="H293:I293"/>
    <mergeCell ref="F294:G294"/>
    <mergeCell ref="H294:I294"/>
    <mergeCell ref="F295:G295"/>
    <mergeCell ref="H295:I295"/>
    <mergeCell ref="F296:G296"/>
    <mergeCell ref="H296:I296"/>
    <mergeCell ref="F297:G297"/>
    <mergeCell ref="H297:I297"/>
    <mergeCell ref="A300:A302"/>
    <mergeCell ref="B300:B302"/>
    <mergeCell ref="C300:C302"/>
    <mergeCell ref="E300:E302"/>
    <mergeCell ref="F300:F302"/>
    <mergeCell ref="H300:H302"/>
    <mergeCell ref="J300:J302"/>
    <mergeCell ref="K300:K302"/>
    <mergeCell ref="A312:C312"/>
    <mergeCell ref="E312:E315"/>
    <mergeCell ref="F312:G315"/>
    <mergeCell ref="H312:I315"/>
    <mergeCell ref="J312:J315"/>
    <mergeCell ref="K312:K315"/>
    <mergeCell ref="A313:C313"/>
    <mergeCell ref="A314:C314"/>
    <mergeCell ref="F316:G316"/>
    <mergeCell ref="H316:I316"/>
    <mergeCell ref="F317:G317"/>
    <mergeCell ref="H317:I317"/>
    <mergeCell ref="F318:G318"/>
    <mergeCell ref="H318:I318"/>
    <mergeCell ref="F319:G319"/>
    <mergeCell ref="H319:I319"/>
    <mergeCell ref="F320:G320"/>
    <mergeCell ref="H320:I320"/>
    <mergeCell ref="A323:K323"/>
    <mergeCell ref="A324:A326"/>
    <mergeCell ref="B324:B326"/>
    <mergeCell ref="C324:C326"/>
    <mergeCell ref="E324:E326"/>
    <mergeCell ref="F324:G326"/>
    <mergeCell ref="H324:I326"/>
    <mergeCell ref="J324:J326"/>
    <mergeCell ref="K324:K326"/>
    <mergeCell ref="F327:G327"/>
    <mergeCell ref="H327:I327"/>
    <mergeCell ref="F328:G328"/>
    <mergeCell ref="H328:I328"/>
    <mergeCell ref="F329:G329"/>
    <mergeCell ref="H329:I329"/>
    <mergeCell ref="F330:G330"/>
    <mergeCell ref="H330:I330"/>
    <mergeCell ref="F331:G331"/>
    <mergeCell ref="H331:I331"/>
    <mergeCell ref="A334:A336"/>
    <mergeCell ref="B334:B336"/>
    <mergeCell ref="C334:C336"/>
    <mergeCell ref="E334:E336"/>
    <mergeCell ref="F334:G336"/>
    <mergeCell ref="H334:I336"/>
    <mergeCell ref="J334:J336"/>
    <mergeCell ref="K334:K336"/>
    <mergeCell ref="F337:G337"/>
    <mergeCell ref="H337:I337"/>
    <mergeCell ref="F338:G338"/>
    <mergeCell ref="H338:I338"/>
    <mergeCell ref="F339:G339"/>
    <mergeCell ref="H339:I339"/>
    <mergeCell ref="F340:G340"/>
    <mergeCell ref="H340:I340"/>
    <mergeCell ref="F341:G341"/>
    <mergeCell ref="H341:I341"/>
    <mergeCell ref="A344:A346"/>
    <mergeCell ref="B344:B346"/>
    <mergeCell ref="C344:C346"/>
    <mergeCell ref="E344:E346"/>
    <mergeCell ref="F344:G346"/>
    <mergeCell ref="H344:I346"/>
    <mergeCell ref="J344:J346"/>
    <mergeCell ref="K344:K346"/>
    <mergeCell ref="F347:G347"/>
    <mergeCell ref="H347:I347"/>
    <mergeCell ref="F348:G348"/>
    <mergeCell ref="H348:I348"/>
    <mergeCell ref="F349:G349"/>
    <mergeCell ref="H349:I349"/>
    <mergeCell ref="F350:G350"/>
    <mergeCell ref="H350:I350"/>
    <mergeCell ref="F351:G351"/>
    <mergeCell ref="H351:I351"/>
    <mergeCell ref="A354:A356"/>
    <mergeCell ref="B354:B356"/>
    <mergeCell ref="C354:C356"/>
    <mergeCell ref="E354:E356"/>
    <mergeCell ref="F354:G356"/>
    <mergeCell ref="H354:I356"/>
    <mergeCell ref="J354:J356"/>
    <mergeCell ref="K354:K356"/>
    <mergeCell ref="F357:G357"/>
    <mergeCell ref="H357:I357"/>
    <mergeCell ref="F358:G358"/>
    <mergeCell ref="H358:I358"/>
    <mergeCell ref="F359:G359"/>
    <mergeCell ref="H359:I359"/>
    <mergeCell ref="F360:G360"/>
    <mergeCell ref="H360:I360"/>
    <mergeCell ref="A370:C370"/>
    <mergeCell ref="E370:E373"/>
    <mergeCell ref="F370:G373"/>
    <mergeCell ref="H370:I373"/>
    <mergeCell ref="F364:G366"/>
    <mergeCell ref="H364:I366"/>
    <mergeCell ref="J370:J373"/>
    <mergeCell ref="K370:K373"/>
    <mergeCell ref="A371:C371"/>
    <mergeCell ref="A372:C372"/>
    <mergeCell ref="A373:C373"/>
    <mergeCell ref="F374:G374"/>
    <mergeCell ref="H374:I374"/>
    <mergeCell ref="F375:G375"/>
    <mergeCell ref="H375:I375"/>
    <mergeCell ref="F376:G376"/>
    <mergeCell ref="H376:I376"/>
    <mergeCell ref="F377:G377"/>
    <mergeCell ref="H377:I377"/>
    <mergeCell ref="F378:G378"/>
    <mergeCell ref="H378:I378"/>
    <mergeCell ref="A381:K381"/>
    <mergeCell ref="A382:A384"/>
    <mergeCell ref="B382:B384"/>
    <mergeCell ref="C382:C384"/>
    <mergeCell ref="E382:E384"/>
    <mergeCell ref="F382:F384"/>
    <mergeCell ref="H382:H384"/>
    <mergeCell ref="J382:J384"/>
    <mergeCell ref="K382:K384"/>
    <mergeCell ref="A392:C392"/>
    <mergeCell ref="E392:E394"/>
    <mergeCell ref="F392:F394"/>
    <mergeCell ref="H392:H394"/>
    <mergeCell ref="J392:J394"/>
    <mergeCell ref="K392:K394"/>
    <mergeCell ref="A393:C393"/>
    <mergeCell ref="A394:C394"/>
    <mergeCell ref="A402:C402"/>
    <mergeCell ref="E402:E405"/>
    <mergeCell ref="F402:G405"/>
    <mergeCell ref="H402:I405"/>
    <mergeCell ref="J402:J405"/>
    <mergeCell ref="K402:K405"/>
    <mergeCell ref="A403:C403"/>
    <mergeCell ref="A404:C404"/>
    <mergeCell ref="A405:C405"/>
    <mergeCell ref="F406:G406"/>
    <mergeCell ref="H406:I406"/>
    <mergeCell ref="F407:G407"/>
    <mergeCell ref="H407:I407"/>
    <mergeCell ref="F408:G408"/>
    <mergeCell ref="H408:I408"/>
    <mergeCell ref="F409:G409"/>
    <mergeCell ref="H409:I409"/>
    <mergeCell ref="F410:G410"/>
    <mergeCell ref="H410:I410"/>
    <mergeCell ref="A413:C413"/>
    <mergeCell ref="E413:E416"/>
    <mergeCell ref="F413:G416"/>
    <mergeCell ref="H413:I416"/>
    <mergeCell ref="J413:J416"/>
    <mergeCell ref="K413:K416"/>
    <mergeCell ref="A414:C414"/>
    <mergeCell ref="A415:C415"/>
    <mergeCell ref="A416:C416"/>
    <mergeCell ref="F417:G417"/>
    <mergeCell ref="H417:I417"/>
    <mergeCell ref="F418:G418"/>
    <mergeCell ref="H418:I418"/>
    <mergeCell ref="F419:G419"/>
    <mergeCell ref="H419:I419"/>
    <mergeCell ref="F420:G420"/>
    <mergeCell ref="H420:I420"/>
    <mergeCell ref="F421:G421"/>
    <mergeCell ref="H421:I421"/>
    <mergeCell ref="A424:K424"/>
    <mergeCell ref="A425:K425"/>
    <mergeCell ref="A426:K426"/>
    <mergeCell ref="A427:A430"/>
    <mergeCell ref="B427:B430"/>
    <mergeCell ref="E427:E430"/>
    <mergeCell ref="F427:G430"/>
    <mergeCell ref="H427:I430"/>
    <mergeCell ref="J427:J430"/>
    <mergeCell ref="K427:K430"/>
    <mergeCell ref="F431:G431"/>
    <mergeCell ref="H431:I431"/>
    <mergeCell ref="F432:G432"/>
    <mergeCell ref="H432:I432"/>
    <mergeCell ref="A438:A440"/>
    <mergeCell ref="B438:B440"/>
    <mergeCell ref="C438:C440"/>
    <mergeCell ref="E438:E440"/>
    <mergeCell ref="F438:G440"/>
    <mergeCell ref="J438:J440"/>
    <mergeCell ref="H438:H440"/>
    <mergeCell ref="K438:K440"/>
    <mergeCell ref="F441:G441"/>
    <mergeCell ref="H441:I441"/>
    <mergeCell ref="F442:G442"/>
    <mergeCell ref="H442:I442"/>
    <mergeCell ref="F443:G443"/>
    <mergeCell ref="H443:I443"/>
    <mergeCell ref="A448:A450"/>
    <mergeCell ref="B448:B450"/>
    <mergeCell ref="C448:C450"/>
    <mergeCell ref="E448:E450"/>
    <mergeCell ref="F448:G450"/>
    <mergeCell ref="H448:I450"/>
    <mergeCell ref="F461:G461"/>
    <mergeCell ref="H461:I461"/>
    <mergeCell ref="J448:J450"/>
    <mergeCell ref="K448:K450"/>
    <mergeCell ref="F451:G451"/>
    <mergeCell ref="H451:I451"/>
    <mergeCell ref="F452:G452"/>
    <mergeCell ref="H452:I452"/>
    <mergeCell ref="F458:G460"/>
    <mergeCell ref="F453:G453"/>
    <mergeCell ref="A464:C464"/>
    <mergeCell ref="E464:E466"/>
    <mergeCell ref="F464:G466"/>
    <mergeCell ref="H464:I466"/>
    <mergeCell ref="J464:J466"/>
    <mergeCell ref="K464:K466"/>
    <mergeCell ref="A465:C465"/>
    <mergeCell ref="A466:C466"/>
    <mergeCell ref="F467:G467"/>
    <mergeCell ref="H467:I467"/>
    <mergeCell ref="F468:G468"/>
    <mergeCell ref="H468:I468"/>
    <mergeCell ref="F469:G469"/>
    <mergeCell ref="H469:I469"/>
    <mergeCell ref="F470:G470"/>
    <mergeCell ref="H470:I470"/>
    <mergeCell ref="F471:G471"/>
    <mergeCell ref="H471:I471"/>
    <mergeCell ref="A474:K474"/>
    <mergeCell ref="A475:A477"/>
    <mergeCell ref="B475:B477"/>
    <mergeCell ref="C475:C477"/>
    <mergeCell ref="E475:E477"/>
    <mergeCell ref="F475:G477"/>
    <mergeCell ref="H475:I477"/>
    <mergeCell ref="J475:J477"/>
    <mergeCell ref="K475:K477"/>
    <mergeCell ref="F478:G478"/>
    <mergeCell ref="H478:I478"/>
    <mergeCell ref="F479:G479"/>
    <mergeCell ref="H479:I479"/>
    <mergeCell ref="F480:G480"/>
    <mergeCell ref="H480:I480"/>
    <mergeCell ref="F481:G481"/>
    <mergeCell ref="H481:I481"/>
    <mergeCell ref="F482:G482"/>
    <mergeCell ref="H482:I482"/>
    <mergeCell ref="A485:A487"/>
    <mergeCell ref="B485:B487"/>
    <mergeCell ref="C485:C487"/>
    <mergeCell ref="E485:E487"/>
    <mergeCell ref="F485:G487"/>
    <mergeCell ref="H485:I487"/>
    <mergeCell ref="J485:J487"/>
    <mergeCell ref="K485:K487"/>
    <mergeCell ref="F488:G488"/>
    <mergeCell ref="H488:I488"/>
    <mergeCell ref="F489:G489"/>
    <mergeCell ref="H489:I489"/>
    <mergeCell ref="F490:G490"/>
    <mergeCell ref="H490:I490"/>
    <mergeCell ref="F491:G491"/>
    <mergeCell ref="H491:I491"/>
    <mergeCell ref="F492:G492"/>
    <mergeCell ref="H492:I492"/>
    <mergeCell ref="A495:A497"/>
    <mergeCell ref="B495:B497"/>
    <mergeCell ref="C495:C497"/>
    <mergeCell ref="E495:E497"/>
    <mergeCell ref="F495:G497"/>
    <mergeCell ref="H495:I497"/>
    <mergeCell ref="J495:J497"/>
    <mergeCell ref="K495:K497"/>
    <mergeCell ref="F498:G498"/>
    <mergeCell ref="H498:I498"/>
    <mergeCell ref="F499:G499"/>
    <mergeCell ref="H499:I499"/>
    <mergeCell ref="F500:G500"/>
    <mergeCell ref="H500:I500"/>
    <mergeCell ref="F501:G501"/>
    <mergeCell ref="H501:I501"/>
    <mergeCell ref="F502:G502"/>
    <mergeCell ref="H502:I502"/>
    <mergeCell ref="A505:A507"/>
    <mergeCell ref="B505:B507"/>
    <mergeCell ref="C505:C507"/>
    <mergeCell ref="E505:E507"/>
    <mergeCell ref="F505:G507"/>
    <mergeCell ref="H505:I507"/>
    <mergeCell ref="J505:J507"/>
    <mergeCell ref="K505:K507"/>
    <mergeCell ref="F508:G508"/>
    <mergeCell ref="H508:I508"/>
    <mergeCell ref="F509:G509"/>
    <mergeCell ref="H509:I509"/>
    <mergeCell ref="F510:G510"/>
    <mergeCell ref="H510:I510"/>
    <mergeCell ref="F511:G511"/>
    <mergeCell ref="H511:I511"/>
    <mergeCell ref="F512:G512"/>
    <mergeCell ref="H512:I512"/>
    <mergeCell ref="A515:A517"/>
    <mergeCell ref="B515:B517"/>
    <mergeCell ref="C515:C517"/>
    <mergeCell ref="E515:E517"/>
    <mergeCell ref="F515:G517"/>
    <mergeCell ref="H515:I517"/>
    <mergeCell ref="J515:J517"/>
    <mergeCell ref="K515:K517"/>
    <mergeCell ref="F518:G518"/>
    <mergeCell ref="H518:I518"/>
    <mergeCell ref="F519:G519"/>
    <mergeCell ref="H519:I519"/>
    <mergeCell ref="F520:G520"/>
    <mergeCell ref="H520:I520"/>
    <mergeCell ref="F521:G521"/>
    <mergeCell ref="H521:I521"/>
    <mergeCell ref="F522:G522"/>
    <mergeCell ref="H522:I522"/>
    <mergeCell ref="A525:C525"/>
    <mergeCell ref="E525:E527"/>
    <mergeCell ref="F525:G527"/>
    <mergeCell ref="H525:I527"/>
    <mergeCell ref="J525:J527"/>
    <mergeCell ref="K525:K527"/>
    <mergeCell ref="A526:C526"/>
    <mergeCell ref="A527:C527"/>
    <mergeCell ref="F528:G528"/>
    <mergeCell ref="H528:I528"/>
    <mergeCell ref="F529:G529"/>
    <mergeCell ref="H529:I529"/>
    <mergeCell ref="F530:G530"/>
    <mergeCell ref="H530:I530"/>
    <mergeCell ref="F531:G531"/>
    <mergeCell ref="H531:I531"/>
    <mergeCell ref="F532:G532"/>
    <mergeCell ref="H532:I532"/>
    <mergeCell ref="A535:C535"/>
    <mergeCell ref="E535:E537"/>
    <mergeCell ref="F535:G537"/>
    <mergeCell ref="H535:I537"/>
    <mergeCell ref="J535:J537"/>
    <mergeCell ref="K535:K537"/>
    <mergeCell ref="A536:C536"/>
    <mergeCell ref="A537:C537"/>
    <mergeCell ref="F538:G538"/>
    <mergeCell ref="H538:I538"/>
    <mergeCell ref="F539:G539"/>
    <mergeCell ref="H539:I539"/>
    <mergeCell ref="F540:G540"/>
    <mergeCell ref="H540:I540"/>
    <mergeCell ref="F541:G541"/>
    <mergeCell ref="H541:I541"/>
    <mergeCell ref="F542:G542"/>
    <mergeCell ref="H542:I542"/>
    <mergeCell ref="A546:K546"/>
    <mergeCell ref="A547:K547"/>
    <mergeCell ref="A548:A550"/>
    <mergeCell ref="B548:B550"/>
    <mergeCell ref="C548:C550"/>
    <mergeCell ref="E548:E550"/>
    <mergeCell ref="F548:G550"/>
    <mergeCell ref="H548:I550"/>
    <mergeCell ref="J548:J550"/>
    <mergeCell ref="K548:K550"/>
    <mergeCell ref="F551:G551"/>
    <mergeCell ref="H551:I551"/>
    <mergeCell ref="F552:G552"/>
    <mergeCell ref="H552:I552"/>
    <mergeCell ref="F553:G553"/>
    <mergeCell ref="H553:I553"/>
    <mergeCell ref="F554:G554"/>
    <mergeCell ref="H554:I554"/>
    <mergeCell ref="F555:G555"/>
    <mergeCell ref="H555:I555"/>
    <mergeCell ref="A558:A560"/>
    <mergeCell ref="B558:B560"/>
    <mergeCell ref="C558:C560"/>
    <mergeCell ref="E558:E560"/>
    <mergeCell ref="F558:G560"/>
    <mergeCell ref="H558:I560"/>
    <mergeCell ref="J558:J560"/>
    <mergeCell ref="K558:K560"/>
    <mergeCell ref="F561:G561"/>
    <mergeCell ref="H561:I561"/>
    <mergeCell ref="F562:G562"/>
    <mergeCell ref="H562:I562"/>
    <mergeCell ref="F563:G563"/>
    <mergeCell ref="H563:I563"/>
    <mergeCell ref="F564:G564"/>
    <mergeCell ref="H564:I564"/>
    <mergeCell ref="F565:G565"/>
    <mergeCell ref="H565:I565"/>
    <mergeCell ref="A568:A570"/>
    <mergeCell ref="B568:B570"/>
    <mergeCell ref="C568:C570"/>
    <mergeCell ref="E568:E570"/>
    <mergeCell ref="F568:G570"/>
    <mergeCell ref="H568:I570"/>
    <mergeCell ref="J568:J570"/>
    <mergeCell ref="K568:K570"/>
    <mergeCell ref="F571:G571"/>
    <mergeCell ref="H571:I571"/>
    <mergeCell ref="F572:G572"/>
    <mergeCell ref="H572:I572"/>
    <mergeCell ref="F573:G573"/>
    <mergeCell ref="H573:I573"/>
    <mergeCell ref="F574:G574"/>
    <mergeCell ref="H574:I574"/>
    <mergeCell ref="F575:G575"/>
    <mergeCell ref="H575:I575"/>
    <mergeCell ref="A578:A580"/>
    <mergeCell ref="B578:B580"/>
    <mergeCell ref="C578:C580"/>
    <mergeCell ref="E578:E580"/>
    <mergeCell ref="F578:G580"/>
    <mergeCell ref="H578:I580"/>
    <mergeCell ref="J578:J580"/>
    <mergeCell ref="K578:K580"/>
    <mergeCell ref="F581:G581"/>
    <mergeCell ref="H581:I581"/>
    <mergeCell ref="F582:G582"/>
    <mergeCell ref="H582:I582"/>
    <mergeCell ref="F583:G583"/>
    <mergeCell ref="H583:I583"/>
    <mergeCell ref="F584:G584"/>
    <mergeCell ref="H584:I584"/>
    <mergeCell ref="F585:G585"/>
    <mergeCell ref="H585:I585"/>
    <mergeCell ref="A588:A590"/>
    <mergeCell ref="B588:B590"/>
    <mergeCell ref="C588:C590"/>
    <mergeCell ref="E588:E590"/>
    <mergeCell ref="F588:G590"/>
    <mergeCell ref="H588:I590"/>
    <mergeCell ref="J588:J590"/>
    <mergeCell ref="K588:K590"/>
    <mergeCell ref="F591:G591"/>
    <mergeCell ref="H591:I591"/>
    <mergeCell ref="F592:G592"/>
    <mergeCell ref="H592:I592"/>
    <mergeCell ref="F593:G593"/>
    <mergeCell ref="H593:I593"/>
    <mergeCell ref="F594:G594"/>
    <mergeCell ref="H594:I594"/>
    <mergeCell ref="F595:G595"/>
    <mergeCell ref="H595:I595"/>
    <mergeCell ref="A598:A600"/>
    <mergeCell ref="B598:B600"/>
    <mergeCell ref="C598:C600"/>
    <mergeCell ref="E598:E600"/>
    <mergeCell ref="F598:F600"/>
    <mergeCell ref="H598:H600"/>
    <mergeCell ref="J598:J600"/>
    <mergeCell ref="K598:K600"/>
    <mergeCell ref="A608:A610"/>
    <mergeCell ref="B608:B610"/>
    <mergeCell ref="C608:C610"/>
    <mergeCell ref="E608:E610"/>
    <mergeCell ref="F608:F610"/>
    <mergeCell ref="H608:H610"/>
    <mergeCell ref="J608:J610"/>
    <mergeCell ref="K608:K610"/>
    <mergeCell ref="A618:A620"/>
    <mergeCell ref="B618:B620"/>
    <mergeCell ref="C618:C620"/>
    <mergeCell ref="E618:E620"/>
    <mergeCell ref="F618:F620"/>
    <mergeCell ref="H618:H620"/>
    <mergeCell ref="J618:J620"/>
    <mergeCell ref="K618:K620"/>
    <mergeCell ref="A628:A630"/>
    <mergeCell ref="B628:B630"/>
    <mergeCell ref="C628:C630"/>
    <mergeCell ref="E628:E630"/>
    <mergeCell ref="F628:F630"/>
    <mergeCell ref="H628:H630"/>
    <mergeCell ref="J628:J630"/>
    <mergeCell ref="K628:K630"/>
    <mergeCell ref="A652:C652"/>
    <mergeCell ref="E652:E654"/>
    <mergeCell ref="F652:G654"/>
    <mergeCell ref="H652:I654"/>
    <mergeCell ref="J652:J654"/>
    <mergeCell ref="K652:K654"/>
    <mergeCell ref="A653:C653"/>
    <mergeCell ref="A654:C654"/>
    <mergeCell ref="F655:G655"/>
    <mergeCell ref="H655:I655"/>
    <mergeCell ref="F656:G656"/>
    <mergeCell ref="H656:I656"/>
    <mergeCell ref="F657:G657"/>
    <mergeCell ref="H657:I657"/>
    <mergeCell ref="F658:G658"/>
    <mergeCell ref="H658:I658"/>
    <mergeCell ref="F659:G659"/>
    <mergeCell ref="H659:I659"/>
    <mergeCell ref="A662:K662"/>
    <mergeCell ref="A663:A665"/>
    <mergeCell ref="B663:B665"/>
    <mergeCell ref="C663:C665"/>
    <mergeCell ref="E663:E665"/>
    <mergeCell ref="F663:G665"/>
    <mergeCell ref="H663:I665"/>
    <mergeCell ref="J663:J665"/>
    <mergeCell ref="K663:K665"/>
    <mergeCell ref="F666:G666"/>
    <mergeCell ref="H666:I666"/>
    <mergeCell ref="F667:G667"/>
    <mergeCell ref="H667:I667"/>
    <mergeCell ref="F668:G668"/>
    <mergeCell ref="H668:I668"/>
    <mergeCell ref="F669:G669"/>
    <mergeCell ref="H669:I669"/>
    <mergeCell ref="F670:G670"/>
    <mergeCell ref="H670:I670"/>
    <mergeCell ref="A673:C673"/>
    <mergeCell ref="E673:E675"/>
    <mergeCell ref="F673:G675"/>
    <mergeCell ref="H673:I675"/>
    <mergeCell ref="J673:J675"/>
    <mergeCell ref="K673:K675"/>
    <mergeCell ref="A674:C674"/>
    <mergeCell ref="A675:C675"/>
    <mergeCell ref="F676:G676"/>
    <mergeCell ref="H676:I676"/>
    <mergeCell ref="F677:G677"/>
    <mergeCell ref="H677:I677"/>
    <mergeCell ref="F678:G678"/>
    <mergeCell ref="H678:I678"/>
    <mergeCell ref="F679:G679"/>
    <mergeCell ref="H679:I679"/>
    <mergeCell ref="F680:G680"/>
    <mergeCell ref="H680:I680"/>
    <mergeCell ref="A683:C683"/>
    <mergeCell ref="E683:E685"/>
    <mergeCell ref="F683:G685"/>
    <mergeCell ref="H683:I685"/>
    <mergeCell ref="J683:J685"/>
    <mergeCell ref="K683:K685"/>
    <mergeCell ref="A684:C684"/>
    <mergeCell ref="A685:C685"/>
    <mergeCell ref="F686:G686"/>
    <mergeCell ref="H686:I686"/>
    <mergeCell ref="F687:G687"/>
    <mergeCell ref="H687:I687"/>
    <mergeCell ref="F688:G688"/>
    <mergeCell ref="H688:I688"/>
    <mergeCell ref="F689:G689"/>
    <mergeCell ref="H689:I689"/>
    <mergeCell ref="F690:G690"/>
    <mergeCell ref="H690:I690"/>
    <mergeCell ref="A693:C693"/>
    <mergeCell ref="E693:E695"/>
    <mergeCell ref="F693:G695"/>
    <mergeCell ref="H693:I695"/>
    <mergeCell ref="J693:J695"/>
    <mergeCell ref="K693:K695"/>
    <mergeCell ref="A694:C694"/>
    <mergeCell ref="A695:C695"/>
    <mergeCell ref="F696:G696"/>
    <mergeCell ref="H696:I696"/>
    <mergeCell ref="F697:G697"/>
    <mergeCell ref="H697:I697"/>
    <mergeCell ref="F698:G698"/>
    <mergeCell ref="H698:I698"/>
    <mergeCell ref="F699:G699"/>
    <mergeCell ref="H699:I699"/>
    <mergeCell ref="F700:G700"/>
    <mergeCell ref="H700:I700"/>
    <mergeCell ref="A703:C703"/>
    <mergeCell ref="E703:E705"/>
    <mergeCell ref="F703:G705"/>
    <mergeCell ref="H703:I705"/>
    <mergeCell ref="J703:J705"/>
    <mergeCell ref="K703:K705"/>
    <mergeCell ref="A704:C704"/>
    <mergeCell ref="A705:C705"/>
    <mergeCell ref="F706:G706"/>
    <mergeCell ref="H706:I706"/>
    <mergeCell ref="F710:G710"/>
    <mergeCell ref="H710:I710"/>
    <mergeCell ref="F707:G707"/>
    <mergeCell ref="H707:I707"/>
    <mergeCell ref="F708:G708"/>
    <mergeCell ref="H708:I708"/>
    <mergeCell ref="F709:G709"/>
    <mergeCell ref="H709:I709"/>
    <mergeCell ref="F444:G444"/>
    <mergeCell ref="H444:I444"/>
    <mergeCell ref="F445:G445"/>
    <mergeCell ref="H445:I445"/>
    <mergeCell ref="F433:G433"/>
    <mergeCell ref="H433:I433"/>
    <mergeCell ref="F434:G434"/>
    <mergeCell ref="H434:I434"/>
    <mergeCell ref="F435:G435"/>
    <mergeCell ref="H435:I435"/>
    <mergeCell ref="J638:J640"/>
    <mergeCell ref="K638:K640"/>
    <mergeCell ref="K364:K366"/>
    <mergeCell ref="A364:A366"/>
    <mergeCell ref="F455:G455"/>
    <mergeCell ref="H455:I455"/>
    <mergeCell ref="A458:A460"/>
    <mergeCell ref="B458:B460"/>
    <mergeCell ref="C458:C460"/>
    <mergeCell ref="E458:E460"/>
    <mergeCell ref="A638:A640"/>
    <mergeCell ref="B638:B640"/>
    <mergeCell ref="C638:C640"/>
    <mergeCell ref="E638:E640"/>
    <mergeCell ref="F638:F640"/>
    <mergeCell ref="H638:H640"/>
    <mergeCell ref="J458:J460"/>
    <mergeCell ref="K458:K460"/>
    <mergeCell ref="H458:I460"/>
    <mergeCell ref="B364:B366"/>
    <mergeCell ref="C364:C366"/>
    <mergeCell ref="E364:E366"/>
    <mergeCell ref="H453:I453"/>
    <mergeCell ref="F454:G454"/>
    <mergeCell ref="J364:J366"/>
    <mergeCell ref="H454:I454"/>
    <mergeCell ref="F278:G278"/>
    <mergeCell ref="H278:I278"/>
    <mergeCell ref="H279:I279"/>
    <mergeCell ref="K242:K244"/>
    <mergeCell ref="A242:A244"/>
    <mergeCell ref="B242:B244"/>
    <mergeCell ref="K273:K275"/>
    <mergeCell ref="F277:G277"/>
    <mergeCell ref="H277:I277"/>
    <mergeCell ref="A273:A275"/>
    <mergeCell ref="E7:H7"/>
    <mergeCell ref="E8:H8"/>
    <mergeCell ref="E9:H9"/>
    <mergeCell ref="B283:B285"/>
    <mergeCell ref="A283:A285"/>
    <mergeCell ref="J242:J244"/>
    <mergeCell ref="C242:C244"/>
    <mergeCell ref="E242:E244"/>
    <mergeCell ref="F242:G244"/>
    <mergeCell ref="H242:I244"/>
  </mergeCells>
  <pageMargins left="1.1811023622047245" right="0.59055118110236227" top="0.78740157480314965" bottom="0.78740157480314965" header="0.51181102362204722" footer="0.51181102362204722"/>
  <pageSetup paperSize="9" scale="64" firstPageNumber="0" orientation="landscape" horizontalDpi="300" verticalDpi="300" r:id="rId1"/>
  <headerFooter alignWithMargins="0"/>
  <rowBreaks count="17" manualBreakCount="17">
    <brk id="39" max="12" man="1"/>
    <brk id="86" max="12" man="1"/>
    <brk id="134" max="12" man="1"/>
    <brk id="172" max="12" man="1"/>
    <brk id="198" max="12" man="1"/>
    <brk id="241" max="12" man="1"/>
    <brk id="275" max="12" man="1"/>
    <brk id="314" max="12" man="1"/>
    <brk id="358" max="12" man="1"/>
    <brk id="401" max="16383" man="1"/>
    <brk id="440" max="12" man="1"/>
    <brk id="484" max="16383" man="1"/>
    <brk id="527" max="12" man="1"/>
    <brk id="573" max="12" man="1"/>
    <brk id="610" max="12" man="1"/>
    <brk id="655" max="12" man="1"/>
    <brk id="70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c400</cp:lastModifiedBy>
  <cp:lastPrinted>2018-11-30T01:37:47Z</cp:lastPrinted>
  <dcterms:created xsi:type="dcterms:W3CDTF">2018-12-05T13:22:26Z</dcterms:created>
  <dcterms:modified xsi:type="dcterms:W3CDTF">2018-12-05T13:22:28Z</dcterms:modified>
</cp:coreProperties>
</file>