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0" windowWidth="16380" windowHeight="7830" tabRatio="700" activeTab="4"/>
  </bookViews>
  <sheets>
    <sheet name="источ. 2018" sheetId="1" r:id="rId1"/>
    <sheet name="Доходы 2018" sheetId="3" r:id="rId2"/>
    <sheet name="Вед.2018" sheetId="17" r:id="rId3"/>
    <sheet name="Ф2018" sheetId="8" r:id="rId4"/>
    <sheet name="МЦП по ЦСР - 2018" sheetId="11" r:id="rId5"/>
    <sheet name="кредиты" sheetId="12" state="hidden" r:id="rId6"/>
  </sheets>
  <externalReferences>
    <externalReference r:id="rId7"/>
  </externalReferences>
  <definedNames>
    <definedName name="Excel_BuiltIn_Print_Area" localSheetId="2">Ф2018!$A$1:$C$657</definedName>
    <definedName name="Excel_BuiltIn_Print_Area" localSheetId="0">'источ. 2018'!$A$1:$F$48</definedName>
    <definedName name="Excel_BuiltIn_Print_Area" localSheetId="4">кредиты!$A$1:$F$35</definedName>
    <definedName name="Excel_BuiltIn_Print_Area" localSheetId="3">#REF!</definedName>
    <definedName name="_xlnm.Print_Area" localSheetId="2">Вед.2018!$A$1:$G$209</definedName>
    <definedName name="_xlnm.Print_Area" localSheetId="1">'Доходы 2018'!$A$1:$C$197</definedName>
    <definedName name="_xlnm.Print_Area" localSheetId="0">'источ. 2018'!$A$1:$F$48</definedName>
    <definedName name="_xlnm.Print_Area" localSheetId="4">'МЦП по ЦСР - 2018'!$A$1:$D$158</definedName>
    <definedName name="_xlnm.Print_Area" localSheetId="3">Ф2018!$A$1:$D$48</definedName>
  </definedNames>
  <calcPr calcId="125725"/>
</workbook>
</file>

<file path=xl/calcChain.xml><?xml version="1.0" encoding="utf-8"?>
<calcChain xmlns="http://schemas.openxmlformats.org/spreadsheetml/2006/main">
  <c r="D52" i="11"/>
  <c r="D51" s="1"/>
  <c r="D50" s="1"/>
  <c r="D49" s="1"/>
  <c r="D102"/>
  <c r="D101" s="1"/>
  <c r="D96" s="1"/>
  <c r="D95" s="1"/>
  <c r="D100"/>
  <c r="D67"/>
  <c r="D31"/>
  <c r="D30"/>
  <c r="D23"/>
  <c r="C37" i="1"/>
  <c r="C36"/>
  <c r="C35"/>
  <c r="C48"/>
  <c r="D146" i="11"/>
  <c r="D145"/>
  <c r="D148"/>
  <c r="D79"/>
  <c r="D89"/>
  <c r="D88"/>
  <c r="D33"/>
  <c r="D32" s="1"/>
  <c r="D129"/>
  <c r="D128" s="1"/>
  <c r="D127" s="1"/>
  <c r="D126" s="1"/>
  <c r="G117" i="17"/>
  <c r="G116"/>
  <c r="G115"/>
  <c r="D94" i="11"/>
  <c r="D55"/>
  <c r="D54" s="1"/>
  <c r="D53" s="1"/>
  <c r="G146" i="17"/>
  <c r="G145"/>
  <c r="G144"/>
  <c r="G46"/>
  <c r="G45"/>
  <c r="G44"/>
  <c r="D37" i="11"/>
  <c r="D42"/>
  <c r="D41" s="1"/>
  <c r="D40" s="1"/>
  <c r="D34" s="1"/>
  <c r="D39"/>
  <c r="D125"/>
  <c r="D124" s="1"/>
  <c r="D123" s="1"/>
  <c r="D122" s="1"/>
  <c r="D157"/>
  <c r="D155" s="1"/>
  <c r="D150" s="1"/>
  <c r="D151"/>
  <c r="D115"/>
  <c r="D114" s="1"/>
  <c r="D93"/>
  <c r="D85"/>
  <c r="D83"/>
  <c r="D64"/>
  <c r="D63"/>
  <c r="G49" i="17"/>
  <c r="D132" i="11"/>
  <c r="D131"/>
  <c r="D130"/>
  <c r="D40" i="8"/>
  <c r="G207" i="17"/>
  <c r="G206"/>
  <c r="G205"/>
  <c r="G192"/>
  <c r="G191"/>
  <c r="G158"/>
  <c r="G157"/>
  <c r="G156"/>
  <c r="G155"/>
  <c r="G154"/>
  <c r="D103" i="11"/>
  <c r="D87"/>
  <c r="D86"/>
  <c r="D84"/>
  <c r="D82"/>
  <c r="D113"/>
  <c r="D112"/>
  <c r="G179" i="17"/>
  <c r="D23" i="8"/>
  <c r="D22" s="1"/>
  <c r="D38" i="11"/>
  <c r="D71"/>
  <c r="D70"/>
  <c r="D69" s="1"/>
  <c r="D68" s="1"/>
  <c r="D108"/>
  <c r="D116"/>
  <c r="D106"/>
  <c r="D99"/>
  <c r="D97"/>
  <c r="D74"/>
  <c r="D72"/>
  <c r="D66"/>
  <c r="D65" s="1"/>
  <c r="D58" s="1"/>
  <c r="D60"/>
  <c r="D56"/>
  <c r="D46"/>
  <c r="D44"/>
  <c r="D43"/>
  <c r="D29" i="8"/>
  <c r="C170" i="3"/>
  <c r="C172"/>
  <c r="C165"/>
  <c r="C114"/>
  <c r="C113"/>
  <c r="C197"/>
  <c r="G182" i="17"/>
  <c r="G181"/>
  <c r="D144" i="11"/>
  <c r="D143"/>
  <c r="D142" s="1"/>
  <c r="D141" s="1"/>
  <c r="D140"/>
  <c r="D139" s="1"/>
  <c r="D138" s="1"/>
  <c r="G33" i="17"/>
  <c r="G32"/>
  <c r="G31"/>
  <c r="G30"/>
  <c r="G66"/>
  <c r="G65"/>
  <c r="G64"/>
  <c r="G103"/>
  <c r="G102"/>
  <c r="G101"/>
  <c r="G177"/>
  <c r="G175"/>
  <c r="G128"/>
  <c r="G127"/>
  <c r="G126"/>
  <c r="G125"/>
  <c r="G107"/>
  <c r="G106"/>
  <c r="G105"/>
  <c r="G169"/>
  <c r="G168"/>
  <c r="G167"/>
  <c r="G173"/>
  <c r="D78" i="11"/>
  <c r="D77" s="1"/>
  <c r="D76" s="1"/>
  <c r="C48" i="3"/>
  <c r="C47"/>
  <c r="G200" i="17"/>
  <c r="G122"/>
  <c r="G121"/>
  <c r="G120"/>
  <c r="G119"/>
  <c r="D34" i="8"/>
  <c r="C180" i="3"/>
  <c r="C176"/>
  <c r="C183"/>
  <c r="C182"/>
  <c r="G203" i="17"/>
  <c r="G197"/>
  <c r="G196"/>
  <c r="G188"/>
  <c r="G187"/>
  <c r="G186"/>
  <c r="G164"/>
  <c r="G163"/>
  <c r="G162"/>
  <c r="G161"/>
  <c r="D43" i="8"/>
  <c r="G151" i="17"/>
  <c r="G150"/>
  <c r="G149"/>
  <c r="G148"/>
  <c r="D39" i="8"/>
  <c r="G142" i="17"/>
  <c r="G138"/>
  <c r="G132"/>
  <c r="G131"/>
  <c r="G130"/>
  <c r="G113"/>
  <c r="G111"/>
  <c r="G98"/>
  <c r="G97"/>
  <c r="G96"/>
  <c r="G95"/>
  <c r="D32" i="8"/>
  <c r="G93" i="17"/>
  <c r="G92"/>
  <c r="G91"/>
  <c r="G90"/>
  <c r="D31" i="8"/>
  <c r="G87" i="17"/>
  <c r="G86"/>
  <c r="G85"/>
  <c r="G84"/>
  <c r="G78"/>
  <c r="G82"/>
  <c r="G81"/>
  <c r="G80"/>
  <c r="G79"/>
  <c r="D28" i="8"/>
  <c r="D27"/>
  <c r="G76" i="17"/>
  <c r="G75"/>
  <c r="G74"/>
  <c r="G73"/>
  <c r="D26" i="8"/>
  <c r="G71" i="17"/>
  <c r="G70"/>
  <c r="G59"/>
  <c r="G58"/>
  <c r="G53"/>
  <c r="G52"/>
  <c r="G51"/>
  <c r="G41"/>
  <c r="G40"/>
  <c r="G39"/>
  <c r="G38"/>
  <c r="D20" i="8"/>
  <c r="G28" i="17"/>
  <c r="G27"/>
  <c r="G26"/>
  <c r="G25"/>
  <c r="D18" i="8"/>
  <c r="G23" i="17"/>
  <c r="G22"/>
  <c r="G21"/>
  <c r="G20"/>
  <c r="D147" i="11"/>
  <c r="D153"/>
  <c r="D22"/>
  <c r="D21"/>
  <c r="D20" s="1"/>
  <c r="D26"/>
  <c r="D25"/>
  <c r="D24"/>
  <c r="D118"/>
  <c r="D120"/>
  <c r="D119"/>
  <c r="C42" i="3"/>
  <c r="C41"/>
  <c r="C20"/>
  <c r="C19"/>
  <c r="C18"/>
  <c r="C22"/>
  <c r="C52"/>
  <c r="C55"/>
  <c r="C57"/>
  <c r="C54"/>
  <c r="C60"/>
  <c r="C63"/>
  <c r="C62"/>
  <c r="C71"/>
  <c r="C70"/>
  <c r="C69"/>
  <c r="C77"/>
  <c r="C76"/>
  <c r="C75"/>
  <c r="C80"/>
  <c r="C79"/>
  <c r="C84"/>
  <c r="C83"/>
  <c r="C82"/>
  <c r="C87"/>
  <c r="C86"/>
  <c r="C38"/>
  <c r="C26"/>
  <c r="C28"/>
  <c r="C31"/>
  <c r="C34"/>
  <c r="C27"/>
  <c r="C100"/>
  <c r="C91"/>
  <c r="C108"/>
  <c r="C105"/>
  <c r="C102"/>
  <c r="C123"/>
  <c r="C125"/>
  <c r="C129"/>
  <c r="C133"/>
  <c r="C135"/>
  <c r="C137"/>
  <c r="C139"/>
  <c r="C141"/>
  <c r="C143"/>
  <c r="C146"/>
  <c r="C145"/>
  <c r="C151"/>
  <c r="C150"/>
  <c r="C157"/>
  <c r="C159"/>
  <c r="C161"/>
  <c r="C163"/>
  <c r="C177"/>
  <c r="C179"/>
  <c r="C188"/>
  <c r="C190"/>
  <c r="C192"/>
  <c r="C195"/>
  <c r="C194"/>
  <c r="C118"/>
  <c r="C168"/>
  <c r="C174"/>
  <c r="C16" i="1"/>
  <c r="C18"/>
  <c r="C21"/>
  <c r="C20"/>
  <c r="C23"/>
  <c r="D20"/>
  <c r="C26"/>
  <c r="C25"/>
  <c r="C28"/>
  <c r="C31"/>
  <c r="C30"/>
  <c r="C33"/>
  <c r="D30"/>
  <c r="C40"/>
  <c r="C39"/>
  <c r="C44"/>
  <c r="C46"/>
  <c r="C20" i="12"/>
  <c r="C59" i="3"/>
  <c r="C51"/>
  <c r="G172" i="17"/>
  <c r="G171"/>
  <c r="G166"/>
  <c r="G199"/>
  <c r="G57"/>
  <c r="G56"/>
  <c r="G55"/>
  <c r="G69"/>
  <c r="D17" i="8"/>
  <c r="G110" i="17"/>
  <c r="G109"/>
  <c r="D105" i="11"/>
  <c r="D73"/>
  <c r="D92"/>
  <c r="D91"/>
  <c r="D59"/>
  <c r="D36"/>
  <c r="D35"/>
  <c r="G137" i="17"/>
  <c r="D36" i="8"/>
  <c r="D35" s="1"/>
  <c r="G124" i="17"/>
  <c r="G136"/>
  <c r="G135"/>
  <c r="D137" i="11"/>
  <c r="D136"/>
  <c r="D135" s="1"/>
  <c r="D134" s="1"/>
  <c r="C17" i="3"/>
  <c r="C120"/>
  <c r="G63" i="17"/>
  <c r="G62"/>
  <c r="D25" i="8"/>
  <c r="D24" s="1"/>
  <c r="G190" i="17"/>
  <c r="G185"/>
  <c r="G184"/>
  <c r="D46" i="8"/>
  <c r="D45" s="1"/>
  <c r="D44"/>
  <c r="D42" s="1"/>
  <c r="G160" i="17"/>
  <c r="D81" i="11"/>
  <c r="D80"/>
  <c r="G134" i="17"/>
  <c r="D38" i="8"/>
  <c r="D37" s="1"/>
  <c r="G100" i="17"/>
  <c r="G89"/>
  <c r="G43"/>
  <c r="D21" i="8"/>
  <c r="D33"/>
  <c r="D30" s="1"/>
  <c r="G19" i="17"/>
  <c r="G209"/>
  <c r="D19" i="8"/>
  <c r="D16"/>
  <c r="D47" s="1"/>
  <c r="D111" i="11" l="1"/>
  <c r="D110" s="1"/>
  <c r="D29"/>
  <c r="D28" s="1"/>
  <c r="D19" s="1"/>
  <c r="D158" s="1"/>
</calcChain>
</file>

<file path=xl/sharedStrings.xml><?xml version="1.0" encoding="utf-8"?>
<sst xmlns="http://schemas.openxmlformats.org/spreadsheetml/2006/main" count="1917" uniqueCount="728">
  <si>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</si>
  <si>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</si>
  <si>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</si>
  <si>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</si>
  <si>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</si>
  <si>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</si>
  <si>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</si>
  <si>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</si>
  <si>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 xml:space="preserve">Сумма                   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</si>
  <si>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</si>
  <si>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</si>
  <si>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</si>
  <si>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</si>
  <si>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</si>
  <si>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</si>
  <si>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</si>
  <si>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</si>
  <si>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</si>
  <si>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</si>
  <si>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</si>
  <si>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</si>
  <si>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</si>
  <si>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</si>
  <si>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</si>
  <si>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</si>
  <si>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</si>
  <si>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</si>
  <si>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</si>
  <si>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</si>
  <si>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</si>
  <si>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</si>
  <si>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</si>
  <si>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</si>
  <si>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</si>
  <si>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</si>
  <si>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</si>
  <si>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</si>
  <si>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</si>
  <si>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</si>
  <si>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Сумма                           на 2016 год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</si>
  <si>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</si>
  <si>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</si>
  <si>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</si>
  <si>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</si>
  <si>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</si>
  <si>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</si>
  <si>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</si>
  <si>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</si>
  <si>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</si>
  <si>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</si>
  <si>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</si>
  <si>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 xml:space="preserve">Другие вопросы в области национальной экономики      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</si>
  <si>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</si>
  <si>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</si>
  <si>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</si>
  <si>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</si>
  <si>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</si>
  <si>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</si>
  <si>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</si>
  <si>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</si>
  <si>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</si>
  <si>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</si>
  <si>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</si>
  <si>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</si>
  <si>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</si>
  <si>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</si>
  <si>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</si>
  <si>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Охрана окружающей среды</t>
  </si>
  <si>
    <t>06</t>
  </si>
  <si>
    <t>Сбор, удаление отходов и очистка сточных вод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</si>
  <si>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</si>
  <si>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</si>
  <si>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</si>
  <si>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</si>
  <si>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</si>
  <si>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</si>
  <si>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</si>
  <si>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</si>
  <si>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</si>
  <si>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</si>
  <si>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</si>
  <si>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</si>
  <si>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</si>
  <si>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</si>
  <si>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</si>
  <si>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</si>
  <si>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</si>
  <si>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</si>
  <si>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</si>
  <si>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</si>
  <si>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</si>
  <si>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</si>
  <si>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</si>
  <si>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</si>
  <si>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</si>
  <si>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</si>
  <si>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</si>
  <si>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</si>
  <si>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</si>
  <si>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</si>
  <si>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</si>
  <si>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</si>
  <si>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</si>
  <si>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</si>
  <si>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</si>
  <si>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</si>
  <si>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</si>
  <si>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</si>
  <si>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</si>
  <si>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</si>
  <si>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</si>
  <si>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</si>
  <si>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</si>
  <si>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</si>
  <si>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</si>
  <si>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</si>
  <si>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</si>
  <si>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</si>
  <si>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</si>
  <si>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</si>
  <si>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</si>
  <si>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</si>
  <si>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</si>
  <si>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</si>
  <si>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</si>
  <si>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</si>
  <si>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</si>
  <si>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</si>
  <si>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</si>
  <si>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</si>
  <si>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</si>
  <si>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</si>
  <si>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</si>
  <si>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</si>
  <si>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</si>
  <si>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</si>
  <si>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</si>
  <si>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</si>
  <si>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</si>
  <si>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</si>
  <si>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</si>
  <si>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</si>
  <si>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</si>
  <si>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</si>
  <si>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</si>
  <si>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</si>
  <si>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</si>
  <si>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</si>
  <si>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</si>
  <si>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</si>
  <si>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</si>
  <si>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</si>
  <si>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</si>
  <si>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</si>
  <si>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</si>
  <si>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</si>
  <si>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</si>
  <si>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</si>
  <si>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</si>
  <si>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</si>
  <si>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</si>
  <si>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</si>
  <si>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</si>
  <si>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</si>
  <si>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</si>
  <si>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</si>
  <si>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</si>
  <si>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</si>
  <si>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</si>
  <si>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</si>
  <si>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</si>
  <si>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</si>
  <si>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</si>
  <si>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</si>
  <si>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</si>
  <si>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</si>
  <si>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</si>
  <si>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</si>
  <si>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</si>
  <si>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</si>
  <si>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</si>
  <si>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</si>
  <si>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</si>
  <si>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</si>
  <si>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</si>
  <si>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</si>
  <si>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</si>
  <si>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</si>
  <si>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</t>
  </si>
  <si>
    <t xml:space="preserve">Обеспечение благоустройства территории  </t>
  </si>
  <si>
    <t>000 1 01 02020 01 0000 110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</si>
  <si>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</si>
  <si>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</si>
  <si>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</si>
  <si>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</si>
  <si>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</si>
  <si>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</si>
  <si>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</si>
  <si>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</si>
  <si>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</si>
  <si>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</si>
  <si>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</si>
  <si>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</si>
  <si>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</si>
  <si>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</si>
  <si>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</si>
  <si>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</si>
  <si>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</si>
  <si>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</si>
  <si>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Сумма                           на 2018 год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</si>
  <si>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</si>
  <si>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</si>
  <si>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</si>
  <si>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</si>
  <si>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</si>
  <si>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</si>
  <si>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</si>
  <si>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</si>
  <si>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</si>
  <si>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</si>
  <si>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</si>
  <si>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</si>
  <si>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</si>
  <si>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</si>
  <si>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</si>
  <si>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</si>
  <si>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</si>
  <si>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</si>
  <si>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</si>
  <si>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</si>
  <si>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</si>
  <si>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</si>
  <si>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</si>
  <si>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</si>
  <si>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</si>
  <si>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</si>
  <si>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</si>
  <si>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</si>
  <si>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</si>
  <si>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</si>
  <si>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</si>
  <si>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</si>
  <si>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</si>
  <si>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</si>
  <si>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</si>
  <si>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</si>
  <si>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</si>
  <si>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</si>
  <si>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</si>
  <si>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</si>
  <si>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</si>
  <si>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</si>
  <si>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</si>
  <si>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</si>
  <si>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</si>
  <si>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</si>
  <si>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</si>
  <si>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</si>
  <si>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</si>
  <si>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</si>
  <si>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</si>
  <si>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</si>
  <si>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</si>
  <si>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</si>
  <si>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</si>
  <si>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</si>
  <si>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</si>
  <si>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</si>
  <si>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</si>
  <si>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</si>
  <si>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</si>
  <si>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</si>
  <si>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</si>
  <si>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</si>
  <si>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70500 51180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</si>
  <si>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</si>
  <si>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</si>
  <si>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</si>
  <si>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</si>
  <si>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</si>
  <si>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</si>
  <si>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</si>
  <si>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</si>
  <si>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</si>
  <si>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</si>
  <si>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</si>
  <si>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</si>
  <si>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</si>
  <si>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</si>
  <si>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</si>
  <si>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</si>
  <si>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</si>
  <si>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</si>
  <si>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</si>
  <si>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</si>
  <si>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</si>
  <si>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</si>
  <si>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</si>
  <si>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</si>
  <si>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</si>
  <si>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</si>
  <si>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</si>
  <si>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</si>
  <si>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</si>
  <si>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</si>
  <si>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</si>
  <si>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</si>
  <si>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</si>
  <si>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</si>
  <si>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</si>
  <si>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</si>
  <si>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</si>
  <si>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</si>
  <si>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</si>
  <si>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</si>
  <si>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</si>
  <si>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</si>
  <si>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</si>
  <si>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</si>
  <si>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</si>
  <si>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</si>
  <si>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</si>
  <si>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</si>
  <si>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</si>
  <si>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</si>
  <si>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</si>
  <si>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</si>
  <si>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</si>
  <si>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</si>
  <si>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</si>
  <si>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</si>
  <si>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</si>
  <si>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</si>
  <si>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</si>
  <si>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</si>
  <si>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</si>
  <si>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</si>
  <si>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</si>
  <si>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</si>
  <si>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</si>
  <si>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</si>
  <si>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</si>
  <si>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</si>
  <si>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</si>
  <si>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</si>
  <si>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</si>
  <si>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</si>
  <si>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</si>
  <si>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</si>
  <si>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</si>
  <si>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</si>
  <si>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</si>
  <si>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</si>
  <si>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</si>
  <si>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</si>
  <si>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</si>
  <si>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</si>
  <si>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</si>
  <si>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</si>
  <si>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</si>
  <si>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</si>
  <si>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</si>
  <si>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</si>
  <si>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</si>
  <si>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</si>
  <si>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</si>
  <si>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</si>
  <si>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</si>
  <si>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</si>
  <si>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</si>
  <si>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</si>
  <si>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</si>
  <si>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</si>
  <si>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</si>
  <si>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</si>
  <si>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</si>
  <si>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</si>
  <si>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</si>
  <si>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</si>
  <si>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</si>
  <si>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</si>
  <si>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</si>
  <si>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</si>
  <si>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</si>
  <si>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</si>
  <si>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</si>
  <si>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</si>
  <si>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</si>
  <si>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</si>
  <si>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</si>
  <si>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</si>
  <si>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</si>
  <si>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</si>
  <si>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</si>
  <si>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</si>
  <si>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</si>
  <si>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</si>
  <si>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</si>
  <si>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</si>
  <si>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</si>
  <si>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</si>
  <si>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</si>
  <si>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</si>
  <si>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</si>
  <si>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</si>
  <si>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</si>
  <si>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</si>
  <si>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</si>
  <si>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</si>
  <si>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СИСИТЕМЫ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</si>
  <si>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</si>
  <si>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</si>
  <si>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</si>
  <si>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</si>
  <si>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</si>
  <si>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</si>
  <si>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</si>
  <si>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</si>
  <si>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</si>
  <si>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</si>
  <si>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</si>
  <si>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</si>
  <si>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</si>
  <si>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</si>
  <si>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</si>
  <si>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</si>
  <si>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</si>
  <si>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</si>
  <si>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</si>
  <si>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</si>
  <si>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</si>
  <si>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</si>
  <si>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</si>
  <si>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</si>
  <si>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</si>
  <si>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</si>
  <si>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</si>
  <si>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</si>
  <si>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</si>
  <si>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</si>
  <si>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</si>
  <si>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</si>
  <si>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</si>
  <si>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</si>
  <si>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</si>
  <si>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</si>
  <si>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</si>
  <si>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</si>
  <si>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</si>
  <si>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</si>
  <si>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</si>
  <si>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</si>
  <si>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</si>
  <si>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</si>
  <si>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</si>
  <si>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</si>
  <si>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</si>
  <si>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</si>
  <si>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</si>
  <si>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</si>
  <si>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</si>
  <si>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</si>
  <si>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</si>
  <si>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</si>
  <si>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</si>
  <si>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</si>
  <si>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</si>
  <si>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</si>
  <si>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</si>
  <si>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</si>
  <si>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</si>
  <si>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</si>
  <si>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</si>
  <si>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</si>
  <si>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</si>
  <si>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</si>
  <si>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</si>
  <si>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</si>
  <si>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</si>
  <si>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</si>
  <si>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</si>
  <si>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</si>
  <si>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</si>
  <si>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</si>
  <si>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</si>
  <si>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</si>
  <si>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</si>
  <si>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</si>
  <si>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</si>
  <si>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</si>
  <si>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</si>
  <si>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</si>
  <si>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</si>
  <si>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</si>
  <si>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</si>
  <si>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</si>
  <si>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</si>
  <si>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</si>
  <si>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</si>
  <si>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</si>
  <si>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</si>
  <si>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</si>
  <si>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</si>
  <si>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</si>
  <si>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</si>
  <si>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</si>
  <si>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</si>
  <si>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</si>
  <si>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</si>
  <si>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</si>
  <si>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</si>
  <si>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</si>
  <si>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</si>
  <si>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</si>
  <si>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</si>
  <si>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</si>
  <si>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000 2 02 03000 00 0000 151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</si>
  <si>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</si>
  <si>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</si>
  <si>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</si>
  <si>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</si>
  <si>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</si>
  <si>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</si>
  <si>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</si>
  <si>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</si>
  <si>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</si>
  <si>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</si>
  <si>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</si>
  <si>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</si>
  <si>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</si>
  <si>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Субвенции  бюджетам  на осуществление  первичного воинского учета на территориях, где отсутствуют военные комиссариаты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</si>
  <si>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</si>
  <si>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</si>
  <si>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</si>
  <si>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</si>
  <si>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</si>
  <si>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</si>
  <si>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</si>
  <si>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</si>
  <si>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</si>
  <si>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</si>
  <si>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</si>
  <si>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</si>
  <si>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</si>
  <si>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</si>
  <si>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</si>
  <si>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</si>
  <si>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</si>
  <si>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</si>
  <si>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</si>
  <si>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</si>
  <si>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</si>
  <si>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</si>
  <si>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</si>
  <si>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</si>
  <si>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</si>
  <si>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</si>
  <si>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</si>
  <si>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</si>
  <si>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</si>
  <si>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</si>
  <si>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</si>
  <si>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</si>
  <si>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</si>
  <si>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</si>
  <si>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</si>
  <si>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</si>
  <si>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</si>
  <si>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</si>
  <si>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</si>
  <si>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</si>
  <si>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</si>
  <si>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</si>
  <si>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</si>
  <si>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</si>
  <si>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</si>
  <si>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</si>
  <si>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</si>
  <si>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</si>
  <si>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</si>
  <si>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</si>
  <si>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</si>
  <si>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</si>
  <si>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</si>
  <si>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доходы от оказания платных услуг (работ) получателями  средств бюджетов сельских поселений</t>
  </si>
  <si>
    <t>Муниципальная программа "Использование и охрана земель в муниципальном образовании Солнечный сельсовет Усть-Абаканского района Республики Хакасия на 2016-2018 годы"</t>
  </si>
  <si>
    <t>Эффективное, рациональное использование земель и охрана</t>
  </si>
  <si>
    <t>Мероприятия в сфере землеустроительных работ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</si>
  <si>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</si>
  <si>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</si>
  <si>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</si>
  <si>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</si>
  <si>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</si>
  <si>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414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</si>
  <si>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</si>
  <si>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</si>
  <si>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</si>
  <si>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</si>
  <si>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</si>
  <si>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</si>
  <si>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</si>
  <si>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</si>
  <si>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</si>
  <si>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</si>
  <si>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</si>
  <si>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</si>
  <si>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</si>
  <si>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</si>
  <si>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на 2018 год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</si>
  <si>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</si>
  <si>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</si>
  <si>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</si>
  <si>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</si>
  <si>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</si>
  <si>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</si>
  <si>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</si>
  <si>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</si>
  <si>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</si>
  <si>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СУБВЕНЦИИ БЮДЖЕТАМ  БЮЖДЕТНОЙ СИСТЕМЫ РОССИЙСКОЙ ФЕДЕРАЦИИ</t>
  </si>
  <si>
    <t>000 2 02 35118 00 0000 151</t>
  </si>
  <si>
    <t>000 2 02 35118 10 0000 151</t>
  </si>
  <si>
    <t>244</t>
  </si>
  <si>
    <t>Исполнение судебных актов</t>
  </si>
  <si>
    <t>830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</si>
  <si>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2018 год</t>
  </si>
  <si>
    <t>на 2018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</si>
  <si>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</si>
  <si>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</si>
  <si>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</si>
  <si>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</si>
  <si>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</si>
  <si>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</si>
  <si>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</si>
  <si>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</si>
  <si>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</si>
  <si>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</si>
  <si>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</si>
  <si>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</si>
  <si>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</si>
  <si>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</si>
  <si>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</si>
  <si>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</si>
  <si>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</si>
  <si>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</si>
  <si>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</si>
  <si>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</si>
  <si>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</si>
  <si>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</si>
  <si>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</si>
  <si>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</si>
  <si>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000 2 02 35250 10 0000 151</t>
  </si>
  <si>
    <t>000 2 02 35250 00 0000 151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</si>
  <si>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2018 год</t>
  </si>
  <si>
    <t>муниципального образования   Солнечный сельсовет Усть-Абаканского района Республики Хакасия на 2018 год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</si>
  <si>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</si>
  <si>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</si>
  <si>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</si>
  <si>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</si>
  <si>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</si>
  <si>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</si>
  <si>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</si>
  <si>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>Сумма                           на 2018год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</si>
  <si>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</si>
  <si>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</si>
  <si>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</si>
  <si>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 xml:space="preserve">на  2018 год 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</si>
  <si>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</si>
  <si>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</si>
  <si>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</si>
  <si>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</si>
  <si>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</si>
  <si>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</si>
  <si>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</si>
  <si>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Приложение 8</t>
  </si>
  <si>
    <t>Усть-Абаканского района  Республики Хакасия</t>
  </si>
  <si>
    <t xml:space="preserve">"О внесении изменений в Решение Совета депутатов </t>
  </si>
  <si>
    <t>Солнечный сельсовет  Усть-Абаканского района  Республики</t>
  </si>
  <si>
    <t xml:space="preserve">к Решению Совета депутатов Солнечного сельсовета </t>
  </si>
  <si>
    <t xml:space="preserve">"О местном бюджете муниципального  образования </t>
  </si>
  <si>
    <t xml:space="preserve"> Солнечного сельсовета от 22.12.2017г.  № 35 </t>
  </si>
  <si>
    <t xml:space="preserve"> Хакасия на 2018год и плановый период 2019 и 2020 годов",</t>
  </si>
  <si>
    <t xml:space="preserve"> приложение 1</t>
  </si>
  <si>
    <t>Приложение 1</t>
  </si>
  <si>
    <t>Приложение 4</t>
  </si>
  <si>
    <t>"О внесении изменений в Решение Совета депутатов</t>
  </si>
  <si>
    <t>Солнечного сельсовета  от 22.12.2017  № 35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</si>
  <si>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</si>
  <si>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</si>
  <si>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2018 год и плановый период 2019 и 2020 годов",</t>
  </si>
  <si>
    <t>Приложение 10</t>
  </si>
  <si>
    <t>Приложение 12</t>
  </si>
  <si>
    <t xml:space="preserve"> приложение 4</t>
  </si>
  <si>
    <t>Резервный фонд администрации по предупреждению и ликвида-ции чрезвычайных ситуаций и последствий стихийных бедствий</t>
  </si>
  <si>
    <t>20001 14960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</si>
  <si>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</si>
  <si>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</si>
  <si>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</si>
  <si>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Здравоохранение</t>
  </si>
  <si>
    <t>Другие вопросы в области здравоохранения</t>
  </si>
  <si>
    <t>25000 00000</t>
  </si>
  <si>
    <t>25001 00000</t>
  </si>
  <si>
    <t>Иные мероприятия в области здравоохранения</t>
  </si>
  <si>
    <t>25001 22060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</si>
  <si>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</si>
  <si>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</si>
  <si>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24003 00000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</si>
  <si>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</si>
  <si>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</si>
  <si>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24003 22140</t>
  </si>
  <si>
    <t>24000 00000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</si>
  <si>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</si>
  <si>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70700 22590</t>
  </si>
  <si>
    <t>Оценка прав недвижемости имущества</t>
  </si>
  <si>
    <t>7070022590</t>
  </si>
  <si>
    <t>Оценка прав недвижимости имущества</t>
  </si>
  <si>
    <t xml:space="preserve"> приложение 2</t>
  </si>
  <si>
    <t>приложение  3</t>
  </si>
  <si>
    <t>19004 00000</t>
  </si>
  <si>
    <t>Обеспечение и развитие культуры</t>
  </si>
  <si>
    <t>19004 22150</t>
  </si>
  <si>
    <t>Мероприятия по реконструкции Солнечного ДК</t>
  </si>
  <si>
    <t>Бюджетные инвестиции в объекты капитального строительства государственной и муниципальной собственности</t>
  </si>
  <si>
    <t xml:space="preserve"> приложение 5</t>
  </si>
  <si>
    <t xml:space="preserve"> от " 23 "  ноября   2018г. №  83</t>
  </si>
  <si>
    <t xml:space="preserve"> от " 23 "  ноября  2018г. №  83</t>
  </si>
  <si>
    <t>от " 23 "  ноября   2018  № 83</t>
  </si>
  <si>
    <t xml:space="preserve"> от " 23 "  ноября  2018г. № 83</t>
  </si>
  <si>
    <t xml:space="preserve"> от " 23 " ноября  2018г. № 83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</si>
</sst>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b/>
      <sz val="13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</fills>
  <borders count="1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5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9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20" xfId="0" applyNumberFormat="1" applyFont="1" applyBorder="1" applyAlignment="1">
      <alignment horizontal="justify" vertical="top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8" fillId="0" borderId="19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0" fillId="4" borderId="27" xfId="0" applyNumberFormat="1" applyFont="1" applyFill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18" fillId="4" borderId="20" xfId="0" applyNumberFormat="1" applyFont="1" applyFill="1" applyBorder="1" applyAlignment="1">
      <alignment horizontal="center" vertical="center" wrapText="1"/>
    </xf>
    <xf numFmtId="49" fontId="20" fillId="4" borderId="2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0" fontId="17" fillId="0" borderId="29" xfId="0" applyFont="1" applyFill="1" applyBorder="1" applyAlignment="1">
      <alignment wrapText="1"/>
    </xf>
    <xf numFmtId="49" fontId="17" fillId="0" borderId="20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0" fontId="18" fillId="0" borderId="29" xfId="1" applyFont="1" applyBorder="1" applyAlignment="1">
      <alignment vertical="top" wrapText="1"/>
    </xf>
    <xf numFmtId="49" fontId="18" fillId="0" borderId="30" xfId="0" applyNumberFormat="1" applyFont="1" applyBorder="1" applyAlignment="1">
      <alignment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Fill="1" applyBorder="1" applyAlignment="1">
      <alignment wrapText="1"/>
    </xf>
    <xf numFmtId="0" fontId="18" fillId="5" borderId="29" xfId="0" applyFont="1" applyFill="1" applyBorder="1" applyAlignment="1">
      <alignment vertical="top" wrapText="1"/>
    </xf>
    <xf numFmtId="49" fontId="18" fillId="0" borderId="32" xfId="0" applyNumberFormat="1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vertical="top" wrapText="1"/>
    </xf>
    <xf numFmtId="0" fontId="21" fillId="0" borderId="30" xfId="0" applyFont="1" applyBorder="1" applyAlignment="1">
      <alignment wrapText="1"/>
    </xf>
    <xf numFmtId="0" fontId="21" fillId="0" borderId="29" xfId="1" applyFont="1" applyBorder="1" applyAlignment="1">
      <alignment vertical="top" wrapText="1"/>
    </xf>
    <xf numFmtId="0" fontId="21" fillId="0" borderId="30" xfId="0" applyFont="1" applyBorder="1"/>
    <xf numFmtId="0" fontId="18" fillId="0" borderId="31" xfId="0" applyFont="1" applyBorder="1" applyAlignment="1">
      <alignment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49" fontId="21" fillId="0" borderId="25" xfId="0" applyNumberFormat="1" applyFont="1" applyBorder="1" applyAlignment="1">
      <alignment horizontal="center" vertical="center" wrapText="1"/>
    </xf>
    <xf numFmtId="49" fontId="21" fillId="0" borderId="33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wrapText="1"/>
    </xf>
    <xf numFmtId="0" fontId="18" fillId="4" borderId="30" xfId="0" applyFont="1" applyFill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4" borderId="30" xfId="0" applyFont="1" applyFill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8" fillId="5" borderId="29" xfId="0" applyFont="1" applyFill="1" applyBorder="1" applyAlignment="1">
      <alignment wrapText="1"/>
    </xf>
    <xf numFmtId="0" fontId="18" fillId="0" borderId="34" xfId="0" applyFont="1" applyBorder="1" applyAlignment="1">
      <alignment wrapText="1"/>
    </xf>
    <xf numFmtId="0" fontId="21" fillId="0" borderId="34" xfId="0" applyFont="1" applyBorder="1" applyAlignment="1">
      <alignment vertical="top" wrapText="1"/>
    </xf>
    <xf numFmtId="0" fontId="18" fillId="4" borderId="34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horizontal="center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21" fillId="0" borderId="33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" fontId="18" fillId="0" borderId="33" xfId="0" applyNumberFormat="1" applyFont="1" applyFill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vertical="top" wrapText="1"/>
    </xf>
    <xf numFmtId="4" fontId="17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" fontId="18" fillId="0" borderId="35" xfId="0" applyNumberFormat="1" applyFont="1" applyFill="1" applyBorder="1" applyAlignment="1">
      <alignment horizontal="center" vertical="center"/>
    </xf>
    <xf numFmtId="49" fontId="18" fillId="0" borderId="29" xfId="0" applyNumberFormat="1" applyFont="1" applyBorder="1" applyAlignment="1">
      <alignment wrapText="1"/>
    </xf>
    <xf numFmtId="0" fontId="17" fillId="0" borderId="29" xfId="0" applyFont="1" applyFill="1" applyBorder="1" applyAlignment="1">
      <alignment vertical="top" wrapText="1"/>
    </xf>
    <xf numFmtId="4" fontId="17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wrapText="1"/>
    </xf>
    <xf numFmtId="0" fontId="21" fillId="0" borderId="29" xfId="0" applyFont="1" applyBorder="1" applyAlignment="1">
      <alignment vertical="top" wrapText="1"/>
    </xf>
    <xf numFmtId="0" fontId="21" fillId="0" borderId="29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4" fontId="18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/>
    </xf>
    <xf numFmtId="0" fontId="21" fillId="0" borderId="29" xfId="0" applyFont="1" applyBorder="1"/>
    <xf numFmtId="4" fontId="18" fillId="0" borderId="35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wrapText="1"/>
    </xf>
    <xf numFmtId="0" fontId="20" fillId="0" borderId="36" xfId="0" applyFont="1" applyBorder="1" applyAlignment="1">
      <alignment vertical="top" wrapText="1"/>
    </xf>
    <xf numFmtId="49" fontId="17" fillId="0" borderId="37" xfId="0" applyNumberFormat="1" applyFont="1" applyBorder="1" applyAlignment="1">
      <alignment horizontal="center" vertical="center" wrapText="1"/>
    </xf>
    <xf numFmtId="4" fontId="17" fillId="0" borderId="38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9" xfId="0" applyNumberFormat="1" applyFont="1" applyFill="1" applyBorder="1" applyAlignment="1">
      <alignment horizontal="center" vertical="center" wrapText="1"/>
    </xf>
    <xf numFmtId="2" fontId="17" fillId="6" borderId="40" xfId="0" applyNumberFormat="1" applyFont="1" applyFill="1" applyBorder="1" applyAlignment="1">
      <alignment horizontal="center" vertical="center" wrapText="1"/>
    </xf>
    <xf numFmtId="4" fontId="9" fillId="7" borderId="41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/>
    </xf>
    <xf numFmtId="0" fontId="20" fillId="5" borderId="36" xfId="0" applyFont="1" applyFill="1" applyBorder="1" applyAlignment="1">
      <alignment vertical="top" wrapText="1"/>
    </xf>
    <xf numFmtId="49" fontId="20" fillId="5" borderId="33" xfId="0" applyNumberFormat="1" applyFont="1" applyFill="1" applyBorder="1" applyAlignment="1">
      <alignment horizontal="center" vertical="center" wrapText="1"/>
    </xf>
    <xf numFmtId="49" fontId="17" fillId="5" borderId="33" xfId="0" applyNumberFormat="1" applyFont="1" applyFill="1" applyBorder="1" applyAlignment="1">
      <alignment horizontal="center" vertical="center" wrapText="1"/>
    </xf>
    <xf numFmtId="4" fontId="17" fillId="5" borderId="35" xfId="0" applyNumberFormat="1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vertical="top" wrapText="1"/>
    </xf>
    <xf numFmtId="49" fontId="21" fillId="0" borderId="37" xfId="0" applyNumberFormat="1" applyFont="1" applyBorder="1" applyAlignment="1">
      <alignment horizontal="center" vertical="center" wrapText="1"/>
    </xf>
    <xf numFmtId="49" fontId="18" fillId="0" borderId="37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/>
    </xf>
    <xf numFmtId="49" fontId="21" fillId="0" borderId="37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/>
    </xf>
    <xf numFmtId="0" fontId="21" fillId="0" borderId="42" xfId="0" applyFont="1" applyBorder="1" applyAlignment="1">
      <alignment vertical="top" wrapText="1"/>
    </xf>
    <xf numFmtId="49" fontId="18" fillId="0" borderId="37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8" borderId="29" xfId="0" applyFont="1" applyFill="1" applyBorder="1" applyAlignment="1">
      <alignment vertical="top" wrapText="1"/>
    </xf>
    <xf numFmtId="49" fontId="21" fillId="8" borderId="43" xfId="0" applyNumberFormat="1" applyFont="1" applyFill="1" applyBorder="1" applyAlignment="1">
      <alignment horizontal="center" vertical="center" wrapText="1"/>
    </xf>
    <xf numFmtId="49" fontId="18" fillId="8" borderId="33" xfId="0" applyNumberFormat="1" applyFont="1" applyFill="1" applyBorder="1" applyAlignment="1">
      <alignment horizontal="center" vertical="center" wrapText="1"/>
    </xf>
    <xf numFmtId="4" fontId="18" fillId="8" borderId="44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wrapText="1"/>
    </xf>
    <xf numFmtId="0" fontId="30" fillId="0" borderId="0" xfId="0" applyFont="1"/>
    <xf numFmtId="0" fontId="17" fillId="0" borderId="45" xfId="0" applyFont="1" applyBorder="1" applyAlignment="1">
      <alignment vertical="top" wrapText="1"/>
    </xf>
    <xf numFmtId="49" fontId="21" fillId="0" borderId="19" xfId="0" applyNumberFormat="1" applyFont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/>
    </xf>
    <xf numFmtId="4" fontId="9" fillId="2" borderId="48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vertical="center" wrapText="1"/>
    </xf>
    <xf numFmtId="4" fontId="9" fillId="0" borderId="49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50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50" xfId="0" applyNumberFormat="1" applyFont="1" applyFill="1" applyBorder="1" applyAlignment="1">
      <alignment horizontal="center" vertical="center" wrapText="1"/>
    </xf>
    <xf numFmtId="4" fontId="7" fillId="4" borderId="50" xfId="0" applyNumberFormat="1" applyFont="1" applyFill="1" applyBorder="1" applyAlignment="1">
      <alignment horizontal="center" vertical="center" wrapText="1"/>
    </xf>
    <xf numFmtId="4" fontId="9" fillId="4" borderId="50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50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4" fontId="14" fillId="0" borderId="50" xfId="0" applyNumberFormat="1" applyFont="1" applyFill="1" applyBorder="1" applyAlignment="1">
      <alignment horizontal="center" vertical="center" wrapText="1"/>
    </xf>
    <xf numFmtId="4" fontId="7" fillId="0" borderId="51" xfId="0" applyNumberFormat="1" applyFont="1" applyFill="1" applyBorder="1" applyAlignment="1">
      <alignment horizontal="center" vertical="center" wrapText="1"/>
    </xf>
    <xf numFmtId="0" fontId="8" fillId="9" borderId="52" xfId="0" applyFont="1" applyFill="1" applyBorder="1" applyAlignment="1">
      <alignment vertical="center" wrapText="1"/>
    </xf>
    <xf numFmtId="0" fontId="8" fillId="9" borderId="53" xfId="0" applyFont="1" applyFill="1" applyBorder="1" applyAlignment="1">
      <alignment vertical="center" wrapText="1"/>
    </xf>
    <xf numFmtId="4" fontId="9" fillId="9" borderId="54" xfId="0" applyNumberFormat="1" applyFont="1" applyFill="1" applyBorder="1" applyAlignment="1">
      <alignment horizontal="center" vertical="center" wrapText="1"/>
    </xf>
    <xf numFmtId="2" fontId="17" fillId="2" borderId="55" xfId="0" applyNumberFormat="1" applyFont="1" applyFill="1" applyBorder="1" applyAlignment="1">
      <alignment horizontal="center" vertical="center" wrapText="1"/>
    </xf>
    <xf numFmtId="2" fontId="17" fillId="2" borderId="56" xfId="0" applyNumberFormat="1" applyFont="1" applyFill="1" applyBorder="1" applyAlignment="1">
      <alignment horizontal="center" vertical="center" wrapText="1"/>
    </xf>
    <xf numFmtId="2" fontId="17" fillId="2" borderId="57" xfId="0" applyNumberFormat="1" applyFont="1" applyFill="1" applyBorder="1" applyAlignment="1">
      <alignment horizontal="center" vertical="center" wrapText="1"/>
    </xf>
    <xf numFmtId="4" fontId="17" fillId="2" borderId="58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vertical="top" wrapText="1"/>
    </xf>
    <xf numFmtId="0" fontId="20" fillId="0" borderId="30" xfId="0" applyFont="1" applyFill="1" applyBorder="1" applyAlignment="1">
      <alignment vertical="top" wrapText="1"/>
    </xf>
    <xf numFmtId="4" fontId="17" fillId="0" borderId="50" xfId="0" applyNumberFormat="1" applyFont="1" applyFill="1" applyBorder="1" applyAlignment="1">
      <alignment horizontal="center" vertical="center"/>
    </xf>
    <xf numFmtId="4" fontId="18" fillId="0" borderId="50" xfId="0" applyNumberFormat="1" applyFont="1" applyFill="1" applyBorder="1" applyAlignment="1">
      <alignment horizontal="center" vertical="center"/>
    </xf>
    <xf numFmtId="0" fontId="21" fillId="0" borderId="30" xfId="0" applyFont="1" applyFill="1" applyBorder="1"/>
    <xf numFmtId="0" fontId="21" fillId="0" borderId="34" xfId="0" applyFont="1" applyFill="1" applyBorder="1" applyAlignment="1">
      <alignment wrapText="1"/>
    </xf>
    <xf numFmtId="0" fontId="17" fillId="0" borderId="34" xfId="0" applyFont="1" applyFill="1" applyBorder="1" applyAlignment="1">
      <alignment vertical="top" wrapText="1"/>
    </xf>
    <xf numFmtId="4" fontId="17" fillId="0" borderId="50" xfId="0" applyNumberFormat="1" applyFont="1" applyFill="1" applyBorder="1" applyAlignment="1">
      <alignment horizontal="center" vertical="center" wrapText="1"/>
    </xf>
    <xf numFmtId="4" fontId="18" fillId="0" borderId="49" xfId="0" applyNumberFormat="1" applyFont="1" applyFill="1" applyBorder="1" applyAlignment="1">
      <alignment horizontal="center" vertical="center" wrapText="1"/>
    </xf>
    <xf numFmtId="4" fontId="18" fillId="0" borderId="49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top" wrapText="1"/>
    </xf>
    <xf numFmtId="4" fontId="17" fillId="0" borderId="50" xfId="0" applyNumberFormat="1" applyFont="1" applyBorder="1" applyAlignment="1">
      <alignment horizontal="center" vertical="center" wrapText="1"/>
    </xf>
    <xf numFmtId="0" fontId="20" fillId="0" borderId="34" xfId="0" applyFont="1" applyFill="1" applyBorder="1" applyAlignment="1">
      <alignment vertical="top" wrapText="1"/>
    </xf>
    <xf numFmtId="4" fontId="17" fillId="0" borderId="49" xfId="0" applyNumberFormat="1" applyFont="1" applyFill="1" applyBorder="1" applyAlignment="1">
      <alignment horizontal="center" vertical="center"/>
    </xf>
    <xf numFmtId="49" fontId="18" fillId="0" borderId="59" xfId="0" applyNumberFormat="1" applyFont="1" applyBorder="1" applyAlignment="1">
      <alignment wrapText="1"/>
    </xf>
    <xf numFmtId="4" fontId="18" fillId="0" borderId="60" xfId="0" applyNumberFormat="1" applyFont="1" applyFill="1" applyBorder="1" applyAlignment="1">
      <alignment horizontal="center" vertical="center"/>
    </xf>
    <xf numFmtId="0" fontId="20" fillId="0" borderId="30" xfId="0" applyFont="1" applyFill="1" applyBorder="1"/>
    <xf numFmtId="0" fontId="20" fillId="0" borderId="30" xfId="0" applyFont="1" applyBorder="1" applyAlignment="1">
      <alignment wrapText="1"/>
    </xf>
    <xf numFmtId="4" fontId="17" fillId="0" borderId="49" xfId="0" applyNumberFormat="1" applyFont="1" applyFill="1" applyBorder="1" applyAlignment="1">
      <alignment horizontal="center" vertical="center" wrapText="1"/>
    </xf>
    <xf numFmtId="0" fontId="20" fillId="4" borderId="30" xfId="0" applyFont="1" applyFill="1" applyBorder="1" applyAlignment="1">
      <alignment vertical="top" wrapText="1"/>
    </xf>
    <xf numFmtId="0" fontId="20" fillId="4" borderId="34" xfId="0" applyFont="1" applyFill="1" applyBorder="1" applyAlignment="1">
      <alignment vertical="top" wrapText="1"/>
    </xf>
    <xf numFmtId="4" fontId="17" fillId="4" borderId="51" xfId="0" applyNumberFormat="1" applyFont="1" applyFill="1" applyBorder="1" applyAlignment="1">
      <alignment horizontal="center" vertical="center"/>
    </xf>
    <xf numFmtId="4" fontId="18" fillId="0" borderId="50" xfId="0" applyNumberFormat="1" applyFont="1" applyBorder="1" applyAlignment="1">
      <alignment horizontal="center" vertical="center" wrapText="1"/>
    </xf>
    <xf numFmtId="4" fontId="18" fillId="4" borderId="50" xfId="0" applyNumberFormat="1" applyFont="1" applyFill="1" applyBorder="1" applyAlignment="1">
      <alignment horizontal="center" vertical="center"/>
    </xf>
    <xf numFmtId="4" fontId="17" fillId="0" borderId="50" xfId="0" applyNumberFormat="1" applyFont="1" applyBorder="1" applyAlignment="1">
      <alignment horizontal="center" vertical="center"/>
    </xf>
    <xf numFmtId="4" fontId="18" fillId="0" borderId="50" xfId="0" applyNumberFormat="1" applyFont="1" applyBorder="1" applyAlignment="1">
      <alignment horizontal="center" vertical="center"/>
    </xf>
    <xf numFmtId="4" fontId="17" fillId="0" borderId="49" xfId="0" applyNumberFormat="1" applyFont="1" applyBorder="1" applyAlignment="1">
      <alignment horizontal="center" vertical="center"/>
    </xf>
    <xf numFmtId="0" fontId="20" fillId="0" borderId="30" xfId="0" applyFont="1" applyBorder="1"/>
    <xf numFmtId="0" fontId="17" fillId="0" borderId="61" xfId="0" applyFont="1" applyBorder="1" applyAlignment="1">
      <alignment vertical="top" wrapText="1"/>
    </xf>
    <xf numFmtId="0" fontId="21" fillId="0" borderId="62" xfId="0" applyFont="1" applyBorder="1"/>
    <xf numFmtId="49" fontId="18" fillId="0" borderId="63" xfId="0" applyNumberFormat="1" applyFont="1" applyBorder="1" applyAlignment="1">
      <alignment horizontal="center"/>
    </xf>
    <xf numFmtId="49" fontId="21" fillId="0" borderId="63" xfId="0" applyNumberFormat="1" applyFont="1" applyFill="1" applyBorder="1" applyAlignment="1">
      <alignment horizontal="center" vertical="center" wrapText="1"/>
    </xf>
    <xf numFmtId="4" fontId="18" fillId="0" borderId="64" xfId="0" applyNumberFormat="1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wrapText="1"/>
    </xf>
    <xf numFmtId="49" fontId="18" fillId="0" borderId="65" xfId="0" applyNumberFormat="1" applyFont="1" applyFill="1" applyBorder="1" applyAlignment="1">
      <alignment horizontal="center" vertical="center" wrapText="1"/>
    </xf>
    <xf numFmtId="49" fontId="18" fillId="0" borderId="63" xfId="0" applyNumberFormat="1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vertical="top" wrapText="1"/>
    </xf>
    <xf numFmtId="49" fontId="18" fillId="0" borderId="67" xfId="0" applyNumberFormat="1" applyFont="1" applyFill="1" applyBorder="1" applyAlignment="1">
      <alignment horizontal="center" vertical="center" wrapText="1"/>
    </xf>
    <xf numFmtId="49" fontId="18" fillId="0" borderId="68" xfId="0" applyNumberFormat="1" applyFont="1" applyFill="1" applyBorder="1" applyAlignment="1">
      <alignment horizontal="center" vertical="center" wrapText="1"/>
    </xf>
    <xf numFmtId="49" fontId="17" fillId="0" borderId="68" xfId="0" applyNumberFormat="1" applyFont="1" applyFill="1" applyBorder="1" applyAlignment="1">
      <alignment horizontal="center" vertical="center" wrapText="1"/>
    </xf>
    <xf numFmtId="4" fontId="18" fillId="0" borderId="69" xfId="0" applyNumberFormat="1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vertical="top" wrapText="1"/>
    </xf>
    <xf numFmtId="0" fontId="20" fillId="0" borderId="66" xfId="0" applyFont="1" applyBorder="1" applyAlignment="1">
      <alignment vertical="top" wrapText="1"/>
    </xf>
    <xf numFmtId="49" fontId="20" fillId="0" borderId="67" xfId="0" applyNumberFormat="1" applyFont="1" applyBorder="1" applyAlignment="1">
      <alignment horizontal="center" vertical="center" wrapText="1"/>
    </xf>
    <xf numFmtId="49" fontId="17" fillId="0" borderId="68" xfId="0" applyNumberFormat="1" applyFont="1" applyBorder="1" applyAlignment="1">
      <alignment horizontal="center" vertical="center" wrapText="1"/>
    </xf>
    <xf numFmtId="4" fontId="17" fillId="0" borderId="69" xfId="0" applyNumberFormat="1" applyFont="1" applyBorder="1" applyAlignment="1">
      <alignment horizontal="center" vertical="center" wrapText="1"/>
    </xf>
    <xf numFmtId="0" fontId="20" fillId="0" borderId="66" xfId="0" applyFont="1" applyBorder="1" applyAlignment="1">
      <alignment wrapText="1"/>
    </xf>
    <xf numFmtId="49" fontId="20" fillId="0" borderId="68" xfId="0" applyNumberFormat="1" applyFont="1" applyBorder="1" applyAlignment="1">
      <alignment horizontal="center" vertical="center" wrapText="1"/>
    </xf>
    <xf numFmtId="4" fontId="17" fillId="0" borderId="69" xfId="0" applyNumberFormat="1" applyFont="1" applyBorder="1" applyAlignment="1">
      <alignment horizontal="center" vertical="center"/>
    </xf>
    <xf numFmtId="49" fontId="20" fillId="0" borderId="68" xfId="0" applyNumberFormat="1" applyFont="1" applyFill="1" applyBorder="1" applyAlignment="1">
      <alignment horizontal="center" vertical="center" wrapText="1"/>
    </xf>
    <xf numFmtId="4" fontId="17" fillId="0" borderId="69" xfId="0" applyNumberFormat="1" applyFont="1" applyFill="1" applyBorder="1" applyAlignment="1">
      <alignment horizontal="center" vertical="center"/>
    </xf>
    <xf numFmtId="49" fontId="18" fillId="0" borderId="63" xfId="0" applyNumberFormat="1" applyFont="1" applyBorder="1" applyAlignment="1">
      <alignment horizontal="center" vertical="center" wrapText="1"/>
    </xf>
    <xf numFmtId="4" fontId="18" fillId="0" borderId="64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wrapText="1"/>
    </xf>
    <xf numFmtId="49" fontId="17" fillId="0" borderId="32" xfId="0" applyNumberFormat="1" applyFont="1" applyFill="1" applyBorder="1" applyAlignment="1">
      <alignment horizontal="center" vertical="center" wrapText="1"/>
    </xf>
    <xf numFmtId="0" fontId="21" fillId="0" borderId="70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0" borderId="60" xfId="0" applyNumberFormat="1" applyFont="1" applyFill="1" applyBorder="1" applyAlignment="1">
      <alignment horizontal="center" vertical="center"/>
    </xf>
    <xf numFmtId="0" fontId="17" fillId="6" borderId="71" xfId="0" applyFont="1" applyFill="1" applyBorder="1" applyAlignment="1">
      <alignment horizontal="center" wrapText="1"/>
    </xf>
    <xf numFmtId="49" fontId="17" fillId="6" borderId="72" xfId="0" applyNumberFormat="1" applyFont="1" applyFill="1" applyBorder="1" applyAlignment="1">
      <alignment horizontal="center" wrapText="1"/>
    </xf>
    <xf numFmtId="0" fontId="17" fillId="6" borderId="72" xfId="0" applyFont="1" applyFill="1" applyBorder="1" applyAlignment="1">
      <alignment horizontal="center" wrapText="1"/>
    </xf>
    <xf numFmtId="4" fontId="17" fillId="7" borderId="41" xfId="0" applyNumberFormat="1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wrapText="1"/>
    </xf>
    <xf numFmtId="49" fontId="18" fillId="10" borderId="40" xfId="0" applyNumberFormat="1" applyFont="1" applyFill="1" applyBorder="1" applyAlignment="1">
      <alignment horizontal="center" wrapText="1"/>
    </xf>
    <xf numFmtId="0" fontId="18" fillId="10" borderId="40" xfId="0" applyFont="1" applyFill="1" applyBorder="1" applyAlignment="1">
      <alignment horizontal="center" wrapText="1"/>
    </xf>
    <xf numFmtId="4" fontId="17" fillId="10" borderId="73" xfId="0" applyNumberFormat="1" applyFont="1" applyFill="1" applyBorder="1" applyAlignment="1">
      <alignment horizontal="center" wrapText="1"/>
    </xf>
    <xf numFmtId="0" fontId="20" fillId="10" borderId="29" xfId="0" applyFont="1" applyFill="1" applyBorder="1" applyAlignment="1">
      <alignment vertical="top" wrapText="1"/>
    </xf>
    <xf numFmtId="49" fontId="17" fillId="10" borderId="74" xfId="0" applyNumberFormat="1" applyFont="1" applyFill="1" applyBorder="1" applyAlignment="1">
      <alignment horizontal="center"/>
    </xf>
    <xf numFmtId="0" fontId="18" fillId="10" borderId="33" xfId="0" applyFont="1" applyFill="1" applyBorder="1" applyAlignment="1">
      <alignment horizontal="center"/>
    </xf>
    <xf numFmtId="4" fontId="17" fillId="10" borderId="3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20" fillId="0" borderId="62" xfId="0" applyFont="1" applyFill="1" applyBorder="1" applyAlignment="1">
      <alignment vertical="top" wrapText="1"/>
    </xf>
    <xf numFmtId="49" fontId="17" fillId="0" borderId="63" xfId="0" applyNumberFormat="1" applyFont="1" applyFill="1" applyBorder="1" applyAlignment="1">
      <alignment horizontal="center" vertical="center" wrapText="1"/>
    </xf>
    <xf numFmtId="4" fontId="17" fillId="0" borderId="64" xfId="0" applyNumberFormat="1" applyFont="1" applyFill="1" applyBorder="1" applyAlignment="1">
      <alignment horizontal="center" vertical="center"/>
    </xf>
    <xf numFmtId="49" fontId="18" fillId="0" borderId="75" xfId="0" applyNumberFormat="1" applyFont="1" applyFill="1" applyBorder="1" applyAlignment="1">
      <alignment horizontal="center" vertical="center" wrapText="1"/>
    </xf>
    <xf numFmtId="4" fontId="18" fillId="0" borderId="69" xfId="0" applyNumberFormat="1" applyFont="1" applyFill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/>
    </xf>
    <xf numFmtId="0" fontId="21" fillId="0" borderId="66" xfId="0" applyFont="1" applyFill="1" applyBorder="1" applyAlignment="1">
      <alignment vertical="top" wrapText="1"/>
    </xf>
    <xf numFmtId="49" fontId="18" fillId="0" borderId="68" xfId="0" applyNumberFormat="1" applyFont="1" applyBorder="1" applyAlignment="1">
      <alignment horizontal="center"/>
    </xf>
    <xf numFmtId="49" fontId="31" fillId="0" borderId="20" xfId="0" applyNumberFormat="1" applyFont="1" applyBorder="1" applyAlignment="1">
      <alignment horizontal="center"/>
    </xf>
    <xf numFmtId="49" fontId="31" fillId="0" borderId="20" xfId="0" applyNumberFormat="1" applyFont="1" applyFill="1" applyBorder="1" applyAlignment="1">
      <alignment horizontal="center" vertical="center" wrapText="1"/>
    </xf>
    <xf numFmtId="4" fontId="31" fillId="0" borderId="50" xfId="0" applyNumberFormat="1" applyFont="1" applyFill="1" applyBorder="1" applyAlignment="1">
      <alignment horizontal="center" vertical="center"/>
    </xf>
    <xf numFmtId="0" fontId="31" fillId="0" borderId="29" xfId="1" applyFont="1" applyBorder="1" applyAlignment="1">
      <alignment vertical="top" wrapText="1"/>
    </xf>
    <xf numFmtId="49" fontId="31" fillId="0" borderId="63" xfId="0" applyNumberFormat="1" applyFont="1" applyBorder="1" applyAlignment="1">
      <alignment horizontal="center"/>
    </xf>
    <xf numFmtId="4" fontId="31" fillId="0" borderId="64" xfId="0" applyNumberFormat="1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vertical="top" wrapText="1"/>
    </xf>
    <xf numFmtId="49" fontId="31" fillId="0" borderId="33" xfId="0" applyNumberFormat="1" applyFont="1" applyFill="1" applyBorder="1" applyAlignment="1">
      <alignment horizontal="center" vertical="center" wrapText="1"/>
    </xf>
    <xf numFmtId="0" fontId="31" fillId="0" borderId="29" xfId="0" applyFont="1" applyBorder="1" applyAlignment="1">
      <alignment wrapText="1"/>
    </xf>
    <xf numFmtId="0" fontId="31" fillId="0" borderId="30" xfId="0" applyFont="1" applyFill="1" applyBorder="1" applyAlignment="1">
      <alignment wrapText="1"/>
    </xf>
    <xf numFmtId="49" fontId="31" fillId="0" borderId="29" xfId="0" applyNumberFormat="1" applyFont="1" applyBorder="1" applyAlignment="1">
      <alignment wrapText="1"/>
    </xf>
    <xf numFmtId="0" fontId="31" fillId="0" borderId="30" xfId="0" applyFont="1" applyBorder="1" applyAlignment="1">
      <alignment vertical="top" wrapText="1"/>
    </xf>
    <xf numFmtId="0" fontId="31" fillId="0" borderId="29" xfId="0" applyFont="1" applyBorder="1" applyAlignment="1">
      <alignment vertical="center" wrapText="1"/>
    </xf>
    <xf numFmtId="0" fontId="31" fillId="0" borderId="29" xfId="0" applyFont="1" applyFill="1" applyBorder="1"/>
    <xf numFmtId="4" fontId="18" fillId="0" borderId="76" xfId="0" applyNumberFormat="1" applyFont="1" applyFill="1" applyBorder="1" applyAlignment="1">
      <alignment horizontal="center" vertical="center"/>
    </xf>
    <xf numFmtId="0" fontId="18" fillId="0" borderId="77" xfId="1" applyFont="1" applyBorder="1" applyAlignment="1">
      <alignment vertical="top" wrapText="1"/>
    </xf>
    <xf numFmtId="0" fontId="21" fillId="0" borderId="61" xfId="0" applyFont="1" applyBorder="1" applyAlignment="1">
      <alignment wrapText="1"/>
    </xf>
    <xf numFmtId="4" fontId="18" fillId="0" borderId="60" xfId="0" applyNumberFormat="1" applyFont="1" applyBorder="1" applyAlignment="1">
      <alignment horizontal="center" vertical="center"/>
    </xf>
    <xf numFmtId="0" fontId="21" fillId="0" borderId="61" xfId="0" applyFont="1" applyBorder="1"/>
    <xf numFmtId="4" fontId="18" fillId="0" borderId="78" xfId="0" applyNumberFormat="1" applyFont="1" applyFill="1" applyBorder="1" applyAlignment="1">
      <alignment horizontal="center" vertical="center"/>
    </xf>
    <xf numFmtId="0" fontId="21" fillId="0" borderId="79" xfId="0" applyFont="1" applyBorder="1" applyAlignment="1">
      <alignment wrapText="1"/>
    </xf>
    <xf numFmtId="49" fontId="18" fillId="0" borderId="80" xfId="0" applyNumberFormat="1" applyFont="1" applyFill="1" applyBorder="1" applyAlignment="1">
      <alignment horizontal="center" vertical="center" wrapText="1"/>
    </xf>
    <xf numFmtId="49" fontId="18" fillId="0" borderId="81" xfId="0" applyNumberFormat="1" applyFont="1" applyFill="1" applyBorder="1" applyAlignment="1">
      <alignment horizontal="center" vertical="center" wrapText="1"/>
    </xf>
    <xf numFmtId="49" fontId="18" fillId="0" borderId="82" xfId="0" applyNumberFormat="1" applyFont="1" applyFill="1" applyBorder="1" applyAlignment="1">
      <alignment horizontal="center" vertical="center" wrapText="1"/>
    </xf>
    <xf numFmtId="0" fontId="31" fillId="0" borderId="83" xfId="0" applyFont="1" applyBorder="1"/>
    <xf numFmtId="49" fontId="18" fillId="0" borderId="68" xfId="0" applyNumberFormat="1" applyFont="1" applyBorder="1" applyAlignment="1">
      <alignment horizontal="center" vertical="center" wrapText="1"/>
    </xf>
    <xf numFmtId="4" fontId="18" fillId="0" borderId="69" xfId="0" applyNumberFormat="1" applyFont="1" applyBorder="1" applyAlignment="1">
      <alignment horizontal="center" vertical="center"/>
    </xf>
    <xf numFmtId="49" fontId="18" fillId="0" borderId="65" xfId="0" applyNumberFormat="1" applyFont="1" applyBorder="1" applyAlignment="1">
      <alignment horizontal="center" vertical="center" wrapText="1"/>
    </xf>
    <xf numFmtId="49" fontId="18" fillId="0" borderId="62" xfId="0" applyNumberFormat="1" applyFont="1" applyBorder="1" applyAlignment="1">
      <alignment wrapText="1"/>
    </xf>
    <xf numFmtId="49" fontId="18" fillId="0" borderId="67" xfId="0" applyNumberFormat="1" applyFont="1" applyBorder="1" applyAlignment="1">
      <alignment horizontal="center" vertical="center" wrapText="1"/>
    </xf>
    <xf numFmtId="0" fontId="21" fillId="0" borderId="31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9" fontId="18" fillId="0" borderId="84" xfId="0" applyNumberFormat="1" applyFont="1" applyBorder="1" applyAlignment="1">
      <alignment horizontal="center"/>
    </xf>
    <xf numFmtId="0" fontId="21" fillId="0" borderId="62" xfId="0" applyFont="1" applyFill="1" applyBorder="1" applyAlignment="1">
      <alignment vertical="top" wrapText="1"/>
    </xf>
    <xf numFmtId="0" fontId="18" fillId="0" borderId="85" xfId="0" applyFont="1" applyBorder="1" applyAlignment="1">
      <alignment vertical="center" wrapText="1"/>
    </xf>
    <xf numFmtId="0" fontId="21" fillId="0" borderId="66" xfId="0" applyFont="1" applyBorder="1" applyAlignment="1">
      <alignment wrapText="1"/>
    </xf>
    <xf numFmtId="49" fontId="21" fillId="0" borderId="68" xfId="0" applyNumberFormat="1" applyFont="1" applyFill="1" applyBorder="1" applyAlignment="1">
      <alignment horizontal="center" vertical="center" wrapText="1"/>
    </xf>
    <xf numFmtId="0" fontId="21" fillId="0" borderId="85" xfId="0" applyFont="1" applyBorder="1" applyAlignment="1">
      <alignment wrapText="1"/>
    </xf>
    <xf numFmtId="49" fontId="17" fillId="0" borderId="86" xfId="0" applyNumberFormat="1" applyFont="1" applyFill="1" applyBorder="1" applyAlignment="1">
      <alignment horizontal="center" vertical="center" wrapText="1"/>
    </xf>
    <xf numFmtId="4" fontId="17" fillId="0" borderId="87" xfId="0" applyNumberFormat="1" applyFont="1" applyFill="1" applyBorder="1" applyAlignment="1">
      <alignment horizontal="center" vertical="center"/>
    </xf>
    <xf numFmtId="0" fontId="36" fillId="0" borderId="30" xfId="0" applyFont="1" applyBorder="1" applyAlignment="1">
      <alignment vertical="center" wrapText="1"/>
    </xf>
    <xf numFmtId="0" fontId="18" fillId="0" borderId="83" xfId="0" applyFont="1" applyFill="1" applyBorder="1" applyAlignment="1">
      <alignment wrapText="1"/>
    </xf>
    <xf numFmtId="0" fontId="21" fillId="0" borderId="31" xfId="0" applyFont="1" applyFill="1" applyBorder="1"/>
    <xf numFmtId="0" fontId="21" fillId="0" borderId="34" xfId="0" applyFont="1" applyFill="1" applyBorder="1"/>
    <xf numFmtId="49" fontId="18" fillId="0" borderId="25" xfId="0" applyNumberFormat="1" applyFont="1" applyFill="1" applyBorder="1" applyAlignment="1">
      <alignment horizontal="center" vertical="center" wrapText="1"/>
    </xf>
    <xf numFmtId="0" fontId="20" fillId="9" borderId="88" xfId="0" applyFont="1" applyFill="1" applyBorder="1" applyAlignment="1">
      <alignment vertical="top" wrapText="1"/>
    </xf>
    <xf numFmtId="49" fontId="20" fillId="9" borderId="89" xfId="0" applyNumberFormat="1" applyFont="1" applyFill="1" applyBorder="1" applyAlignment="1">
      <alignment horizontal="center" vertical="center" wrapText="1"/>
    </xf>
    <xf numFmtId="49" fontId="17" fillId="9" borderId="89" xfId="0" applyNumberFormat="1" applyFont="1" applyFill="1" applyBorder="1" applyAlignment="1">
      <alignment horizontal="center" vertical="center" wrapText="1"/>
    </xf>
    <xf numFmtId="4" fontId="17" fillId="9" borderId="90" xfId="0" applyNumberFormat="1" applyFont="1" applyFill="1" applyBorder="1" applyAlignment="1">
      <alignment horizontal="center" vertical="center" wrapText="1"/>
    </xf>
    <xf numFmtId="0" fontId="20" fillId="10" borderId="91" xfId="0" applyFont="1" applyFill="1" applyBorder="1" applyAlignment="1">
      <alignment vertical="top" wrapText="1"/>
    </xf>
    <xf numFmtId="49" fontId="17" fillId="10" borderId="92" xfId="0" applyNumberFormat="1" applyFont="1" applyFill="1" applyBorder="1" applyAlignment="1">
      <alignment horizontal="center" vertical="center" wrapText="1"/>
    </xf>
    <xf numFmtId="4" fontId="17" fillId="10" borderId="93" xfId="0" applyNumberFormat="1" applyFont="1" applyFill="1" applyBorder="1" applyAlignment="1">
      <alignment horizontal="center" vertical="center" wrapText="1"/>
    </xf>
    <xf numFmtId="0" fontId="17" fillId="10" borderId="91" xfId="0" applyFont="1" applyFill="1" applyBorder="1"/>
    <xf numFmtId="49" fontId="17" fillId="10" borderId="92" xfId="0" applyNumberFormat="1" applyFont="1" applyFill="1" applyBorder="1" applyAlignment="1">
      <alignment horizontal="center"/>
    </xf>
    <xf numFmtId="0" fontId="17" fillId="10" borderId="92" xfId="0" applyFont="1" applyFill="1" applyBorder="1" applyAlignment="1">
      <alignment horizontal="center"/>
    </xf>
    <xf numFmtId="4" fontId="17" fillId="10" borderId="93" xfId="0" applyNumberFormat="1" applyFont="1" applyFill="1" applyBorder="1" applyAlignment="1">
      <alignment horizontal="center"/>
    </xf>
    <xf numFmtId="0" fontId="16" fillId="0" borderId="41" xfId="0" applyFont="1" applyBorder="1"/>
    <xf numFmtId="0" fontId="21" fillId="0" borderId="94" xfId="0" applyFont="1" applyBorder="1"/>
    <xf numFmtId="0" fontId="18" fillId="5" borderId="77" xfId="0" applyFont="1" applyFill="1" applyBorder="1" applyAlignment="1">
      <alignment wrapText="1"/>
    </xf>
    <xf numFmtId="0" fontId="21" fillId="0" borderId="45" xfId="0" applyFont="1" applyBorder="1" applyAlignment="1">
      <alignment wrapText="1"/>
    </xf>
    <xf numFmtId="49" fontId="17" fillId="0" borderId="95" xfId="0" applyNumberFormat="1" applyFont="1" applyBorder="1" applyAlignment="1">
      <alignment wrapText="1"/>
    </xf>
    <xf numFmtId="0" fontId="21" fillId="0" borderId="96" xfId="0" applyFont="1" applyBorder="1"/>
    <xf numFmtId="49" fontId="18" fillId="0" borderId="97" xfId="0" applyNumberFormat="1" applyFont="1" applyBorder="1" applyAlignment="1">
      <alignment horizontal="center"/>
    </xf>
    <xf numFmtId="4" fontId="18" fillId="0" borderId="51" xfId="0" applyNumberFormat="1" applyFont="1" applyFill="1" applyBorder="1" applyAlignment="1">
      <alignment horizontal="center" vertical="center"/>
    </xf>
    <xf numFmtId="49" fontId="18" fillId="0" borderId="98" xfId="0" applyNumberFormat="1" applyFont="1" applyFill="1" applyBorder="1" applyAlignment="1">
      <alignment horizontal="center" vertical="center" wrapText="1"/>
    </xf>
    <xf numFmtId="4" fontId="18" fillId="0" borderId="99" xfId="0" applyNumberFormat="1" applyFont="1" applyFill="1" applyBorder="1" applyAlignment="1">
      <alignment horizontal="center" vertical="center"/>
    </xf>
    <xf numFmtId="49" fontId="17" fillId="0" borderId="26" xfId="0" applyNumberFormat="1" applyFont="1" applyFill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100" xfId="0" applyFont="1" applyBorder="1" applyAlignment="1">
      <alignment wrapText="1"/>
    </xf>
    <xf numFmtId="49" fontId="17" fillId="0" borderId="29" xfId="0" applyNumberFormat="1" applyFont="1" applyBorder="1" applyAlignment="1">
      <alignment wrapText="1"/>
    </xf>
    <xf numFmtId="0" fontId="11" fillId="0" borderId="0" xfId="0" applyFont="1" applyAlignment="1">
      <alignment horizontal="justify" vertical="top"/>
    </xf>
    <xf numFmtId="0" fontId="17" fillId="0" borderId="31" xfId="0" applyFont="1" applyBorder="1" applyAlignment="1">
      <alignment horizontal="justify" vertical="center"/>
    </xf>
    <xf numFmtId="0" fontId="20" fillId="9" borderId="101" xfId="0" applyFont="1" applyFill="1" applyBorder="1" applyAlignment="1">
      <alignment vertical="top" wrapText="1"/>
    </xf>
    <xf numFmtId="49" fontId="20" fillId="9" borderId="102" xfId="0" applyNumberFormat="1" applyFont="1" applyFill="1" applyBorder="1" applyAlignment="1">
      <alignment horizontal="center" vertical="center" wrapText="1"/>
    </xf>
    <xf numFmtId="49" fontId="18" fillId="9" borderId="103" xfId="0" applyNumberFormat="1" applyFont="1" applyFill="1" applyBorder="1" applyAlignment="1">
      <alignment horizontal="center" vertical="center" wrapText="1"/>
    </xf>
    <xf numFmtId="4" fontId="17" fillId="9" borderId="104" xfId="0" applyNumberFormat="1" applyFont="1" applyFill="1" applyBorder="1" applyAlignment="1">
      <alignment horizontal="center" vertical="center" wrapText="1"/>
    </xf>
    <xf numFmtId="0" fontId="20" fillId="0" borderId="105" xfId="0" applyFont="1" applyBorder="1" applyAlignment="1">
      <alignment vertical="top" wrapText="1"/>
    </xf>
    <xf numFmtId="49" fontId="20" fillId="0" borderId="106" xfId="0" applyNumberFormat="1" applyFont="1" applyBorder="1" applyAlignment="1">
      <alignment horizontal="center" vertical="center" wrapText="1"/>
    </xf>
    <xf numFmtId="49" fontId="17" fillId="0" borderId="107" xfId="0" applyNumberFormat="1" applyFont="1" applyBorder="1" applyAlignment="1">
      <alignment horizontal="center" vertical="center" wrapText="1"/>
    </xf>
    <xf numFmtId="4" fontId="17" fillId="0" borderId="108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justify" vertical="center"/>
    </xf>
    <xf numFmtId="0" fontId="0" fillId="0" borderId="0" xfId="0" applyAlignment="1"/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left" vertical="center" indent="18"/>
    </xf>
    <xf numFmtId="0" fontId="0" fillId="0" borderId="0" xfId="0" applyAlignment="1">
      <alignment horizontal="left" indent="18"/>
    </xf>
    <xf numFmtId="49" fontId="3" fillId="0" borderId="0" xfId="0" applyNumberFormat="1" applyFont="1" applyAlignment="1">
      <alignment horizontal="left" vertical="center" indent="38"/>
    </xf>
    <xf numFmtId="49" fontId="3" fillId="0" borderId="0" xfId="0" applyNumberFormat="1" applyFont="1" applyAlignment="1">
      <alignment horizontal="left" vertical="center" indent="55"/>
    </xf>
    <xf numFmtId="49" fontId="19" fillId="0" borderId="0" xfId="0" applyNumberFormat="1" applyFont="1" applyAlignment="1">
      <alignment horizontal="left" vertical="center" indent="55"/>
    </xf>
    <xf numFmtId="49" fontId="3" fillId="0" borderId="0" xfId="0" applyNumberFormat="1" applyFont="1" applyAlignment="1">
      <alignment horizontal="left" vertical="center" indent="32"/>
    </xf>
    <xf numFmtId="0" fontId="3" fillId="0" borderId="0" xfId="0" applyFont="1" applyAlignment="1">
      <alignment horizontal="left" vertical="center" indent="32"/>
    </xf>
    <xf numFmtId="0" fontId="0" fillId="0" borderId="0" xfId="0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0" applyFont="1" applyAlignment="1">
      <alignment horizontal="left" vertical="center" indent="38"/>
    </xf>
    <xf numFmtId="0" fontId="3" fillId="0" borderId="0" xfId="5" applyFont="1" applyAlignment="1">
      <alignment horizontal="left" indent="38"/>
    </xf>
    <xf numFmtId="0" fontId="3" fillId="0" borderId="0" xfId="0" applyFont="1" applyAlignment="1">
      <alignment horizontal="left" indent="38"/>
    </xf>
    <xf numFmtId="0" fontId="33" fillId="0" borderId="0" xfId="0" applyFont="1" applyAlignment="1">
      <alignment horizontal="left" indent="55"/>
    </xf>
    <xf numFmtId="2" fontId="11" fillId="5" borderId="20" xfId="0" applyNumberFormat="1" applyFont="1" applyFill="1" applyBorder="1" applyAlignment="1">
      <alignment horizontal="left" wrapText="1"/>
    </xf>
    <xf numFmtId="0" fontId="33" fillId="0" borderId="0" xfId="0" applyFont="1" applyAlignment="1">
      <alignment horizontal="left" indent="32"/>
    </xf>
    <xf numFmtId="0" fontId="33" fillId="0" borderId="0" xfId="0" applyFont="1" applyAlignment="1">
      <alignment horizontal="left" indent="38"/>
    </xf>
    <xf numFmtId="0" fontId="33" fillId="0" borderId="0" xfId="0" applyFont="1" applyAlignment="1">
      <alignment horizontal="left" indent="18"/>
    </xf>
    <xf numFmtId="0" fontId="33" fillId="0" borderId="0" xfId="0" applyFont="1" applyAlignment="1"/>
    <xf numFmtId="0" fontId="3" fillId="0" borderId="0" xfId="5" applyFont="1" applyAlignment="1">
      <alignment horizontal="left" indent="18"/>
    </xf>
    <xf numFmtId="0" fontId="33" fillId="0" borderId="0" xfId="0" applyFont="1" applyAlignment="1">
      <alignment horizontal="left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 indent="55"/>
    </xf>
    <xf numFmtId="0" fontId="3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3" fillId="0" borderId="0" xfId="6" applyFont="1" applyAlignment="1">
      <alignment horizontal="left" vertical="top" indent="25"/>
    </xf>
    <xf numFmtId="49" fontId="3" fillId="0" borderId="0" xfId="5" applyNumberFormat="1" applyFont="1" applyAlignment="1">
      <alignment horizontal="left" vertical="top" indent="25"/>
    </xf>
    <xf numFmtId="49" fontId="3" fillId="0" borderId="0" xfId="0" applyNumberFormat="1" applyFont="1" applyAlignment="1">
      <alignment horizontal="left" vertical="center" indent="23"/>
    </xf>
    <xf numFmtId="0" fontId="3" fillId="0" borderId="0" xfId="5" applyFont="1" applyAlignment="1">
      <alignment horizontal="left" indent="23"/>
    </xf>
    <xf numFmtId="0" fontId="3" fillId="0" borderId="0" xfId="6" applyFont="1" applyAlignment="1">
      <alignment horizontal="left" indent="23"/>
    </xf>
    <xf numFmtId="49" fontId="3" fillId="0" borderId="0" xfId="5" applyNumberFormat="1" applyFont="1" applyAlignment="1">
      <alignment horizontal="left" indent="23"/>
    </xf>
    <xf numFmtId="0" fontId="0" fillId="0" borderId="0" xfId="0" applyAlignment="1">
      <alignment horizontal="center" wrapText="1"/>
    </xf>
    <xf numFmtId="49" fontId="3" fillId="0" borderId="0" xfId="0" applyNumberFormat="1" applyFont="1" applyAlignment="1">
      <alignment horizontal="left" vertical="center" indent="25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49" fontId="3" fillId="0" borderId="0" xfId="5" applyNumberFormat="1" applyFont="1" applyAlignment="1">
      <alignment horizontal="left" indent="25"/>
    </xf>
    <xf numFmtId="49" fontId="17" fillId="0" borderId="20" xfId="0" applyNumberFormat="1" applyFont="1" applyBorder="1" applyAlignment="1">
      <alignment horizontal="center" vertical="center"/>
    </xf>
    <xf numFmtId="4" fontId="18" fillId="0" borderId="109" xfId="0" applyNumberFormat="1" applyFont="1" applyFill="1" applyBorder="1" applyAlignment="1">
      <alignment horizontal="center" vertical="center"/>
    </xf>
    <xf numFmtId="49" fontId="17" fillId="0" borderId="80" xfId="0" applyNumberFormat="1" applyFont="1" applyFill="1" applyBorder="1" applyAlignment="1">
      <alignment horizontal="center" vertical="center" wrapText="1"/>
    </xf>
    <xf numFmtId="49" fontId="18" fillId="0" borderId="80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49" fontId="21" fillId="0" borderId="63" xfId="0" applyNumberFormat="1" applyFont="1" applyBorder="1" applyAlignment="1">
      <alignment horizontal="center" vertical="center" wrapText="1"/>
    </xf>
    <xf numFmtId="0" fontId="18" fillId="0" borderId="66" xfId="0" applyFont="1" applyBorder="1" applyAlignment="1">
      <alignment wrapText="1"/>
    </xf>
    <xf numFmtId="49" fontId="21" fillId="0" borderId="67" xfId="0" applyNumberFormat="1" applyFont="1" applyBorder="1" applyAlignment="1">
      <alignment horizontal="center" vertical="center" wrapText="1"/>
    </xf>
    <xf numFmtId="49" fontId="21" fillId="0" borderId="68" xfId="0" applyNumberFormat="1" applyFont="1" applyBorder="1" applyAlignment="1">
      <alignment horizontal="center" vertical="center" wrapText="1"/>
    </xf>
    <xf numFmtId="4" fontId="17" fillId="0" borderId="109" xfId="0" applyNumberFormat="1" applyFont="1" applyFill="1" applyBorder="1" applyAlignment="1">
      <alignment horizontal="center" vertical="center"/>
    </xf>
    <xf numFmtId="0" fontId="31" fillId="0" borderId="36" xfId="0" applyFont="1" applyBorder="1" applyAlignment="1">
      <alignment wrapText="1"/>
    </xf>
    <xf numFmtId="49" fontId="31" fillId="0" borderId="37" xfId="0" applyNumberFormat="1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wrapText="1"/>
    </xf>
    <xf numFmtId="0" fontId="21" fillId="0" borderId="61" xfId="0" applyFont="1" applyFill="1" applyBorder="1" applyAlignment="1">
      <alignment vertical="top" wrapText="1"/>
    </xf>
    <xf numFmtId="0" fontId="21" fillId="0" borderId="33" xfId="0" applyFont="1" applyFill="1" applyBorder="1" applyAlignment="1">
      <alignment wrapText="1"/>
    </xf>
    <xf numFmtId="0" fontId="21" fillId="0" borderId="33" xfId="0" applyFont="1" applyFill="1" applyBorder="1"/>
    <xf numFmtId="0" fontId="21" fillId="0" borderId="33" xfId="0" applyFont="1" applyBorder="1" applyAlignment="1">
      <alignment wrapText="1"/>
    </xf>
    <xf numFmtId="0" fontId="21" fillId="0" borderId="110" xfId="0" applyFont="1" applyBorder="1" applyAlignment="1">
      <alignment wrapText="1"/>
    </xf>
    <xf numFmtId="49" fontId="3" fillId="0" borderId="0" xfId="5" applyNumberFormat="1" applyFont="1" applyAlignment="1">
      <alignment horizontal="right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17" fillId="5" borderId="0" xfId="0" applyFont="1" applyFill="1" applyAlignment="1">
      <alignment horizontal="center" wrapText="1"/>
    </xf>
    <xf numFmtId="49" fontId="17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view="pageBreakPreview" zoomScaleNormal="80" workbookViewId="0">
      <selection activeCell="B10" sqref="B10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7.25" customHeight="1">
      <c r="B1" s="442" t="s">
        <v>682</v>
      </c>
      <c r="C1" s="442"/>
      <c r="D1" s="459"/>
      <c r="E1" s="459"/>
      <c r="F1" s="460"/>
    </row>
    <row r="2" spans="1:6" ht="18" customHeight="1">
      <c r="B2" s="461" t="s">
        <v>677</v>
      </c>
      <c r="C2" s="459"/>
      <c r="D2" s="459"/>
      <c r="E2" s="459"/>
      <c r="F2" s="462"/>
    </row>
    <row r="3" spans="1:6" ht="18" customHeight="1">
      <c r="B3" s="463" t="s">
        <v>674</v>
      </c>
      <c r="C3" s="459"/>
      <c r="D3" s="459"/>
      <c r="E3" s="459"/>
      <c r="F3" s="462"/>
    </row>
    <row r="4" spans="1:6" ht="17.25" customHeight="1">
      <c r="B4" s="461" t="s">
        <v>675</v>
      </c>
      <c r="C4" s="459"/>
      <c r="D4" s="459"/>
      <c r="E4" s="459"/>
      <c r="F4" s="462"/>
    </row>
    <row r="5" spans="1:6" ht="17.25" customHeight="1">
      <c r="B5" s="464" t="s">
        <v>679</v>
      </c>
      <c r="C5" s="459"/>
      <c r="D5" s="459"/>
      <c r="E5" s="459"/>
      <c r="F5" s="462"/>
    </row>
    <row r="6" spans="1:6" ht="18.75" customHeight="1">
      <c r="B6" s="464" t="s">
        <v>678</v>
      </c>
      <c r="C6" s="459"/>
      <c r="D6" s="459"/>
      <c r="E6" s="459"/>
      <c r="F6" s="462"/>
    </row>
    <row r="7" spans="1:6" ht="18" customHeight="1">
      <c r="B7" s="464" t="s">
        <v>676</v>
      </c>
      <c r="C7" s="459"/>
      <c r="D7" s="459"/>
      <c r="E7" s="459"/>
      <c r="F7" s="462"/>
    </row>
    <row r="8" spans="1:6" ht="18.75" customHeight="1">
      <c r="A8" s="3"/>
      <c r="B8" s="464" t="s">
        <v>680</v>
      </c>
      <c r="C8" s="459"/>
      <c r="D8" s="459"/>
      <c r="E8" s="459"/>
      <c r="F8" s="462"/>
    </row>
    <row r="9" spans="1:6" ht="18.75" customHeight="1">
      <c r="A9" s="3"/>
      <c r="B9" s="464" t="s">
        <v>681</v>
      </c>
      <c r="C9" s="459"/>
      <c r="D9" s="459"/>
      <c r="E9" s="459"/>
      <c r="F9" s="462"/>
    </row>
    <row r="10" spans="1:6" ht="18.75" customHeight="1">
      <c r="A10" s="3"/>
      <c r="B10" s="442" t="s">
        <v>724</v>
      </c>
      <c r="C10" s="442"/>
      <c r="D10" s="459"/>
      <c r="E10" s="459"/>
      <c r="F10" s="462"/>
    </row>
    <row r="11" spans="1:6" ht="17.25" customHeight="1">
      <c r="B11" s="504"/>
      <c r="C11" s="504"/>
      <c r="D11" s="504"/>
      <c r="E11" s="504"/>
      <c r="F11" s="504"/>
    </row>
    <row r="12" spans="1:6" ht="15" customHeight="1">
      <c r="A12" s="505" t="s">
        <v>624</v>
      </c>
      <c r="B12" s="505"/>
      <c r="C12" s="505"/>
    </row>
    <row r="13" spans="1:6" ht="23.25" customHeight="1">
      <c r="A13" s="505"/>
      <c r="B13" s="505"/>
      <c r="C13" s="505"/>
    </row>
    <row r="14" spans="1:6" ht="18.75">
      <c r="B14" s="5"/>
      <c r="C14" s="6" t="s">
        <v>110</v>
      </c>
    </row>
    <row r="15" spans="1:6" ht="36.75" customHeight="1">
      <c r="A15" s="7" t="s">
        <v>111</v>
      </c>
      <c r="B15" s="8" t="s">
        <v>112</v>
      </c>
      <c r="C15" s="9" t="s">
        <v>608</v>
      </c>
    </row>
    <row r="16" spans="1:6" ht="56.25" hidden="1">
      <c r="A16" s="10" t="s">
        <v>113</v>
      </c>
      <c r="B16" s="11" t="s">
        <v>114</v>
      </c>
      <c r="C16" s="12">
        <f>C17</f>
        <v>0</v>
      </c>
    </row>
    <row r="17" spans="1:5" ht="75" hidden="1">
      <c r="A17" s="10" t="s">
        <v>115</v>
      </c>
      <c r="B17" s="11" t="s">
        <v>116</v>
      </c>
      <c r="C17" s="12">
        <v>0</v>
      </c>
    </row>
    <row r="18" spans="1:5" ht="56.25" hidden="1">
      <c r="A18" s="10" t="s">
        <v>117</v>
      </c>
      <c r="B18" s="11" t="s">
        <v>118</v>
      </c>
      <c r="C18" s="12">
        <f>C19</f>
        <v>0</v>
      </c>
    </row>
    <row r="19" spans="1:5" ht="75" hidden="1">
      <c r="A19" s="10" t="s">
        <v>119</v>
      </c>
      <c r="B19" s="11" t="s">
        <v>120</v>
      </c>
      <c r="C19" s="12">
        <v>0</v>
      </c>
    </row>
    <row r="20" spans="1:5" ht="56.25" hidden="1">
      <c r="A20" s="13" t="s">
        <v>121</v>
      </c>
      <c r="B20" s="14" t="s">
        <v>122</v>
      </c>
      <c r="C20" s="15">
        <f>C21-C23</f>
        <v>0</v>
      </c>
      <c r="D20" t="e">
        <f>'Доходы 2018'!#REF!-#REF!</f>
        <v>#REF!</v>
      </c>
    </row>
    <row r="21" spans="1:5" ht="56.25" hidden="1">
      <c r="A21" s="10" t="s">
        <v>113</v>
      </c>
      <c r="B21" s="11" t="s">
        <v>114</v>
      </c>
      <c r="C21" s="12">
        <f>C22</f>
        <v>0</v>
      </c>
    </row>
    <row r="22" spans="1:5" ht="75" hidden="1">
      <c r="A22" s="10" t="s">
        <v>115</v>
      </c>
      <c r="B22" s="11" t="s">
        <v>116</v>
      </c>
      <c r="C22" s="12">
        <v>0</v>
      </c>
    </row>
    <row r="23" spans="1:5" ht="56.25" hidden="1">
      <c r="A23" s="10" t="s">
        <v>117</v>
      </c>
      <c r="B23" s="11" t="s">
        <v>118</v>
      </c>
      <c r="C23" s="12">
        <f>C24</f>
        <v>0</v>
      </c>
    </row>
    <row r="24" spans="1:5" ht="75" hidden="1">
      <c r="A24" s="10" t="s">
        <v>119</v>
      </c>
      <c r="B24" s="16" t="s">
        <v>120</v>
      </c>
      <c r="C24" s="12">
        <v>0</v>
      </c>
    </row>
    <row r="25" spans="1:5" ht="28.5" hidden="1" customHeight="1">
      <c r="A25" s="17" t="s">
        <v>123</v>
      </c>
      <c r="B25" s="18" t="s">
        <v>124</v>
      </c>
      <c r="C25" s="19">
        <f>C26-C28</f>
        <v>0</v>
      </c>
    </row>
    <row r="26" spans="1:5" ht="37.5" hidden="1">
      <c r="A26" s="20" t="s">
        <v>125</v>
      </c>
      <c r="B26" s="21" t="s">
        <v>126</v>
      </c>
      <c r="C26" s="22">
        <f>C27</f>
        <v>0</v>
      </c>
    </row>
    <row r="27" spans="1:5" ht="56.25" hidden="1">
      <c r="A27" s="20" t="s">
        <v>127</v>
      </c>
      <c r="B27" s="21" t="s">
        <v>128</v>
      </c>
      <c r="C27" s="22">
        <v>0</v>
      </c>
    </row>
    <row r="28" spans="1:5" ht="56.25" hidden="1">
      <c r="A28" s="20" t="s">
        <v>129</v>
      </c>
      <c r="B28" s="21" t="s">
        <v>130</v>
      </c>
      <c r="C28" s="23">
        <f>C29</f>
        <v>0</v>
      </c>
    </row>
    <row r="29" spans="1:5" ht="56.25" hidden="1">
      <c r="A29" s="20" t="s">
        <v>131</v>
      </c>
      <c r="B29" s="24" t="s">
        <v>132</v>
      </c>
      <c r="C29" s="25">
        <v>0</v>
      </c>
    </row>
    <row r="30" spans="1:5" ht="59.25" hidden="1" customHeight="1">
      <c r="A30" s="13" t="s">
        <v>121</v>
      </c>
      <c r="B30" s="26" t="s">
        <v>133</v>
      </c>
      <c r="C30" s="27">
        <f>C31-C33</f>
        <v>0</v>
      </c>
      <c r="D30" t="e">
        <f>#REF!-#REF!</f>
        <v>#REF!</v>
      </c>
      <c r="E30" s="28"/>
    </row>
    <row r="31" spans="1:5" ht="63" hidden="1" customHeight="1">
      <c r="A31" s="10" t="s">
        <v>134</v>
      </c>
      <c r="B31" s="24" t="s">
        <v>114</v>
      </c>
      <c r="C31" s="25">
        <f>C32</f>
        <v>0</v>
      </c>
    </row>
    <row r="32" spans="1:5" ht="75.75" hidden="1" customHeight="1">
      <c r="A32" s="10" t="s">
        <v>135</v>
      </c>
      <c r="B32" s="24" t="s">
        <v>136</v>
      </c>
      <c r="C32" s="25">
        <v>0</v>
      </c>
    </row>
    <row r="33" spans="1:14" ht="58.5" hidden="1" customHeight="1">
      <c r="A33" s="10" t="s">
        <v>137</v>
      </c>
      <c r="B33" s="24" t="s">
        <v>138</v>
      </c>
      <c r="C33" s="25">
        <f>C34</f>
        <v>0</v>
      </c>
    </row>
    <row r="34" spans="1:14" ht="78" hidden="1" customHeight="1">
      <c r="A34" s="10" t="s">
        <v>139</v>
      </c>
      <c r="B34" s="24" t="s">
        <v>140</v>
      </c>
      <c r="C34" s="25">
        <v>0</v>
      </c>
    </row>
    <row r="35" spans="1:14" ht="37.5">
      <c r="A35" s="17" t="s">
        <v>141</v>
      </c>
      <c r="B35" s="29" t="s">
        <v>142</v>
      </c>
      <c r="C35" s="19">
        <f>C39-C36</f>
        <v>1154185.9800000004</v>
      </c>
      <c r="D35" s="1"/>
    </row>
    <row r="36" spans="1:14" ht="21" customHeight="1">
      <c r="A36" s="20" t="s">
        <v>143</v>
      </c>
      <c r="B36" s="30" t="s">
        <v>144</v>
      </c>
      <c r="C36" s="25">
        <f>C37</f>
        <v>25655890</v>
      </c>
    </row>
    <row r="37" spans="1:14" ht="36" customHeight="1">
      <c r="A37" s="20" t="s">
        <v>145</v>
      </c>
      <c r="B37" s="30" t="s">
        <v>146</v>
      </c>
      <c r="C37" s="25">
        <f>C38</f>
        <v>25655890</v>
      </c>
      <c r="N37" t="s">
        <v>169</v>
      </c>
    </row>
    <row r="38" spans="1:14" ht="40.5" customHeight="1">
      <c r="A38" s="20" t="s">
        <v>147</v>
      </c>
      <c r="B38" s="30" t="s">
        <v>575</v>
      </c>
      <c r="C38" s="25">
        <v>25655890</v>
      </c>
    </row>
    <row r="39" spans="1:14" ht="24" customHeight="1">
      <c r="A39" s="20" t="s">
        <v>148</v>
      </c>
      <c r="B39" s="30" t="s">
        <v>149</v>
      </c>
      <c r="C39" s="25">
        <f>C40</f>
        <v>26810075.98</v>
      </c>
    </row>
    <row r="40" spans="1:14" ht="39.75" customHeight="1">
      <c r="A40" s="20" t="s">
        <v>150</v>
      </c>
      <c r="B40" s="30" t="s">
        <v>151</v>
      </c>
      <c r="C40" s="25">
        <f>C41</f>
        <v>26810075.98</v>
      </c>
    </row>
    <row r="41" spans="1:14" ht="57" customHeight="1">
      <c r="A41" s="20" t="s">
        <v>152</v>
      </c>
      <c r="B41" s="31" t="s">
        <v>576</v>
      </c>
      <c r="C41" s="25">
        <v>26810075.98</v>
      </c>
    </row>
    <row r="42" spans="1:14" ht="37.5" hidden="1">
      <c r="A42" s="32" t="s">
        <v>153</v>
      </c>
      <c r="B42" s="33" t="s">
        <v>154</v>
      </c>
      <c r="C42" s="34">
        <v>0</v>
      </c>
    </row>
    <row r="43" spans="1:14" ht="37.5" hidden="1">
      <c r="A43" s="35" t="s">
        <v>155</v>
      </c>
      <c r="B43" s="36" t="s">
        <v>156</v>
      </c>
      <c r="C43" s="12">
        <v>0</v>
      </c>
    </row>
    <row r="44" spans="1:14" ht="37.5" hidden="1">
      <c r="A44" s="37" t="s">
        <v>157</v>
      </c>
      <c r="B44" s="38" t="s">
        <v>158</v>
      </c>
      <c r="C44" s="39">
        <f>C45</f>
        <v>0</v>
      </c>
    </row>
    <row r="45" spans="1:14" ht="75" hidden="1">
      <c r="A45" s="40" t="s">
        <v>159</v>
      </c>
      <c r="B45" s="41" t="s">
        <v>160</v>
      </c>
      <c r="C45" s="39"/>
    </row>
    <row r="46" spans="1:14" ht="48" hidden="1" customHeight="1">
      <c r="A46" s="35" t="s">
        <v>161</v>
      </c>
      <c r="B46" s="36" t="s">
        <v>162</v>
      </c>
      <c r="C46" s="34">
        <f>C47</f>
        <v>0</v>
      </c>
    </row>
    <row r="47" spans="1:14" ht="93.75" hidden="1">
      <c r="A47" s="42" t="s">
        <v>166</v>
      </c>
      <c r="B47" s="43" t="s">
        <v>167</v>
      </c>
      <c r="C47" s="44"/>
    </row>
    <row r="48" spans="1:14" ht="29.85" customHeight="1">
      <c r="A48" s="45"/>
      <c r="B48" s="46" t="s">
        <v>168</v>
      </c>
      <c r="C48" s="47">
        <f>C25+C20+C35+C42</f>
        <v>1154185.9800000004</v>
      </c>
    </row>
  </sheetData>
  <sheetProtection selectLockedCells="1" selectUnlockedCells="1"/>
  <mergeCells count="2">
    <mergeCell ref="B11:F11"/>
    <mergeCell ref="A12:C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06"/>
  <sheetViews>
    <sheetView view="pageBreakPreview" zoomScaleNormal="80" workbookViewId="0">
      <selection activeCell="B23" sqref="B23"/>
    </sheetView>
  </sheetViews>
  <sheetFormatPr defaultRowHeight="18.75"/>
  <cols>
    <col min="1" max="1" width="38.7109375" style="3" customWidth="1"/>
    <col min="2" max="2" width="106.140625" style="3" customWidth="1"/>
    <col min="3" max="3" width="21.5703125" style="48" customWidth="1"/>
  </cols>
  <sheetData>
    <row r="1" spans="1:12" ht="18.75" customHeight="1">
      <c r="A1"/>
      <c r="B1" s="473" t="s">
        <v>683</v>
      </c>
      <c r="C1" s="442"/>
      <c r="D1" s="443"/>
      <c r="E1" s="443"/>
      <c r="F1" s="441"/>
      <c r="G1" s="441"/>
      <c r="H1" s="441"/>
      <c r="I1" s="441"/>
      <c r="J1" s="441"/>
      <c r="K1" s="441"/>
      <c r="L1" s="440"/>
    </row>
    <row r="2" spans="1:12" ht="17.25" customHeight="1">
      <c r="A2"/>
      <c r="B2" s="474" t="s">
        <v>677</v>
      </c>
      <c r="C2" s="459"/>
      <c r="D2" s="443"/>
      <c r="E2" s="443"/>
      <c r="F2" s="443"/>
      <c r="G2" s="443"/>
      <c r="H2" s="443"/>
      <c r="I2" s="443"/>
      <c r="J2" s="443"/>
      <c r="K2" s="443"/>
      <c r="L2" s="440"/>
    </row>
    <row r="3" spans="1:12" ht="19.5" customHeight="1">
      <c r="A3"/>
      <c r="B3" s="475" t="s">
        <v>674</v>
      </c>
      <c r="C3" s="441"/>
      <c r="D3" s="443"/>
      <c r="E3" s="443"/>
      <c r="F3" s="443"/>
      <c r="G3" s="443"/>
      <c r="H3" s="443"/>
      <c r="I3" s="443"/>
      <c r="J3" s="443"/>
      <c r="K3" s="443"/>
      <c r="L3" s="440"/>
    </row>
    <row r="4" spans="1:12" ht="18.75" customHeight="1">
      <c r="A4"/>
      <c r="B4" s="474" t="s">
        <v>675</v>
      </c>
      <c r="C4" s="459"/>
      <c r="D4" s="443"/>
      <c r="E4" s="443"/>
      <c r="F4" s="443"/>
      <c r="G4" s="443"/>
      <c r="H4" s="443"/>
      <c r="I4" s="443"/>
      <c r="J4" s="443"/>
      <c r="K4" s="443"/>
      <c r="L4" s="440"/>
    </row>
    <row r="5" spans="1:12" ht="21" customHeight="1">
      <c r="A5"/>
      <c r="B5" s="476" t="s">
        <v>679</v>
      </c>
      <c r="C5" s="441"/>
      <c r="D5" s="443"/>
      <c r="E5" s="443"/>
      <c r="F5" s="443"/>
      <c r="G5" s="443"/>
      <c r="H5" s="443"/>
      <c r="I5" s="443"/>
      <c r="J5" s="443"/>
      <c r="K5" s="443"/>
      <c r="L5" s="440"/>
    </row>
    <row r="6" spans="1:12" ht="18.75" customHeight="1">
      <c r="A6"/>
      <c r="B6" s="476" t="s">
        <v>678</v>
      </c>
      <c r="C6" s="459"/>
      <c r="D6" s="443"/>
      <c r="E6" s="443"/>
      <c r="F6" s="443"/>
      <c r="G6" s="443"/>
      <c r="H6" s="443"/>
      <c r="I6" s="443"/>
      <c r="J6" s="443"/>
      <c r="K6" s="443"/>
      <c r="L6" s="440"/>
    </row>
    <row r="7" spans="1:12" ht="17.25" customHeight="1">
      <c r="A7"/>
      <c r="B7" s="476" t="s">
        <v>676</v>
      </c>
      <c r="C7" s="459"/>
      <c r="D7" s="443"/>
      <c r="E7" s="443"/>
      <c r="F7" s="443"/>
      <c r="G7" s="443"/>
      <c r="H7" s="443"/>
      <c r="I7" s="443"/>
      <c r="J7" s="443"/>
      <c r="K7" s="443"/>
      <c r="L7" s="440"/>
    </row>
    <row r="8" spans="1:12" ht="18" hidden="1" customHeight="1">
      <c r="B8" s="476" t="s">
        <v>680</v>
      </c>
      <c r="C8" s="459"/>
      <c r="D8" s="443"/>
      <c r="E8" s="443"/>
      <c r="F8" s="443"/>
      <c r="G8" s="443"/>
      <c r="H8" s="443"/>
      <c r="I8" s="443"/>
      <c r="J8" s="443"/>
      <c r="K8" s="443"/>
      <c r="L8" s="440"/>
    </row>
    <row r="9" spans="1:12" ht="19.899999999999999" customHeight="1">
      <c r="B9" s="476" t="s">
        <v>715</v>
      </c>
      <c r="C9" s="459"/>
      <c r="D9" s="443"/>
      <c r="E9" s="443"/>
      <c r="F9" s="443"/>
      <c r="G9" s="443"/>
      <c r="H9" s="443"/>
      <c r="I9" s="443"/>
      <c r="J9" s="443"/>
      <c r="K9" s="443"/>
      <c r="L9" s="440"/>
    </row>
    <row r="10" spans="1:12" ht="21.75" customHeight="1">
      <c r="A10"/>
      <c r="B10" s="473" t="s">
        <v>723</v>
      </c>
      <c r="C10" s="442"/>
      <c r="D10" s="443"/>
      <c r="E10" s="443"/>
      <c r="F10" s="443"/>
      <c r="G10" s="443"/>
      <c r="H10" s="443"/>
      <c r="I10" s="443"/>
      <c r="J10" s="443"/>
      <c r="K10" s="443"/>
      <c r="L10" s="440"/>
    </row>
    <row r="11" spans="1:12" ht="21.4" customHeight="1">
      <c r="A11" s="4"/>
      <c r="B11" s="2"/>
      <c r="C11" s="2"/>
      <c r="D11" s="4"/>
      <c r="E11" s="4"/>
      <c r="F11" s="440"/>
      <c r="G11" s="440"/>
      <c r="H11" s="440"/>
      <c r="I11" s="440"/>
      <c r="J11" s="440"/>
      <c r="K11" s="440"/>
      <c r="L11" s="440"/>
    </row>
    <row r="12" spans="1:12" ht="23.45" customHeight="1">
      <c r="A12" s="507" t="s">
        <v>170</v>
      </c>
      <c r="B12" s="507"/>
      <c r="C12" s="507"/>
    </row>
    <row r="13" spans="1:12" ht="23.45" customHeight="1">
      <c r="A13" s="507" t="s">
        <v>171</v>
      </c>
      <c r="B13" s="507"/>
      <c r="C13" s="507"/>
    </row>
    <row r="14" spans="1:12" ht="26.65" customHeight="1">
      <c r="A14" s="506" t="s">
        <v>625</v>
      </c>
      <c r="B14" s="506"/>
      <c r="C14" s="506"/>
    </row>
    <row r="15" spans="1:12" ht="19.5">
      <c r="A15" s="50"/>
      <c r="B15" s="50"/>
      <c r="C15" s="49" t="s">
        <v>594</v>
      </c>
    </row>
    <row r="16" spans="1:12" s="51" customFormat="1" ht="60.75" customHeight="1">
      <c r="A16" s="248" t="s">
        <v>172</v>
      </c>
      <c r="B16" s="249" t="s">
        <v>173</v>
      </c>
      <c r="C16" s="250" t="s">
        <v>209</v>
      </c>
    </row>
    <row r="17" spans="1:14" s="51" customFormat="1" ht="20.25" customHeight="1">
      <c r="A17" s="251" t="s">
        <v>174</v>
      </c>
      <c r="B17" s="52" t="s">
        <v>175</v>
      </c>
      <c r="C17" s="252">
        <f>C18+C51+C59+C69+C75+C82+C41+C47</f>
        <v>25348940</v>
      </c>
    </row>
    <row r="18" spans="1:14" s="51" customFormat="1" ht="29.25" customHeight="1">
      <c r="A18" s="253" t="s">
        <v>176</v>
      </c>
      <c r="B18" s="53" t="s">
        <v>177</v>
      </c>
      <c r="C18" s="254">
        <f>C19+C22</f>
        <v>21606400</v>
      </c>
    </row>
    <row r="19" spans="1:14" s="51" customFormat="1" ht="34.5" hidden="1" customHeight="1">
      <c r="A19" s="253" t="s">
        <v>178</v>
      </c>
      <c r="B19" s="53" t="s">
        <v>179</v>
      </c>
      <c r="C19" s="254">
        <f>C20</f>
        <v>0</v>
      </c>
    </row>
    <row r="20" spans="1:14" s="51" customFormat="1" ht="60" hidden="1" customHeight="1">
      <c r="A20" s="255" t="s">
        <v>180</v>
      </c>
      <c r="B20" s="54" t="s">
        <v>181</v>
      </c>
      <c r="C20" s="256">
        <f>C21</f>
        <v>0</v>
      </c>
    </row>
    <row r="21" spans="1:14" s="51" customFormat="1" ht="49.5" hidden="1" customHeight="1">
      <c r="A21" s="255" t="s">
        <v>182</v>
      </c>
      <c r="B21" s="54" t="s">
        <v>183</v>
      </c>
      <c r="C21" s="257">
        <v>0</v>
      </c>
    </row>
    <row r="22" spans="1:14" s="51" customFormat="1" ht="20.25">
      <c r="A22" s="253" t="s">
        <v>184</v>
      </c>
      <c r="B22" s="53" t="s">
        <v>185</v>
      </c>
      <c r="C22" s="258">
        <f>C23+C24+C25</f>
        <v>21606400</v>
      </c>
    </row>
    <row r="23" spans="1:14" s="51" customFormat="1" ht="87" customHeight="1">
      <c r="A23" s="255" t="s">
        <v>186</v>
      </c>
      <c r="B23" s="55" t="s">
        <v>187</v>
      </c>
      <c r="C23" s="257">
        <v>21602250</v>
      </c>
    </row>
    <row r="24" spans="1:14" s="51" customFormat="1" ht="121.5">
      <c r="A24" s="255" t="s">
        <v>190</v>
      </c>
      <c r="B24" s="54" t="s">
        <v>600</v>
      </c>
      <c r="C24" s="256">
        <v>4150</v>
      </c>
      <c r="N24" s="56"/>
    </row>
    <row r="25" spans="1:14" s="51" customFormat="1" ht="39.75" customHeight="1">
      <c r="A25" s="255" t="s">
        <v>191</v>
      </c>
      <c r="B25" s="54" t="s">
        <v>192</v>
      </c>
      <c r="C25" s="256">
        <v>0</v>
      </c>
    </row>
    <row r="26" spans="1:14" s="51" customFormat="1" ht="20.25" hidden="1">
      <c r="A26" s="253" t="s">
        <v>193</v>
      </c>
      <c r="B26" s="53" t="s">
        <v>194</v>
      </c>
      <c r="C26" s="254">
        <f>C38</f>
        <v>0</v>
      </c>
    </row>
    <row r="27" spans="1:14" s="51" customFormat="1" ht="39" hidden="1" customHeight="1">
      <c r="A27" s="255" t="s">
        <v>195</v>
      </c>
      <c r="B27" s="57" t="s">
        <v>196</v>
      </c>
      <c r="C27" s="256">
        <f>C28+C31+C34</f>
        <v>0</v>
      </c>
    </row>
    <row r="28" spans="1:14" s="51" customFormat="1" ht="39" hidden="1" customHeight="1">
      <c r="A28" s="255" t="s">
        <v>197</v>
      </c>
      <c r="B28" s="58" t="s">
        <v>198</v>
      </c>
      <c r="C28" s="256">
        <f>C29+C30</f>
        <v>0</v>
      </c>
    </row>
    <row r="29" spans="1:14" s="51" customFormat="1" ht="31.5" hidden="1" customHeight="1">
      <c r="A29" s="255" t="s">
        <v>199</v>
      </c>
      <c r="B29" s="58" t="s">
        <v>200</v>
      </c>
      <c r="C29" s="256"/>
    </row>
    <row r="30" spans="1:14" s="51" customFormat="1" ht="39" hidden="1" customHeight="1">
      <c r="A30" s="255" t="s">
        <v>201</v>
      </c>
      <c r="B30" s="58" t="s">
        <v>202</v>
      </c>
      <c r="C30" s="256"/>
    </row>
    <row r="31" spans="1:14" s="51" customFormat="1" ht="39" hidden="1" customHeight="1">
      <c r="A31" s="255" t="s">
        <v>203</v>
      </c>
      <c r="B31" s="58" t="s">
        <v>204</v>
      </c>
      <c r="C31" s="256">
        <f>C32+C33</f>
        <v>0</v>
      </c>
    </row>
    <row r="32" spans="1:14" s="51" customFormat="1" ht="39" hidden="1" customHeight="1">
      <c r="A32" s="255" t="s">
        <v>205</v>
      </c>
      <c r="B32" s="58" t="s">
        <v>204</v>
      </c>
      <c r="C32" s="256"/>
    </row>
    <row r="33" spans="1:3" s="51" customFormat="1" ht="39" hidden="1" customHeight="1">
      <c r="A33" s="255" t="s">
        <v>206</v>
      </c>
      <c r="B33" s="58" t="s">
        <v>207</v>
      </c>
      <c r="C33" s="256"/>
    </row>
    <row r="34" spans="1:3" s="51" customFormat="1" ht="41.25" hidden="1" customHeight="1">
      <c r="A34" s="255" t="s">
        <v>208</v>
      </c>
      <c r="B34" s="59" t="s">
        <v>210</v>
      </c>
      <c r="C34" s="256">
        <f>C35+C36</f>
        <v>0</v>
      </c>
    </row>
    <row r="35" spans="1:3" s="51" customFormat="1" ht="36" hidden="1" customHeight="1">
      <c r="A35" s="255" t="s">
        <v>211</v>
      </c>
      <c r="B35" s="59" t="s">
        <v>210</v>
      </c>
      <c r="C35" s="256"/>
    </row>
    <row r="36" spans="1:3" s="51" customFormat="1" ht="35.25" hidden="1" customHeight="1">
      <c r="A36" s="255" t="s">
        <v>212</v>
      </c>
      <c r="B36" s="59" t="s">
        <v>213</v>
      </c>
      <c r="C36" s="256"/>
    </row>
    <row r="37" spans="1:3" s="51" customFormat="1" ht="46.5" hidden="1" customHeight="1">
      <c r="A37" s="255" t="s">
        <v>214</v>
      </c>
      <c r="B37" s="58" t="s">
        <v>215</v>
      </c>
      <c r="C37" s="256">
        <v>0</v>
      </c>
    </row>
    <row r="38" spans="1:3" s="51" customFormat="1" ht="18.75" hidden="1" customHeight="1">
      <c r="A38" s="255" t="s">
        <v>216</v>
      </c>
      <c r="B38" s="54" t="s">
        <v>217</v>
      </c>
      <c r="C38" s="256">
        <f>C39+C40</f>
        <v>0</v>
      </c>
    </row>
    <row r="39" spans="1:3" s="51" customFormat="1" ht="18.75" hidden="1" customHeight="1">
      <c r="A39" s="259" t="s">
        <v>218</v>
      </c>
      <c r="B39" s="60" t="s">
        <v>217</v>
      </c>
      <c r="C39" s="256">
        <v>0</v>
      </c>
    </row>
    <row r="40" spans="1:3" s="51" customFormat="1" ht="19.5" hidden="1" customHeight="1">
      <c r="A40" s="259" t="s">
        <v>219</v>
      </c>
      <c r="B40" s="60" t="s">
        <v>220</v>
      </c>
      <c r="C40" s="256">
        <v>0</v>
      </c>
    </row>
    <row r="41" spans="1:3" s="51" customFormat="1" ht="45.75" customHeight="1">
      <c r="A41" s="260" t="s">
        <v>257</v>
      </c>
      <c r="B41" s="158" t="s">
        <v>251</v>
      </c>
      <c r="C41" s="254">
        <f>C42</f>
        <v>543400</v>
      </c>
    </row>
    <row r="42" spans="1:3" s="51" customFormat="1" ht="38.25" customHeight="1">
      <c r="A42" s="261" t="s">
        <v>258</v>
      </c>
      <c r="B42" s="157" t="s">
        <v>252</v>
      </c>
      <c r="C42" s="256">
        <f>C43+C44+C45+C46</f>
        <v>543400</v>
      </c>
    </row>
    <row r="43" spans="1:3" s="51" customFormat="1" ht="81.75" customHeight="1">
      <c r="A43" s="261" t="s">
        <v>259</v>
      </c>
      <c r="B43" s="157" t="s">
        <v>253</v>
      </c>
      <c r="C43" s="256">
        <v>204600</v>
      </c>
    </row>
    <row r="44" spans="1:3" s="51" customFormat="1" ht="97.15" customHeight="1">
      <c r="A44" s="261" t="s">
        <v>260</v>
      </c>
      <c r="B44" s="456" t="s">
        <v>254</v>
      </c>
      <c r="C44" s="256">
        <v>2000</v>
      </c>
    </row>
    <row r="45" spans="1:3" s="51" customFormat="1" ht="82.5" customHeight="1">
      <c r="A45" s="261" t="s">
        <v>261</v>
      </c>
      <c r="B45" s="157" t="s">
        <v>255</v>
      </c>
      <c r="C45" s="256">
        <v>336800</v>
      </c>
    </row>
    <row r="46" spans="1:3" s="51" customFormat="1" ht="79.5" customHeight="1">
      <c r="A46" s="261" t="s">
        <v>577</v>
      </c>
      <c r="B46" s="157" t="s">
        <v>256</v>
      </c>
      <c r="C46" s="256">
        <v>0</v>
      </c>
    </row>
    <row r="47" spans="1:3" s="51" customFormat="1" ht="21" customHeight="1">
      <c r="A47" s="253" t="s">
        <v>193</v>
      </c>
      <c r="B47" s="61" t="s">
        <v>194</v>
      </c>
      <c r="C47" s="254">
        <f>C48</f>
        <v>260</v>
      </c>
    </row>
    <row r="48" spans="1:3" s="51" customFormat="1" ht="19.5" customHeight="1">
      <c r="A48" s="253" t="s">
        <v>216</v>
      </c>
      <c r="B48" s="390" t="s">
        <v>217</v>
      </c>
      <c r="C48" s="254">
        <f>C49</f>
        <v>260</v>
      </c>
    </row>
    <row r="49" spans="1:3" s="51" customFormat="1" ht="20.25" customHeight="1">
      <c r="A49" s="255" t="s">
        <v>218</v>
      </c>
      <c r="B49" s="389" t="s">
        <v>217</v>
      </c>
      <c r="C49" s="256">
        <v>260</v>
      </c>
    </row>
    <row r="50" spans="1:3" s="51" customFormat="1" ht="5.25" hidden="1" customHeight="1">
      <c r="A50" s="399" t="s">
        <v>219</v>
      </c>
      <c r="B50" s="389" t="s">
        <v>607</v>
      </c>
      <c r="C50" s="256">
        <v>400</v>
      </c>
    </row>
    <row r="51" spans="1:3" s="51" customFormat="1" ht="19.5" customHeight="1">
      <c r="A51" s="253" t="s">
        <v>221</v>
      </c>
      <c r="B51" s="61" t="s">
        <v>222</v>
      </c>
      <c r="C51" s="254">
        <f>C52+C54</f>
        <v>3142580</v>
      </c>
    </row>
    <row r="52" spans="1:3" s="51" customFormat="1" ht="19.5" customHeight="1">
      <c r="A52" s="253" t="s">
        <v>223</v>
      </c>
      <c r="B52" s="60" t="s">
        <v>224</v>
      </c>
      <c r="C52" s="256">
        <f>C53</f>
        <v>23200</v>
      </c>
    </row>
    <row r="53" spans="1:3" s="51" customFormat="1" ht="41.25" customHeight="1">
      <c r="A53" s="253" t="s">
        <v>225</v>
      </c>
      <c r="B53" s="60" t="s">
        <v>578</v>
      </c>
      <c r="C53" s="256">
        <v>23200</v>
      </c>
    </row>
    <row r="54" spans="1:3" s="51" customFormat="1" ht="27" customHeight="1">
      <c r="A54" s="253" t="s">
        <v>597</v>
      </c>
      <c r="B54" s="61" t="s">
        <v>226</v>
      </c>
      <c r="C54" s="254">
        <f>C55+C57</f>
        <v>3119380</v>
      </c>
    </row>
    <row r="55" spans="1:3" s="51" customFormat="1" ht="28.5" customHeight="1">
      <c r="A55" s="253" t="s">
        <v>598</v>
      </c>
      <c r="B55" s="156" t="s">
        <v>163</v>
      </c>
      <c r="C55" s="254">
        <f>C56</f>
        <v>3030000</v>
      </c>
    </row>
    <row r="56" spans="1:3" s="51" customFormat="1" ht="45.75" customHeight="1">
      <c r="A56" s="255" t="s">
        <v>595</v>
      </c>
      <c r="B56" s="62" t="s">
        <v>579</v>
      </c>
      <c r="C56" s="256">
        <v>3030000</v>
      </c>
    </row>
    <row r="57" spans="1:3" s="51" customFormat="1" ht="32.25" customHeight="1">
      <c r="A57" s="253" t="s">
        <v>599</v>
      </c>
      <c r="B57" s="156" t="s">
        <v>164</v>
      </c>
      <c r="C57" s="254">
        <f>C58</f>
        <v>89380</v>
      </c>
    </row>
    <row r="58" spans="1:3" s="51" customFormat="1" ht="51.75" customHeight="1">
      <c r="A58" s="255" t="s">
        <v>596</v>
      </c>
      <c r="B58" s="62" t="s">
        <v>165</v>
      </c>
      <c r="C58" s="256">
        <v>89380</v>
      </c>
    </row>
    <row r="59" spans="1:3" s="51" customFormat="1" ht="20.25">
      <c r="A59" s="253" t="s">
        <v>227</v>
      </c>
      <c r="B59" s="53" t="s">
        <v>580</v>
      </c>
      <c r="C59" s="254">
        <f>C60+C62</f>
        <v>5350</v>
      </c>
    </row>
    <row r="60" spans="1:3" s="51" customFormat="1" ht="62.85" customHeight="1">
      <c r="A60" s="255" t="s">
        <v>228</v>
      </c>
      <c r="B60" s="62" t="s">
        <v>229</v>
      </c>
      <c r="C60" s="256">
        <f>C61</f>
        <v>5350</v>
      </c>
    </row>
    <row r="61" spans="1:3" s="51" customFormat="1" ht="87" customHeight="1">
      <c r="A61" s="255" t="s">
        <v>230</v>
      </c>
      <c r="B61" s="62" t="s">
        <v>231</v>
      </c>
      <c r="C61" s="256">
        <v>5350</v>
      </c>
    </row>
    <row r="62" spans="1:3" s="51" customFormat="1" ht="40.5" hidden="1">
      <c r="A62" s="255" t="s">
        <v>232</v>
      </c>
      <c r="B62" s="54" t="s">
        <v>233</v>
      </c>
      <c r="C62" s="256">
        <f>C64+C63</f>
        <v>0</v>
      </c>
    </row>
    <row r="63" spans="1:3" s="51" customFormat="1" ht="81" hidden="1" customHeight="1">
      <c r="A63" s="255" t="s">
        <v>234</v>
      </c>
      <c r="B63" s="54" t="s">
        <v>235</v>
      </c>
      <c r="C63" s="256">
        <f>1800000-1800000</f>
        <v>0</v>
      </c>
    </row>
    <row r="64" spans="1:3" s="51" customFormat="1" ht="40.5" hidden="1">
      <c r="A64" s="255" t="s">
        <v>236</v>
      </c>
      <c r="B64" s="54" t="s">
        <v>237</v>
      </c>
      <c r="C64" s="256"/>
    </row>
    <row r="65" spans="1:3" s="51" customFormat="1" ht="40.5" hidden="1">
      <c r="A65" s="253" t="s">
        <v>238</v>
      </c>
      <c r="B65" s="53" t="s">
        <v>239</v>
      </c>
      <c r="C65" s="254"/>
    </row>
    <row r="66" spans="1:3" s="51" customFormat="1" ht="20.25" hidden="1">
      <c r="A66" s="255" t="s">
        <v>240</v>
      </c>
      <c r="B66" s="54" t="s">
        <v>241</v>
      </c>
      <c r="C66" s="256"/>
    </row>
    <row r="67" spans="1:3" s="51" customFormat="1" ht="60.75" hidden="1">
      <c r="A67" s="255" t="s">
        <v>242</v>
      </c>
      <c r="B67" s="54" t="s">
        <v>243</v>
      </c>
      <c r="C67" s="256"/>
    </row>
    <row r="68" spans="1:3" s="51" customFormat="1" ht="60.75" hidden="1">
      <c r="A68" s="255" t="s">
        <v>244</v>
      </c>
      <c r="B68" s="54" t="s">
        <v>245</v>
      </c>
      <c r="C68" s="256"/>
    </row>
    <row r="69" spans="1:3" s="51" customFormat="1" ht="40.5">
      <c r="A69" s="253" t="s">
        <v>246</v>
      </c>
      <c r="B69" s="53" t="s">
        <v>247</v>
      </c>
      <c r="C69" s="254">
        <f>C70</f>
        <v>35480</v>
      </c>
    </row>
    <row r="70" spans="1:3" s="51" customFormat="1" ht="92.25" customHeight="1">
      <c r="A70" s="255" t="s">
        <v>248</v>
      </c>
      <c r="B70" s="54" t="s">
        <v>249</v>
      </c>
      <c r="C70" s="256">
        <f>C71+C73</f>
        <v>35480</v>
      </c>
    </row>
    <row r="71" spans="1:3" s="51" customFormat="1" ht="0.75" customHeight="1">
      <c r="A71" s="255" t="s">
        <v>250</v>
      </c>
      <c r="B71" s="54" t="s">
        <v>329</v>
      </c>
      <c r="C71" s="256">
        <f>C72</f>
        <v>0</v>
      </c>
    </row>
    <row r="72" spans="1:3" s="51" customFormat="1" ht="88.5" hidden="1" customHeight="1">
      <c r="A72" s="255" t="s">
        <v>330</v>
      </c>
      <c r="B72" s="54" t="s">
        <v>331</v>
      </c>
      <c r="C72" s="256">
        <v>0</v>
      </c>
    </row>
    <row r="73" spans="1:3" s="64" customFormat="1" ht="87" customHeight="1">
      <c r="A73" s="262" t="s">
        <v>332</v>
      </c>
      <c r="B73" s="63" t="s">
        <v>333</v>
      </c>
      <c r="C73" s="256">
        <v>35480</v>
      </c>
    </row>
    <row r="74" spans="1:3" s="64" customFormat="1" ht="72" customHeight="1">
      <c r="A74" s="262" t="s">
        <v>334</v>
      </c>
      <c r="B74" s="63" t="s">
        <v>581</v>
      </c>
      <c r="C74" s="256">
        <v>35480</v>
      </c>
    </row>
    <row r="75" spans="1:3" s="51" customFormat="1" ht="40.5">
      <c r="A75" s="253" t="s">
        <v>335</v>
      </c>
      <c r="B75" s="65" t="s">
        <v>336</v>
      </c>
      <c r="C75" s="254">
        <f>C76+C79</f>
        <v>15470</v>
      </c>
    </row>
    <row r="76" spans="1:3" s="51" customFormat="1" ht="20.25">
      <c r="A76" s="255" t="s">
        <v>337</v>
      </c>
      <c r="B76" s="66" t="s">
        <v>338</v>
      </c>
      <c r="C76" s="256">
        <f>C77</f>
        <v>15470</v>
      </c>
    </row>
    <row r="77" spans="1:3" s="51" customFormat="1" ht="20.25">
      <c r="A77" s="255" t="s">
        <v>339</v>
      </c>
      <c r="B77" s="66" t="s">
        <v>340</v>
      </c>
      <c r="C77" s="256">
        <f>C78</f>
        <v>15470</v>
      </c>
    </row>
    <row r="78" spans="1:3" s="51" customFormat="1" ht="40.5">
      <c r="A78" s="255" t="s">
        <v>341</v>
      </c>
      <c r="B78" s="66" t="s">
        <v>584</v>
      </c>
      <c r="C78" s="256">
        <v>15470</v>
      </c>
    </row>
    <row r="79" spans="1:3" s="51" customFormat="1" ht="34.5" hidden="1" customHeight="1">
      <c r="A79" s="255" t="s">
        <v>342</v>
      </c>
      <c r="B79" s="66" t="s">
        <v>343</v>
      </c>
      <c r="C79" s="256">
        <f>C80</f>
        <v>0</v>
      </c>
    </row>
    <row r="80" spans="1:3" s="51" customFormat="1" ht="38.25" hidden="1" customHeight="1">
      <c r="A80" s="255" t="s">
        <v>344</v>
      </c>
      <c r="B80" s="66" t="s">
        <v>345</v>
      </c>
      <c r="C80" s="256">
        <f>C81</f>
        <v>0</v>
      </c>
    </row>
    <row r="81" spans="1:3" s="51" customFormat="1" ht="42.75" hidden="1" customHeight="1">
      <c r="A81" s="255" t="s">
        <v>346</v>
      </c>
      <c r="B81" s="66" t="s">
        <v>347</v>
      </c>
      <c r="C81" s="256"/>
    </row>
    <row r="82" spans="1:3" s="51" customFormat="1" ht="1.5" hidden="1" customHeight="1">
      <c r="A82" s="253" t="s">
        <v>348</v>
      </c>
      <c r="B82" s="53" t="s">
        <v>349</v>
      </c>
      <c r="C82" s="254">
        <f>C83+C86</f>
        <v>0</v>
      </c>
    </row>
    <row r="83" spans="1:3" s="51" customFormat="1" ht="86.25" hidden="1" customHeight="1">
      <c r="A83" s="255" t="s">
        <v>350</v>
      </c>
      <c r="B83" s="54" t="s">
        <v>351</v>
      </c>
      <c r="C83" s="254">
        <f>C84</f>
        <v>0</v>
      </c>
    </row>
    <row r="84" spans="1:3" s="51" customFormat="1" ht="92.25" hidden="1" customHeight="1">
      <c r="A84" s="255" t="s">
        <v>352</v>
      </c>
      <c r="B84" s="54" t="s">
        <v>353</v>
      </c>
      <c r="C84" s="254">
        <f>C85</f>
        <v>0</v>
      </c>
    </row>
    <row r="85" spans="1:3" s="51" customFormat="1" ht="111" hidden="1" customHeight="1">
      <c r="A85" s="255" t="s">
        <v>354</v>
      </c>
      <c r="B85" s="54" t="s">
        <v>355</v>
      </c>
      <c r="C85" s="256">
        <v>0</v>
      </c>
    </row>
    <row r="86" spans="1:3" s="51" customFormat="1" ht="60.75" hidden="1">
      <c r="A86" s="255" t="s">
        <v>356</v>
      </c>
      <c r="B86" s="54" t="s">
        <v>357</v>
      </c>
      <c r="C86" s="256">
        <f>C87</f>
        <v>0</v>
      </c>
    </row>
    <row r="87" spans="1:3" s="51" customFormat="1" ht="39" hidden="1" customHeight="1">
      <c r="A87" s="255" t="s">
        <v>358</v>
      </c>
      <c r="B87" s="54" t="s">
        <v>359</v>
      </c>
      <c r="C87" s="256">
        <f>C88</f>
        <v>0</v>
      </c>
    </row>
    <row r="88" spans="1:3" s="51" customFormat="1" ht="39.75" hidden="1" customHeight="1">
      <c r="A88" s="255" t="s">
        <v>360</v>
      </c>
      <c r="B88" s="54" t="s">
        <v>361</v>
      </c>
      <c r="C88" s="256">
        <v>0</v>
      </c>
    </row>
    <row r="89" spans="1:3" s="51" customFormat="1" ht="60.75" hidden="1">
      <c r="A89" s="255" t="s">
        <v>362</v>
      </c>
      <c r="B89" s="54" t="s">
        <v>363</v>
      </c>
      <c r="C89" s="256"/>
    </row>
    <row r="90" spans="1:3" s="51" customFormat="1" ht="60.75" hidden="1">
      <c r="A90" s="255" t="s">
        <v>364</v>
      </c>
      <c r="B90" s="54" t="s">
        <v>365</v>
      </c>
      <c r="C90" s="256"/>
    </row>
    <row r="91" spans="1:3" s="51" customFormat="1" ht="20.25" hidden="1">
      <c r="A91" s="253" t="s">
        <v>366</v>
      </c>
      <c r="B91" s="53" t="s">
        <v>367</v>
      </c>
      <c r="C91" s="254">
        <f>C92+C95+C98+C100+C104+C108+C105+C107+C102</f>
        <v>0</v>
      </c>
    </row>
    <row r="92" spans="1:3" s="51" customFormat="1" ht="40.5" hidden="1">
      <c r="A92" s="255" t="s">
        <v>368</v>
      </c>
      <c r="B92" s="54" t="s">
        <v>369</v>
      </c>
      <c r="C92" s="254"/>
    </row>
    <row r="93" spans="1:3" s="51" customFormat="1" ht="81" hidden="1">
      <c r="A93" s="255" t="s">
        <v>370</v>
      </c>
      <c r="B93" s="54" t="s">
        <v>371</v>
      </c>
      <c r="C93" s="254"/>
    </row>
    <row r="94" spans="1:3" s="51" customFormat="1" ht="60.75" hidden="1">
      <c r="A94" s="255" t="s">
        <v>372</v>
      </c>
      <c r="B94" s="54" t="s">
        <v>373</v>
      </c>
      <c r="C94" s="254"/>
    </row>
    <row r="95" spans="1:3" s="51" customFormat="1" ht="60.75" hidden="1">
      <c r="A95" s="255" t="s">
        <v>374</v>
      </c>
      <c r="B95" s="54" t="s">
        <v>375</v>
      </c>
      <c r="C95" s="254"/>
    </row>
    <row r="96" spans="1:3" s="51" customFormat="1" ht="20.25" hidden="1">
      <c r="A96" s="255"/>
      <c r="B96" s="54"/>
      <c r="C96" s="254"/>
    </row>
    <row r="97" spans="1:3" s="51" customFormat="1" ht="20.25" hidden="1">
      <c r="A97" s="255"/>
      <c r="B97" s="54"/>
      <c r="C97" s="254"/>
    </row>
    <row r="98" spans="1:3" s="51" customFormat="1" ht="40.5" hidden="1">
      <c r="A98" s="255" t="s">
        <v>376</v>
      </c>
      <c r="B98" s="54" t="s">
        <v>377</v>
      </c>
      <c r="C98" s="254"/>
    </row>
    <row r="99" spans="1:3" s="51" customFormat="1" ht="60.75" hidden="1">
      <c r="A99" s="255" t="s">
        <v>378</v>
      </c>
      <c r="B99" s="54" t="s">
        <v>379</v>
      </c>
      <c r="C99" s="256"/>
    </row>
    <row r="100" spans="1:3" s="51" customFormat="1" ht="101.25" hidden="1">
      <c r="A100" s="255" t="s">
        <v>380</v>
      </c>
      <c r="B100" s="54" t="s">
        <v>381</v>
      </c>
      <c r="C100" s="256">
        <f>C101</f>
        <v>0</v>
      </c>
    </row>
    <row r="101" spans="1:3" s="51" customFormat="1" ht="20.25" hidden="1">
      <c r="A101" s="255" t="s">
        <v>382</v>
      </c>
      <c r="B101" s="54" t="s">
        <v>383</v>
      </c>
      <c r="C101" s="256"/>
    </row>
    <row r="102" spans="1:3" s="51" customFormat="1" ht="37.5" hidden="1" customHeight="1">
      <c r="A102" s="255" t="s">
        <v>384</v>
      </c>
      <c r="B102" s="54" t="s">
        <v>385</v>
      </c>
      <c r="C102" s="256">
        <f>C103</f>
        <v>0</v>
      </c>
    </row>
    <row r="103" spans="1:3" s="51" customFormat="1" ht="37.5" hidden="1" customHeight="1">
      <c r="A103" s="255" t="s">
        <v>386</v>
      </c>
      <c r="B103" s="54" t="s">
        <v>387</v>
      </c>
      <c r="C103" s="256">
        <v>0</v>
      </c>
    </row>
    <row r="104" spans="1:3" s="51" customFormat="1" ht="60.75" hidden="1">
      <c r="A104" s="263" t="s">
        <v>388</v>
      </c>
      <c r="B104" s="54" t="s">
        <v>389</v>
      </c>
      <c r="C104" s="256">
        <v>0</v>
      </c>
    </row>
    <row r="105" spans="1:3" s="68" customFormat="1" ht="60.75" hidden="1">
      <c r="A105" s="264" t="s">
        <v>390</v>
      </c>
      <c r="B105" s="67" t="s">
        <v>391</v>
      </c>
      <c r="C105" s="256">
        <f>C106</f>
        <v>0</v>
      </c>
    </row>
    <row r="106" spans="1:3" s="68" customFormat="1" ht="60.75" hidden="1">
      <c r="A106" s="264" t="s">
        <v>392</v>
      </c>
      <c r="B106" s="67" t="s">
        <v>393</v>
      </c>
      <c r="C106" s="256"/>
    </row>
    <row r="107" spans="1:3" s="68" customFormat="1" ht="72" hidden="1" customHeight="1">
      <c r="A107" s="264" t="s">
        <v>394</v>
      </c>
      <c r="B107" s="67" t="s">
        <v>395</v>
      </c>
      <c r="C107" s="256">
        <v>0</v>
      </c>
    </row>
    <row r="108" spans="1:3" s="51" customFormat="1" ht="40.5" hidden="1">
      <c r="A108" s="263" t="s">
        <v>396</v>
      </c>
      <c r="B108" s="54" t="s">
        <v>397</v>
      </c>
      <c r="C108" s="256">
        <f>C109</f>
        <v>0</v>
      </c>
    </row>
    <row r="109" spans="1:3" s="51" customFormat="1" ht="51.75" hidden="1" customHeight="1">
      <c r="A109" s="263" t="s">
        <v>398</v>
      </c>
      <c r="B109" s="55" t="s">
        <v>399</v>
      </c>
      <c r="C109" s="256">
        <v>0</v>
      </c>
    </row>
    <row r="110" spans="1:3" s="70" customFormat="1" ht="63.75" hidden="1" customHeight="1">
      <c r="A110" s="265" t="s">
        <v>400</v>
      </c>
      <c r="B110" s="69" t="s">
        <v>401</v>
      </c>
      <c r="C110" s="254"/>
    </row>
    <row r="111" spans="1:3" s="70" customFormat="1" ht="39.75" hidden="1" customHeight="1">
      <c r="A111" s="266" t="s">
        <v>402</v>
      </c>
      <c r="B111" s="71" t="s">
        <v>403</v>
      </c>
      <c r="C111" s="254"/>
    </row>
    <row r="112" spans="1:3" s="70" customFormat="1" ht="60.75" hidden="1">
      <c r="A112" s="266" t="s">
        <v>404</v>
      </c>
      <c r="B112" s="71" t="s">
        <v>405</v>
      </c>
      <c r="C112" s="256"/>
    </row>
    <row r="113" spans="1:3" s="51" customFormat="1" ht="21.75" customHeight="1">
      <c r="A113" s="253" t="s">
        <v>406</v>
      </c>
      <c r="B113" s="53" t="s">
        <v>407</v>
      </c>
      <c r="C113" s="254">
        <f>C114+C194+C182</f>
        <v>306950</v>
      </c>
    </row>
    <row r="114" spans="1:3" s="51" customFormat="1" ht="44.25" customHeight="1">
      <c r="A114" s="255" t="s">
        <v>408</v>
      </c>
      <c r="B114" s="54" t="s">
        <v>409</v>
      </c>
      <c r="C114" s="256">
        <f>C115+C120+C165+C176+C186</f>
        <v>306950</v>
      </c>
    </row>
    <row r="115" spans="1:3" s="51" customFormat="1" ht="0.75" customHeight="1">
      <c r="A115" s="253"/>
      <c r="B115" s="53"/>
      <c r="C115" s="254"/>
    </row>
    <row r="116" spans="1:3" s="51" customFormat="1" ht="27.75" hidden="1" customHeight="1">
      <c r="A116" s="255"/>
      <c r="B116" s="54"/>
      <c r="C116" s="254"/>
    </row>
    <row r="117" spans="1:3" s="51" customFormat="1" ht="20.25" hidden="1">
      <c r="A117" s="255"/>
      <c r="B117" s="54"/>
      <c r="C117" s="256"/>
    </row>
    <row r="118" spans="1:3" s="51" customFormat="1" ht="40.5" hidden="1">
      <c r="A118" s="255" t="s">
        <v>410</v>
      </c>
      <c r="B118" s="54" t="s">
        <v>411</v>
      </c>
      <c r="C118" s="254">
        <f>C119</f>
        <v>0</v>
      </c>
    </row>
    <row r="119" spans="1:3" s="51" customFormat="1" ht="40.5" hidden="1">
      <c r="A119" s="255" t="s">
        <v>412</v>
      </c>
      <c r="B119" s="54" t="s">
        <v>413</v>
      </c>
      <c r="C119" s="256"/>
    </row>
    <row r="120" spans="1:3" s="51" customFormat="1" ht="60.75" hidden="1">
      <c r="A120" s="253" t="s">
        <v>414</v>
      </c>
      <c r="B120" s="53" t="s">
        <v>415</v>
      </c>
      <c r="C120" s="254">
        <f>C121+C123+C125+C127+C129+C131+C133+C135+C137+C139+C141+C143+C145+C150+C155+C157+C159+C161+C163</f>
        <v>0</v>
      </c>
    </row>
    <row r="121" spans="1:3" s="51" customFormat="1" ht="40.5" hidden="1">
      <c r="A121" s="255" t="s">
        <v>416</v>
      </c>
      <c r="B121" s="54" t="s">
        <v>417</v>
      </c>
      <c r="C121" s="254"/>
    </row>
    <row r="122" spans="1:3" s="51" customFormat="1" ht="40.5" hidden="1">
      <c r="A122" s="255" t="s">
        <v>418</v>
      </c>
      <c r="B122" s="54" t="s">
        <v>419</v>
      </c>
      <c r="C122" s="256"/>
    </row>
    <row r="123" spans="1:3" s="51" customFormat="1" ht="20.25" hidden="1">
      <c r="A123" s="255" t="s">
        <v>420</v>
      </c>
      <c r="B123" s="54" t="s">
        <v>421</v>
      </c>
      <c r="C123" s="254">
        <f>C124</f>
        <v>0</v>
      </c>
    </row>
    <row r="124" spans="1:3" s="51" customFormat="1" ht="40.5" hidden="1">
      <c r="A124" s="255" t="s">
        <v>422</v>
      </c>
      <c r="B124" s="58" t="s">
        <v>423</v>
      </c>
      <c r="C124" s="256"/>
    </row>
    <row r="125" spans="1:3" s="51" customFormat="1" ht="40.5" hidden="1">
      <c r="A125" s="255" t="s">
        <v>424</v>
      </c>
      <c r="B125" s="72" t="s">
        <v>425</v>
      </c>
      <c r="C125" s="254">
        <f>C126</f>
        <v>0</v>
      </c>
    </row>
    <row r="126" spans="1:3" s="51" customFormat="1" ht="60.75" hidden="1">
      <c r="A126" s="255" t="s">
        <v>426</v>
      </c>
      <c r="B126" s="72" t="s">
        <v>427</v>
      </c>
      <c r="C126" s="256"/>
    </row>
    <row r="127" spans="1:3" s="51" customFormat="1" ht="20.25" hidden="1">
      <c r="A127" s="255" t="s">
        <v>428</v>
      </c>
      <c r="B127" s="54" t="s">
        <v>429</v>
      </c>
      <c r="C127" s="254"/>
    </row>
    <row r="128" spans="1:3" s="51" customFormat="1" ht="40.5" hidden="1">
      <c r="A128" s="255" t="s">
        <v>430</v>
      </c>
      <c r="B128" s="54" t="s">
        <v>431</v>
      </c>
      <c r="C128" s="256"/>
    </row>
    <row r="129" spans="1:3" s="51" customFormat="1" ht="60.75" hidden="1">
      <c r="A129" s="255" t="s">
        <v>432</v>
      </c>
      <c r="B129" s="54" t="s">
        <v>433</v>
      </c>
      <c r="C129" s="254">
        <f>C130</f>
        <v>0</v>
      </c>
    </row>
    <row r="130" spans="1:3" s="51" customFormat="1" ht="60.75" hidden="1">
      <c r="A130" s="255" t="s">
        <v>434</v>
      </c>
      <c r="B130" s="54" t="s">
        <v>435</v>
      </c>
      <c r="C130" s="256"/>
    </row>
    <row r="131" spans="1:3" s="51" customFormat="1" ht="40.5" hidden="1">
      <c r="A131" s="255" t="s">
        <v>436</v>
      </c>
      <c r="B131" s="54" t="s">
        <v>437</v>
      </c>
      <c r="C131" s="254"/>
    </row>
    <row r="132" spans="1:3" s="51" customFormat="1" ht="60.75" hidden="1">
      <c r="A132" s="255" t="s">
        <v>438</v>
      </c>
      <c r="B132" s="54" t="s">
        <v>439</v>
      </c>
      <c r="C132" s="256"/>
    </row>
    <row r="133" spans="1:3" s="51" customFormat="1" ht="60.75" hidden="1">
      <c r="A133" s="255" t="s">
        <v>440</v>
      </c>
      <c r="B133" s="58" t="s">
        <v>441</v>
      </c>
      <c r="C133" s="254">
        <f>C134</f>
        <v>0</v>
      </c>
    </row>
    <row r="134" spans="1:3" s="51" customFormat="1" ht="60.75" hidden="1">
      <c r="A134" s="255" t="s">
        <v>442</v>
      </c>
      <c r="B134" s="58" t="s">
        <v>443</v>
      </c>
      <c r="C134" s="256"/>
    </row>
    <row r="135" spans="1:3" s="51" customFormat="1" ht="40.5" hidden="1">
      <c r="A135" s="255" t="s">
        <v>444</v>
      </c>
      <c r="B135" s="54" t="s">
        <v>445</v>
      </c>
      <c r="C135" s="254">
        <f>C136</f>
        <v>0</v>
      </c>
    </row>
    <row r="136" spans="1:3" s="51" customFormat="1" ht="40.5" hidden="1">
      <c r="A136" s="255" t="s">
        <v>446</v>
      </c>
      <c r="B136" s="54" t="s">
        <v>447</v>
      </c>
      <c r="C136" s="256"/>
    </row>
    <row r="137" spans="1:3" s="51" customFormat="1" ht="81" hidden="1">
      <c r="A137" s="255" t="s">
        <v>448</v>
      </c>
      <c r="B137" s="73" t="s">
        <v>449</v>
      </c>
      <c r="C137" s="256">
        <f>C138</f>
        <v>0</v>
      </c>
    </row>
    <row r="138" spans="1:3" s="51" customFormat="1" ht="50.25" hidden="1" customHeight="1">
      <c r="A138" s="255" t="s">
        <v>450</v>
      </c>
      <c r="B138" s="73" t="s">
        <v>451</v>
      </c>
      <c r="C138" s="256"/>
    </row>
    <row r="139" spans="1:3" s="51" customFormat="1" ht="40.5" hidden="1">
      <c r="A139" s="255" t="s">
        <v>452</v>
      </c>
      <c r="B139" s="58" t="s">
        <v>465</v>
      </c>
      <c r="C139" s="254">
        <f>C140</f>
        <v>0</v>
      </c>
    </row>
    <row r="140" spans="1:3" s="51" customFormat="1" ht="40.5" hidden="1">
      <c r="A140" s="255" t="s">
        <v>466</v>
      </c>
      <c r="B140" s="58" t="s">
        <v>467</v>
      </c>
      <c r="C140" s="256"/>
    </row>
    <row r="141" spans="1:3" s="51" customFormat="1" ht="40.5" hidden="1">
      <c r="A141" s="255" t="s">
        <v>468</v>
      </c>
      <c r="B141" s="73" t="s">
        <v>469</v>
      </c>
      <c r="C141" s="254">
        <f>C142</f>
        <v>0</v>
      </c>
    </row>
    <row r="142" spans="1:3" s="51" customFormat="1" ht="40.5" hidden="1">
      <c r="A142" s="255" t="s">
        <v>470</v>
      </c>
      <c r="B142" s="73" t="s">
        <v>471</v>
      </c>
      <c r="C142" s="256"/>
    </row>
    <row r="143" spans="1:3" s="51" customFormat="1" ht="40.5" hidden="1">
      <c r="A143" s="255" t="s">
        <v>472</v>
      </c>
      <c r="B143" s="54" t="s">
        <v>473</v>
      </c>
      <c r="C143" s="254">
        <f>C144</f>
        <v>0</v>
      </c>
    </row>
    <row r="144" spans="1:3" s="51" customFormat="1" ht="60.75" hidden="1">
      <c r="A144" s="255" t="s">
        <v>474</v>
      </c>
      <c r="B144" s="54" t="s">
        <v>475</v>
      </c>
      <c r="C144" s="256"/>
    </row>
    <row r="145" spans="1:3" s="51" customFormat="1" ht="101.25" hidden="1">
      <c r="A145" s="255" t="s">
        <v>476</v>
      </c>
      <c r="B145" s="54" t="s">
        <v>477</v>
      </c>
      <c r="C145" s="254">
        <f>C146</f>
        <v>0</v>
      </c>
    </row>
    <row r="146" spans="1:3" s="51" customFormat="1" ht="101.25" hidden="1">
      <c r="A146" s="255" t="s">
        <v>478</v>
      </c>
      <c r="B146" s="54" t="s">
        <v>479</v>
      </c>
      <c r="C146" s="256">
        <f>C147+C148+C149</f>
        <v>0</v>
      </c>
    </row>
    <row r="147" spans="1:3" s="51" customFormat="1" ht="81" hidden="1">
      <c r="A147" s="255" t="s">
        <v>480</v>
      </c>
      <c r="B147" s="54" t="s">
        <v>481</v>
      </c>
      <c r="C147" s="256"/>
    </row>
    <row r="148" spans="1:3" s="51" customFormat="1" ht="81" hidden="1">
      <c r="A148" s="255" t="s">
        <v>482</v>
      </c>
      <c r="B148" s="54" t="s">
        <v>483</v>
      </c>
      <c r="C148" s="256"/>
    </row>
    <row r="149" spans="1:3" s="51" customFormat="1" ht="101.25" hidden="1">
      <c r="A149" s="255" t="s">
        <v>484</v>
      </c>
      <c r="B149" s="54" t="s">
        <v>485</v>
      </c>
      <c r="C149" s="267"/>
    </row>
    <row r="150" spans="1:3" s="51" customFormat="1" ht="60.75" hidden="1">
      <c r="A150" s="255" t="s">
        <v>486</v>
      </c>
      <c r="B150" s="54" t="s">
        <v>487</v>
      </c>
      <c r="C150" s="254">
        <f>C151</f>
        <v>0</v>
      </c>
    </row>
    <row r="151" spans="1:3" s="51" customFormat="1" ht="60.75" hidden="1">
      <c r="A151" s="255" t="s">
        <v>488</v>
      </c>
      <c r="B151" s="54" t="s">
        <v>489</v>
      </c>
      <c r="C151" s="256">
        <f>C152+C153+C154</f>
        <v>0</v>
      </c>
    </row>
    <row r="152" spans="1:3" s="51" customFormat="1" ht="40.5" hidden="1">
      <c r="A152" s="255" t="s">
        <v>490</v>
      </c>
      <c r="B152" s="54" t="s">
        <v>491</v>
      </c>
      <c r="C152" s="256"/>
    </row>
    <row r="153" spans="1:3" s="51" customFormat="1" ht="60.75" hidden="1">
      <c r="A153" s="255" t="s">
        <v>492</v>
      </c>
      <c r="B153" s="54" t="s">
        <v>493</v>
      </c>
      <c r="C153" s="256"/>
    </row>
    <row r="154" spans="1:3" s="51" customFormat="1" ht="81" hidden="1">
      <c r="A154" s="255" t="s">
        <v>494</v>
      </c>
      <c r="B154" s="54" t="s">
        <v>495</v>
      </c>
      <c r="C154" s="267"/>
    </row>
    <row r="155" spans="1:3" s="51" customFormat="1" ht="40.5" hidden="1">
      <c r="A155" s="255" t="s">
        <v>496</v>
      </c>
      <c r="B155" s="73" t="s">
        <v>497</v>
      </c>
      <c r="C155" s="256"/>
    </row>
    <row r="156" spans="1:3" s="51" customFormat="1" ht="40.5" hidden="1">
      <c r="A156" s="255" t="s">
        <v>498</v>
      </c>
      <c r="B156" s="73" t="s">
        <v>499</v>
      </c>
      <c r="C156" s="256"/>
    </row>
    <row r="157" spans="1:3" s="51" customFormat="1" ht="40.5" hidden="1">
      <c r="A157" s="255" t="s">
        <v>500</v>
      </c>
      <c r="B157" s="54" t="s">
        <v>501</v>
      </c>
      <c r="C157" s="254">
        <f>C158</f>
        <v>0</v>
      </c>
    </row>
    <row r="158" spans="1:3" s="51" customFormat="1" ht="60.75" hidden="1">
      <c r="A158" s="255" t="s">
        <v>502</v>
      </c>
      <c r="B158" s="54" t="s">
        <v>503</v>
      </c>
      <c r="C158" s="256"/>
    </row>
    <row r="159" spans="1:3" s="51" customFormat="1" ht="40.5" hidden="1">
      <c r="A159" s="255" t="s">
        <v>504</v>
      </c>
      <c r="B159" s="74" t="s">
        <v>505</v>
      </c>
      <c r="C159" s="256">
        <f>C160</f>
        <v>0</v>
      </c>
    </row>
    <row r="160" spans="1:3" s="51" customFormat="1" ht="40.5" hidden="1">
      <c r="A160" s="255" t="s">
        <v>506</v>
      </c>
      <c r="B160" s="75" t="s">
        <v>507</v>
      </c>
      <c r="C160" s="256"/>
    </row>
    <row r="161" spans="1:3" s="51" customFormat="1" ht="40.5" hidden="1">
      <c r="A161" s="255" t="s">
        <v>508</v>
      </c>
      <c r="B161" s="76" t="s">
        <v>509</v>
      </c>
      <c r="C161" s="256">
        <f>C162</f>
        <v>0</v>
      </c>
    </row>
    <row r="162" spans="1:3" s="51" customFormat="1" ht="40.5" hidden="1">
      <c r="A162" s="268" t="s">
        <v>510</v>
      </c>
      <c r="B162" s="76" t="s">
        <v>511</v>
      </c>
      <c r="C162" s="269"/>
    </row>
    <row r="163" spans="1:3" s="51" customFormat="1" ht="20.25" hidden="1">
      <c r="A163" s="255" t="s">
        <v>512</v>
      </c>
      <c r="B163" s="54" t="s">
        <v>513</v>
      </c>
      <c r="C163" s="254">
        <f>C164</f>
        <v>0</v>
      </c>
    </row>
    <row r="164" spans="1:3" s="51" customFormat="1" ht="31.5" hidden="1" customHeight="1">
      <c r="A164" s="255" t="s">
        <v>514</v>
      </c>
      <c r="B164" s="54" t="s">
        <v>515</v>
      </c>
      <c r="C164" s="256"/>
    </row>
    <row r="165" spans="1:3" s="51" customFormat="1" ht="44.25" customHeight="1">
      <c r="A165" s="253" t="s">
        <v>516</v>
      </c>
      <c r="B165" s="53" t="s">
        <v>618</v>
      </c>
      <c r="C165" s="254">
        <f>C170+C172</f>
        <v>306950</v>
      </c>
    </row>
    <row r="166" spans="1:3" s="51" customFormat="1" ht="56.25" hidden="1" customHeight="1">
      <c r="A166" s="255" t="s">
        <v>517</v>
      </c>
      <c r="B166" s="54" t="s">
        <v>518</v>
      </c>
      <c r="C166" s="254"/>
    </row>
    <row r="167" spans="1:3" s="51" customFormat="1" ht="56.25" hidden="1" customHeight="1">
      <c r="A167" s="255" t="s">
        <v>519</v>
      </c>
      <c r="B167" s="54" t="s">
        <v>520</v>
      </c>
      <c r="C167" s="256"/>
    </row>
    <row r="168" spans="1:3" s="51" customFormat="1" ht="40.5" hidden="1">
      <c r="A168" s="255" t="s">
        <v>521</v>
      </c>
      <c r="B168" s="58" t="s">
        <v>522</v>
      </c>
      <c r="C168" s="256">
        <f>C169</f>
        <v>0</v>
      </c>
    </row>
    <row r="169" spans="1:3" s="51" customFormat="1" ht="40.5" hidden="1">
      <c r="A169" s="255" t="s">
        <v>523</v>
      </c>
      <c r="B169" s="58" t="s">
        <v>524</v>
      </c>
      <c r="C169" s="256"/>
    </row>
    <row r="170" spans="1:3" s="51" customFormat="1" ht="42" customHeight="1">
      <c r="A170" s="255" t="s">
        <v>619</v>
      </c>
      <c r="B170" s="54" t="s">
        <v>530</v>
      </c>
      <c r="C170" s="256">
        <f>C171</f>
        <v>263250</v>
      </c>
    </row>
    <row r="171" spans="1:3" s="51" customFormat="1" ht="42" customHeight="1">
      <c r="A171" s="255" t="s">
        <v>620</v>
      </c>
      <c r="B171" s="54" t="s">
        <v>582</v>
      </c>
      <c r="C171" s="256">
        <v>263250</v>
      </c>
    </row>
    <row r="172" spans="1:3" s="51" customFormat="1" ht="42" customHeight="1">
      <c r="A172" s="255" t="s">
        <v>651</v>
      </c>
      <c r="B172" s="54" t="s">
        <v>668</v>
      </c>
      <c r="C172" s="256">
        <f>C173</f>
        <v>43700</v>
      </c>
    </row>
    <row r="173" spans="1:3" s="51" customFormat="1" ht="44.25" customHeight="1">
      <c r="A173" s="255" t="s">
        <v>650</v>
      </c>
      <c r="B173" s="429" t="s">
        <v>667</v>
      </c>
      <c r="C173" s="256">
        <v>43700</v>
      </c>
    </row>
    <row r="174" spans="1:3" s="51" customFormat="1" ht="68.25" hidden="1" customHeight="1">
      <c r="A174" s="255" t="s">
        <v>531</v>
      </c>
      <c r="B174" s="54" t="s">
        <v>532</v>
      </c>
      <c r="C174" s="256">
        <f>C175</f>
        <v>0</v>
      </c>
    </row>
    <row r="175" spans="1:3" s="51" customFormat="1" ht="60.75" hidden="1" customHeight="1">
      <c r="A175" s="255" t="s">
        <v>533</v>
      </c>
      <c r="B175" s="54" t="s">
        <v>534</v>
      </c>
      <c r="C175" s="256"/>
    </row>
    <row r="176" spans="1:3" s="51" customFormat="1" ht="29.25" hidden="1" customHeight="1">
      <c r="A176" s="253" t="s">
        <v>535</v>
      </c>
      <c r="B176" s="53" t="s">
        <v>536</v>
      </c>
      <c r="C176" s="254">
        <f>C180</f>
        <v>0</v>
      </c>
    </row>
    <row r="177" spans="1:3" s="51" customFormat="1" ht="60.75" hidden="1">
      <c r="A177" s="255" t="s">
        <v>537</v>
      </c>
      <c r="B177" s="54" t="s">
        <v>538</v>
      </c>
      <c r="C177" s="254">
        <f>C178</f>
        <v>0</v>
      </c>
    </row>
    <row r="178" spans="1:3" s="51" customFormat="1" ht="60.75" hidden="1">
      <c r="A178" s="255" t="s">
        <v>539</v>
      </c>
      <c r="B178" s="54" t="s">
        <v>540</v>
      </c>
      <c r="C178" s="256"/>
    </row>
    <row r="179" spans="1:3" s="51" customFormat="1" ht="60.75" hidden="1">
      <c r="A179" s="255" t="s">
        <v>541</v>
      </c>
      <c r="B179" s="77" t="s">
        <v>542</v>
      </c>
      <c r="C179" s="254">
        <f>C180</f>
        <v>0</v>
      </c>
    </row>
    <row r="180" spans="1:3" s="51" customFormat="1" ht="57" hidden="1" customHeight="1">
      <c r="A180" s="255" t="s">
        <v>537</v>
      </c>
      <c r="B180" s="54" t="s">
        <v>538</v>
      </c>
      <c r="C180" s="256">
        <f>C181</f>
        <v>0</v>
      </c>
    </row>
    <row r="181" spans="1:3" s="51" customFormat="1" ht="57" hidden="1" customHeight="1">
      <c r="A181" s="255" t="s">
        <v>539</v>
      </c>
      <c r="B181" s="54" t="s">
        <v>583</v>
      </c>
      <c r="C181" s="256">
        <v>0</v>
      </c>
    </row>
    <row r="182" spans="1:3" s="51" customFormat="1" ht="31.5" hidden="1" customHeight="1">
      <c r="A182" s="253" t="s">
        <v>591</v>
      </c>
      <c r="B182" s="53" t="s">
        <v>560</v>
      </c>
      <c r="C182" s="254">
        <f>C183</f>
        <v>0</v>
      </c>
    </row>
    <row r="183" spans="1:3" s="51" customFormat="1" ht="31.5" hidden="1" customHeight="1">
      <c r="A183" s="255" t="s">
        <v>592</v>
      </c>
      <c r="B183" s="54" t="s">
        <v>590</v>
      </c>
      <c r="C183" s="256">
        <f>C184</f>
        <v>0</v>
      </c>
    </row>
    <row r="184" spans="1:3" s="51" customFormat="1" ht="33" hidden="1" customHeight="1">
      <c r="A184" s="255" t="s">
        <v>589</v>
      </c>
      <c r="B184" s="54" t="s">
        <v>590</v>
      </c>
      <c r="C184" s="256">
        <v>0</v>
      </c>
    </row>
    <row r="185" spans="1:3" s="51" customFormat="1" ht="23.25" hidden="1" customHeight="1">
      <c r="A185" s="255" t="s">
        <v>543</v>
      </c>
      <c r="B185" s="54" t="s">
        <v>544</v>
      </c>
      <c r="C185" s="256"/>
    </row>
    <row r="186" spans="1:3" s="51" customFormat="1" ht="21.75" hidden="1" customHeight="1">
      <c r="A186" s="255" t="s">
        <v>545</v>
      </c>
      <c r="B186" s="54" t="s">
        <v>546</v>
      </c>
      <c r="C186" s="254"/>
    </row>
    <row r="187" spans="1:3" s="51" customFormat="1" ht="19.5" hidden="1" customHeight="1">
      <c r="A187" s="255" t="s">
        <v>547</v>
      </c>
      <c r="B187" s="54" t="s">
        <v>548</v>
      </c>
      <c r="C187" s="256"/>
    </row>
    <row r="188" spans="1:3" s="64" customFormat="1" ht="20.25" hidden="1" customHeight="1">
      <c r="A188" s="262" t="s">
        <v>549</v>
      </c>
      <c r="B188" s="63" t="s">
        <v>550</v>
      </c>
      <c r="C188" s="254">
        <f>C189</f>
        <v>0</v>
      </c>
    </row>
    <row r="189" spans="1:3" s="64" customFormat="1" ht="21.75" hidden="1" customHeight="1">
      <c r="A189" s="262" t="s">
        <v>551</v>
      </c>
      <c r="B189" s="63" t="s">
        <v>552</v>
      </c>
      <c r="C189" s="256"/>
    </row>
    <row r="190" spans="1:3" s="64" customFormat="1" ht="19.5" hidden="1" customHeight="1">
      <c r="A190" s="255" t="s">
        <v>553</v>
      </c>
      <c r="B190" s="78" t="s">
        <v>554</v>
      </c>
      <c r="C190" s="254">
        <f>C191</f>
        <v>0</v>
      </c>
    </row>
    <row r="191" spans="1:3" s="64" customFormat="1" ht="19.5" hidden="1" customHeight="1">
      <c r="A191" s="255" t="s">
        <v>555</v>
      </c>
      <c r="B191" s="78" t="s">
        <v>556</v>
      </c>
      <c r="C191" s="256"/>
    </row>
    <row r="192" spans="1:3" s="51" customFormat="1" ht="22.5" hidden="1" customHeight="1">
      <c r="A192" s="255" t="s">
        <v>557</v>
      </c>
      <c r="B192" s="58" t="s">
        <v>558</v>
      </c>
      <c r="C192" s="254">
        <f>C193</f>
        <v>0</v>
      </c>
    </row>
    <row r="193" spans="1:3" s="51" customFormat="1" ht="24.75" hidden="1" customHeight="1">
      <c r="A193" s="255" t="s">
        <v>543</v>
      </c>
      <c r="B193" s="58" t="s">
        <v>544</v>
      </c>
      <c r="C193" s="270"/>
    </row>
    <row r="194" spans="1:3" s="51" customFormat="1" ht="20.25" hidden="1" customHeight="1">
      <c r="A194" s="253" t="s">
        <v>559</v>
      </c>
      <c r="B194" s="53" t="s">
        <v>560</v>
      </c>
      <c r="C194" s="254">
        <f>C195</f>
        <v>0</v>
      </c>
    </row>
    <row r="195" spans="1:3" s="51" customFormat="1" ht="21.75" hidden="1" customHeight="1">
      <c r="A195" s="255" t="s">
        <v>561</v>
      </c>
      <c r="B195" s="54" t="s">
        <v>562</v>
      </c>
      <c r="C195" s="256">
        <f>C196</f>
        <v>0</v>
      </c>
    </row>
    <row r="196" spans="1:3" s="51" customFormat="1" ht="32.25" hidden="1" customHeight="1">
      <c r="A196" s="255" t="s">
        <v>563</v>
      </c>
      <c r="B196" s="54" t="s">
        <v>562</v>
      </c>
      <c r="C196" s="271"/>
    </row>
    <row r="197" spans="1:3" s="51" customFormat="1" ht="24.6" customHeight="1">
      <c r="A197" s="272" t="s">
        <v>564</v>
      </c>
      <c r="B197" s="273" t="s">
        <v>565</v>
      </c>
      <c r="C197" s="274">
        <f>C17+C113</f>
        <v>25655890</v>
      </c>
    </row>
    <row r="198" spans="1:3" s="51" customFormat="1" ht="12.75" hidden="1" customHeight="1">
      <c r="A198" s="79"/>
      <c r="B198" s="79" t="s">
        <v>566</v>
      </c>
      <c r="C198" s="80"/>
    </row>
    <row r="199" spans="1:3" s="51" customFormat="1" ht="20.25" hidden="1">
      <c r="A199" s="79"/>
      <c r="B199" s="79" t="s">
        <v>567</v>
      </c>
      <c r="C199" s="80"/>
    </row>
    <row r="200" spans="1:3" s="51" customFormat="1" ht="20.25" hidden="1">
      <c r="A200" s="79"/>
      <c r="B200" s="79" t="s">
        <v>568</v>
      </c>
      <c r="C200" s="80"/>
    </row>
    <row r="201" spans="1:3" s="51" customFormat="1" ht="20.25" hidden="1">
      <c r="A201" s="79"/>
      <c r="B201" s="79" t="s">
        <v>569</v>
      </c>
      <c r="C201" s="80"/>
    </row>
    <row r="202" spans="1:3" s="51" customFormat="1" ht="20.25" hidden="1">
      <c r="A202" s="79"/>
      <c r="B202" s="79" t="s">
        <v>570</v>
      </c>
      <c r="C202" s="80"/>
    </row>
    <row r="203" spans="1:3" s="51" customFormat="1" ht="20.25" hidden="1">
      <c r="A203" s="79"/>
      <c r="B203" s="79" t="s">
        <v>571</v>
      </c>
      <c r="C203" s="80"/>
    </row>
    <row r="204" spans="1:3" s="51" customFormat="1" ht="20.25" hidden="1">
      <c r="A204" s="79"/>
      <c r="B204" s="79"/>
      <c r="C204" s="80"/>
    </row>
    <row r="205" spans="1:3" s="51" customFormat="1" ht="20.25" hidden="1">
      <c r="A205" s="79"/>
      <c r="B205" s="79" t="s">
        <v>572</v>
      </c>
      <c r="C205" s="81"/>
    </row>
    <row r="206" spans="1:3" s="51" customFormat="1" ht="20.25" hidden="1">
      <c r="A206" s="79"/>
      <c r="B206" s="82" t="s">
        <v>573</v>
      </c>
      <c r="C206" s="81"/>
    </row>
  </sheetData>
  <sheetProtection selectLockedCells="1" selectUnlockedCells="1"/>
  <mergeCells count="3">
    <mergeCell ref="A14:C14"/>
    <mergeCell ref="A12:C12"/>
    <mergeCell ref="A13:C13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5"/>
  <sheetViews>
    <sheetView view="pageBreakPreview" topLeftCell="A199" zoomScaleNormal="100" zoomScaleSheetLayoutView="100" zoomScalePageLayoutView="80" workbookViewId="0">
      <selection activeCell="I39" sqref="I39"/>
    </sheetView>
  </sheetViews>
  <sheetFormatPr defaultRowHeight="12.75"/>
  <cols>
    <col min="1" max="1" width="77.28515625" customWidth="1"/>
    <col min="2" max="2" width="9.5703125" style="88" customWidth="1"/>
    <col min="3" max="3" width="8" style="89" customWidth="1"/>
    <col min="4" max="4" width="7.140625" style="89" customWidth="1"/>
    <col min="5" max="5" width="17.140625" style="89" customWidth="1"/>
    <col min="6" max="6" width="8.7109375" style="89" customWidth="1"/>
    <col min="7" max="7" width="21.140625" style="90" customWidth="1"/>
    <col min="9" max="9" width="16.28515625" customWidth="1"/>
  </cols>
  <sheetData>
    <row r="1" spans="1:8" ht="15.75">
      <c r="A1" s="471"/>
      <c r="B1" s="471" t="s">
        <v>673</v>
      </c>
      <c r="C1" s="465"/>
      <c r="D1" s="465"/>
      <c r="E1" s="465"/>
      <c r="F1" s="466"/>
      <c r="G1" s="465"/>
      <c r="H1" s="445"/>
    </row>
    <row r="2" spans="1:8" ht="15.75">
      <c r="A2" s="471"/>
      <c r="B2" s="471" t="s">
        <v>677</v>
      </c>
      <c r="C2" s="465"/>
      <c r="D2" s="465"/>
      <c r="E2" s="465"/>
      <c r="F2" s="466"/>
      <c r="G2" s="465"/>
      <c r="H2" s="445"/>
    </row>
    <row r="3" spans="1:8" ht="15.75">
      <c r="A3" s="471"/>
      <c r="B3" s="471" t="s">
        <v>3</v>
      </c>
      <c r="C3" s="465"/>
      <c r="D3" s="465"/>
      <c r="E3" s="465"/>
      <c r="F3" s="467"/>
      <c r="G3" s="465"/>
      <c r="H3" s="446"/>
    </row>
    <row r="4" spans="1:8" ht="15.75">
      <c r="A4" s="472"/>
      <c r="B4" s="472" t="s">
        <v>684</v>
      </c>
      <c r="C4" s="468"/>
      <c r="D4" s="468"/>
      <c r="E4" s="468"/>
      <c r="F4" s="466"/>
      <c r="G4" s="468"/>
      <c r="H4" s="445"/>
    </row>
    <row r="5" spans="1:8" ht="15.75">
      <c r="A5" s="472"/>
      <c r="B5" s="472" t="s">
        <v>685</v>
      </c>
      <c r="C5" s="468"/>
      <c r="D5" s="468"/>
      <c r="E5" s="468"/>
      <c r="F5" s="466"/>
      <c r="G5" s="468"/>
      <c r="H5" s="445"/>
    </row>
    <row r="6" spans="1:8" ht="15.75">
      <c r="A6" s="472"/>
      <c r="B6" s="472" t="s">
        <v>686</v>
      </c>
      <c r="C6" s="469"/>
      <c r="D6" s="469"/>
      <c r="E6" s="469"/>
      <c r="F6" s="469"/>
      <c r="G6" s="469"/>
      <c r="H6" s="445"/>
    </row>
    <row r="7" spans="1:8" ht="15.75">
      <c r="A7" s="471"/>
      <c r="B7" s="471" t="s">
        <v>687</v>
      </c>
      <c r="C7" s="465"/>
      <c r="D7" s="465"/>
      <c r="E7" s="469"/>
      <c r="F7" s="469"/>
      <c r="G7" s="469"/>
      <c r="H7" s="445"/>
    </row>
    <row r="8" spans="1:8" ht="15.75">
      <c r="A8" s="472"/>
      <c r="B8" s="472" t="s">
        <v>688</v>
      </c>
      <c r="C8" s="468"/>
      <c r="D8" s="468"/>
      <c r="E8" s="468"/>
      <c r="F8" s="466"/>
      <c r="G8" s="468"/>
      <c r="H8" s="445"/>
    </row>
    <row r="9" spans="1:8" ht="13.5" customHeight="1">
      <c r="A9" s="472"/>
      <c r="B9" s="472" t="s">
        <v>716</v>
      </c>
      <c r="C9" s="468"/>
      <c r="D9" s="468"/>
      <c r="E9" s="468"/>
      <c r="F9" s="466"/>
      <c r="G9" s="468"/>
      <c r="H9" s="455"/>
    </row>
    <row r="10" spans="1:8" ht="15.75">
      <c r="A10" s="472"/>
      <c r="B10" s="472" t="s">
        <v>725</v>
      </c>
      <c r="C10" s="468"/>
      <c r="D10" s="468"/>
      <c r="E10" s="468"/>
      <c r="F10" s="469"/>
      <c r="G10" s="468"/>
      <c r="H10" s="455"/>
    </row>
    <row r="11" spans="1:8" ht="15.75">
      <c r="A11" s="472"/>
      <c r="B11" s="472"/>
      <c r="C11" s="468"/>
      <c r="D11" s="468"/>
      <c r="E11" s="468"/>
      <c r="F11" s="469"/>
      <c r="G11" s="468"/>
      <c r="H11" s="455"/>
    </row>
    <row r="12" spans="1:8" ht="18.75">
      <c r="A12" s="509" t="s">
        <v>2</v>
      </c>
      <c r="B12" s="509"/>
      <c r="C12" s="509"/>
      <c r="D12" s="509"/>
      <c r="E12" s="509"/>
      <c r="F12" s="509"/>
      <c r="G12" s="509"/>
      <c r="H12" s="455"/>
    </row>
    <row r="13" spans="1:8" ht="18.75" customHeight="1">
      <c r="A13" s="508" t="s">
        <v>527</v>
      </c>
      <c r="B13" s="508"/>
      <c r="C13" s="508"/>
      <c r="D13" s="508"/>
      <c r="E13" s="508"/>
      <c r="F13" s="508"/>
      <c r="G13" s="508"/>
    </row>
    <row r="14" spans="1:8" ht="18.75" customHeight="1">
      <c r="A14" s="508" t="s">
        <v>3</v>
      </c>
      <c r="B14" s="508"/>
      <c r="C14" s="508"/>
      <c r="D14" s="508"/>
      <c r="E14" s="508"/>
      <c r="F14" s="508"/>
      <c r="G14" s="508"/>
    </row>
    <row r="15" spans="1:8" ht="18.75" customHeight="1">
      <c r="A15" s="508" t="s">
        <v>665</v>
      </c>
      <c r="B15" s="508"/>
      <c r="C15" s="508"/>
      <c r="D15" s="508"/>
      <c r="E15" s="508"/>
      <c r="F15" s="508"/>
      <c r="G15" s="508"/>
    </row>
    <row r="16" spans="1:8" ht="19.5" thickBot="1">
      <c r="A16" s="84"/>
      <c r="B16" s="94"/>
      <c r="C16" s="95" t="s">
        <v>169</v>
      </c>
      <c r="D16" s="96"/>
      <c r="E16" s="96"/>
      <c r="F16" s="96"/>
      <c r="G16" s="97" t="s">
        <v>110</v>
      </c>
    </row>
    <row r="17" spans="1:7" ht="17.25" thickBot="1">
      <c r="A17" s="275" t="s">
        <v>112</v>
      </c>
      <c r="B17" s="276"/>
      <c r="C17" s="277" t="s">
        <v>4</v>
      </c>
      <c r="D17" s="277" t="s">
        <v>5</v>
      </c>
      <c r="E17" s="277" t="s">
        <v>6</v>
      </c>
      <c r="F17" s="277" t="s">
        <v>7</v>
      </c>
      <c r="G17" s="278" t="s">
        <v>8</v>
      </c>
    </row>
    <row r="18" spans="1:7" ht="36" customHeight="1" thickBot="1">
      <c r="A18" s="431" t="s">
        <v>1</v>
      </c>
      <c r="B18" s="432" t="s">
        <v>0</v>
      </c>
      <c r="C18" s="433"/>
      <c r="D18" s="433"/>
      <c r="E18" s="433"/>
      <c r="F18" s="433"/>
      <c r="G18" s="434"/>
    </row>
    <row r="19" spans="1:7" ht="16.5">
      <c r="A19" s="435" t="s">
        <v>9</v>
      </c>
      <c r="B19" s="436" t="s">
        <v>0</v>
      </c>
      <c r="C19" s="437" t="s">
        <v>10</v>
      </c>
      <c r="D19" s="437"/>
      <c r="E19" s="437"/>
      <c r="F19" s="437"/>
      <c r="G19" s="438">
        <f>G20+G25+G30+G43+G38</f>
        <v>7692388.9800000004</v>
      </c>
    </row>
    <row r="20" spans="1:7" ht="33">
      <c r="A20" s="280" t="s">
        <v>11</v>
      </c>
      <c r="B20" s="100" t="s">
        <v>0</v>
      </c>
      <c r="C20" s="100" t="s">
        <v>10</v>
      </c>
      <c r="D20" s="101" t="s">
        <v>12</v>
      </c>
      <c r="E20" s="101"/>
      <c r="F20" s="101"/>
      <c r="G20" s="281">
        <f>G21</f>
        <v>1128890</v>
      </c>
    </row>
    <row r="21" spans="1:7" ht="49.5">
      <c r="A21" s="163" t="s">
        <v>13</v>
      </c>
      <c r="B21" s="102" t="s">
        <v>0</v>
      </c>
      <c r="C21" s="103" t="s">
        <v>10</v>
      </c>
      <c r="D21" s="103" t="s">
        <v>12</v>
      </c>
      <c r="E21" s="159" t="s">
        <v>262</v>
      </c>
      <c r="F21" s="104"/>
      <c r="G21" s="282">
        <f>G22</f>
        <v>1128890</v>
      </c>
    </row>
    <row r="22" spans="1:7" ht="16.5">
      <c r="A22" s="163" t="s">
        <v>14</v>
      </c>
      <c r="B22" s="103" t="s">
        <v>0</v>
      </c>
      <c r="C22" s="103" t="s">
        <v>10</v>
      </c>
      <c r="D22" s="104" t="s">
        <v>12</v>
      </c>
      <c r="E22" s="159" t="s">
        <v>263</v>
      </c>
      <c r="F22" s="104"/>
      <c r="G22" s="282">
        <f>G23</f>
        <v>1128890</v>
      </c>
    </row>
    <row r="23" spans="1:7" ht="20.25" customHeight="1">
      <c r="A23" s="163" t="s">
        <v>15</v>
      </c>
      <c r="B23" s="103" t="s">
        <v>0</v>
      </c>
      <c r="C23" s="103" t="s">
        <v>10</v>
      </c>
      <c r="D23" s="103" t="s">
        <v>12</v>
      </c>
      <c r="E23" s="159" t="s">
        <v>264</v>
      </c>
      <c r="F23" s="104"/>
      <c r="G23" s="282">
        <f>G24</f>
        <v>1128890</v>
      </c>
    </row>
    <row r="24" spans="1:7" ht="30.75" customHeight="1">
      <c r="A24" s="163" t="s">
        <v>16</v>
      </c>
      <c r="B24" s="103" t="s">
        <v>0</v>
      </c>
      <c r="C24" s="103" t="s">
        <v>10</v>
      </c>
      <c r="D24" s="103" t="s">
        <v>12</v>
      </c>
      <c r="E24" s="159" t="s">
        <v>264</v>
      </c>
      <c r="F24" s="104" t="s">
        <v>17</v>
      </c>
      <c r="G24" s="282">
        <v>1128890</v>
      </c>
    </row>
    <row r="25" spans="1:7" ht="54.75" customHeight="1">
      <c r="A25" s="280" t="s">
        <v>18</v>
      </c>
      <c r="B25" s="105" t="s">
        <v>0</v>
      </c>
      <c r="C25" s="100" t="s">
        <v>10</v>
      </c>
      <c r="D25" s="101" t="s">
        <v>19</v>
      </c>
      <c r="E25" s="101"/>
      <c r="F25" s="101"/>
      <c r="G25" s="281">
        <f>G26</f>
        <v>423742</v>
      </c>
    </row>
    <row r="26" spans="1:7" ht="49.5">
      <c r="A26" s="163" t="s">
        <v>13</v>
      </c>
      <c r="B26" s="103" t="s">
        <v>0</v>
      </c>
      <c r="C26" s="103" t="s">
        <v>10</v>
      </c>
      <c r="D26" s="104" t="s">
        <v>19</v>
      </c>
      <c r="E26" s="159" t="s">
        <v>262</v>
      </c>
      <c r="F26" s="104"/>
      <c r="G26" s="282">
        <f>G27</f>
        <v>423742</v>
      </c>
    </row>
    <row r="27" spans="1:7" ht="33.75" customHeight="1">
      <c r="A27" s="163" t="s">
        <v>20</v>
      </c>
      <c r="B27" s="103" t="s">
        <v>0</v>
      </c>
      <c r="C27" s="103" t="s">
        <v>10</v>
      </c>
      <c r="D27" s="104" t="s">
        <v>19</v>
      </c>
      <c r="E27" s="159" t="s">
        <v>265</v>
      </c>
      <c r="F27" s="104"/>
      <c r="G27" s="282">
        <f>G28</f>
        <v>423742</v>
      </c>
    </row>
    <row r="28" spans="1:7" ht="36" customHeight="1">
      <c r="A28" s="163" t="s">
        <v>21</v>
      </c>
      <c r="B28" s="103" t="s">
        <v>0</v>
      </c>
      <c r="C28" s="103" t="s">
        <v>10</v>
      </c>
      <c r="D28" s="104" t="s">
        <v>19</v>
      </c>
      <c r="E28" s="159" t="s">
        <v>266</v>
      </c>
      <c r="F28" s="104"/>
      <c r="G28" s="282">
        <f>G29</f>
        <v>423742</v>
      </c>
    </row>
    <row r="29" spans="1:7" ht="30.75" customHeight="1">
      <c r="A29" s="163" t="s">
        <v>16</v>
      </c>
      <c r="B29" s="103" t="s">
        <v>0</v>
      </c>
      <c r="C29" s="103" t="s">
        <v>10</v>
      </c>
      <c r="D29" s="104" t="s">
        <v>19</v>
      </c>
      <c r="E29" s="159" t="s">
        <v>266</v>
      </c>
      <c r="F29" s="104" t="s">
        <v>17</v>
      </c>
      <c r="G29" s="282">
        <v>423742</v>
      </c>
    </row>
    <row r="30" spans="1:7" ht="49.5">
      <c r="A30" s="280" t="s">
        <v>22</v>
      </c>
      <c r="B30" s="105" t="s">
        <v>0</v>
      </c>
      <c r="C30" s="100" t="s">
        <v>10</v>
      </c>
      <c r="D30" s="100" t="s">
        <v>23</v>
      </c>
      <c r="E30" s="100"/>
      <c r="F30" s="100"/>
      <c r="G30" s="281">
        <f>G31</f>
        <v>5836428.9800000004</v>
      </c>
    </row>
    <row r="31" spans="1:7" ht="49.5">
      <c r="A31" s="163" t="s">
        <v>13</v>
      </c>
      <c r="B31" s="103" t="s">
        <v>0</v>
      </c>
      <c r="C31" s="103" t="s">
        <v>10</v>
      </c>
      <c r="D31" s="104" t="s">
        <v>23</v>
      </c>
      <c r="E31" s="159" t="s">
        <v>262</v>
      </c>
      <c r="F31" s="104"/>
      <c r="G31" s="282">
        <f>G32</f>
        <v>5836428.9800000004</v>
      </c>
    </row>
    <row r="32" spans="1:7" ht="21" customHeight="1">
      <c r="A32" s="163" t="s">
        <v>24</v>
      </c>
      <c r="B32" s="103" t="s">
        <v>0</v>
      </c>
      <c r="C32" s="103" t="s">
        <v>10</v>
      </c>
      <c r="D32" s="104" t="s">
        <v>23</v>
      </c>
      <c r="E32" s="159" t="s">
        <v>267</v>
      </c>
      <c r="F32" s="104"/>
      <c r="G32" s="282">
        <f>G33</f>
        <v>5836428.9800000004</v>
      </c>
    </row>
    <row r="33" spans="1:10" ht="21.75" customHeight="1">
      <c r="A33" s="163" t="s">
        <v>25</v>
      </c>
      <c r="B33" s="103" t="s">
        <v>0</v>
      </c>
      <c r="C33" s="103" t="s">
        <v>10</v>
      </c>
      <c r="D33" s="104" t="s">
        <v>23</v>
      </c>
      <c r="E33" s="159" t="s">
        <v>268</v>
      </c>
      <c r="F33" s="104"/>
      <c r="G33" s="282">
        <f>G34+G35+G36+G37</f>
        <v>5836428.9800000004</v>
      </c>
    </row>
    <row r="34" spans="1:10" ht="33" customHeight="1">
      <c r="A34" s="163" t="s">
        <v>16</v>
      </c>
      <c r="B34" s="103" t="s">
        <v>0</v>
      </c>
      <c r="C34" s="103" t="s">
        <v>10</v>
      </c>
      <c r="D34" s="104" t="s">
        <v>23</v>
      </c>
      <c r="E34" s="159" t="s">
        <v>268</v>
      </c>
      <c r="F34" s="104" t="s">
        <v>17</v>
      </c>
      <c r="G34" s="282">
        <v>2641268</v>
      </c>
    </row>
    <row r="35" spans="1:10" ht="33">
      <c r="A35" s="166" t="s">
        <v>26</v>
      </c>
      <c r="B35" s="103" t="s">
        <v>0</v>
      </c>
      <c r="C35" s="103" t="s">
        <v>10</v>
      </c>
      <c r="D35" s="104" t="s">
        <v>23</v>
      </c>
      <c r="E35" s="159" t="s">
        <v>268</v>
      </c>
      <c r="F35" s="104" t="s">
        <v>27</v>
      </c>
      <c r="G35" s="282">
        <v>3020830.98</v>
      </c>
    </row>
    <row r="36" spans="1:10" ht="16.5">
      <c r="A36" s="283" t="s">
        <v>28</v>
      </c>
      <c r="B36" s="103" t="s">
        <v>0</v>
      </c>
      <c r="C36" s="103" t="s">
        <v>10</v>
      </c>
      <c r="D36" s="104" t="s">
        <v>23</v>
      </c>
      <c r="E36" s="159" t="s">
        <v>268</v>
      </c>
      <c r="F36" s="104" t="s">
        <v>29</v>
      </c>
      <c r="G36" s="282">
        <v>73143</v>
      </c>
    </row>
    <row r="37" spans="1:10" ht="16.5">
      <c r="A37" s="401" t="s">
        <v>622</v>
      </c>
      <c r="B37" s="103" t="s">
        <v>0</v>
      </c>
      <c r="C37" s="103" t="s">
        <v>10</v>
      </c>
      <c r="D37" s="104" t="s">
        <v>23</v>
      </c>
      <c r="E37" s="159" t="s">
        <v>268</v>
      </c>
      <c r="F37" s="104" t="s">
        <v>623</v>
      </c>
      <c r="G37" s="282">
        <v>101187</v>
      </c>
    </row>
    <row r="38" spans="1:10" ht="16.5">
      <c r="A38" s="160" t="s">
        <v>269</v>
      </c>
      <c r="B38" s="161" t="s">
        <v>0</v>
      </c>
      <c r="C38" s="161" t="s">
        <v>10</v>
      </c>
      <c r="D38" s="161" t="s">
        <v>86</v>
      </c>
      <c r="E38" s="161"/>
      <c r="F38" s="161"/>
      <c r="G38" s="281">
        <f>G39</f>
        <v>25000</v>
      </c>
    </row>
    <row r="39" spans="1:10" ht="49.5">
      <c r="A39" s="162" t="s">
        <v>13</v>
      </c>
      <c r="B39" s="116" t="s">
        <v>0</v>
      </c>
      <c r="C39" s="159" t="s">
        <v>10</v>
      </c>
      <c r="D39" s="159" t="s">
        <v>86</v>
      </c>
      <c r="E39" s="104" t="s">
        <v>262</v>
      </c>
      <c r="F39" s="117"/>
      <c r="G39" s="282">
        <f>G40</f>
        <v>25000</v>
      </c>
    </row>
    <row r="40" spans="1:10" ht="21.75" customHeight="1">
      <c r="A40" s="163" t="s">
        <v>30</v>
      </c>
      <c r="B40" s="116" t="s">
        <v>0</v>
      </c>
      <c r="C40" s="159" t="s">
        <v>10</v>
      </c>
      <c r="D40" s="159" t="s">
        <v>86</v>
      </c>
      <c r="E40" s="104" t="s">
        <v>270</v>
      </c>
      <c r="F40" s="117"/>
      <c r="G40" s="282">
        <f>G41</f>
        <v>25000</v>
      </c>
    </row>
    <row r="41" spans="1:10" ht="36" customHeight="1">
      <c r="A41" s="163" t="s">
        <v>42</v>
      </c>
      <c r="B41" s="116" t="s">
        <v>0</v>
      </c>
      <c r="C41" s="159" t="s">
        <v>10</v>
      </c>
      <c r="D41" s="159" t="s">
        <v>86</v>
      </c>
      <c r="E41" s="104" t="s">
        <v>271</v>
      </c>
      <c r="F41" s="117"/>
      <c r="G41" s="282">
        <f>G42</f>
        <v>25000</v>
      </c>
    </row>
    <row r="42" spans="1:10" ht="16.5">
      <c r="A42" s="163" t="s">
        <v>43</v>
      </c>
      <c r="B42" s="116" t="s">
        <v>0</v>
      </c>
      <c r="C42" s="159" t="s">
        <v>10</v>
      </c>
      <c r="D42" s="159" t="s">
        <v>86</v>
      </c>
      <c r="E42" s="104" t="s">
        <v>271</v>
      </c>
      <c r="F42" s="117" t="s">
        <v>44</v>
      </c>
      <c r="G42" s="282">
        <v>25000</v>
      </c>
    </row>
    <row r="43" spans="1:10" ht="16.5">
      <c r="A43" s="280" t="s">
        <v>30</v>
      </c>
      <c r="B43" s="100" t="s">
        <v>0</v>
      </c>
      <c r="C43" s="100" t="s">
        <v>10</v>
      </c>
      <c r="D43" s="100" t="s">
        <v>31</v>
      </c>
      <c r="E43" s="101"/>
      <c r="F43" s="101"/>
      <c r="G43" s="281">
        <f>G44+G51</f>
        <v>278328</v>
      </c>
    </row>
    <row r="44" spans="1:10" ht="49.5">
      <c r="A44" s="163" t="s">
        <v>13</v>
      </c>
      <c r="B44" s="103" t="s">
        <v>0</v>
      </c>
      <c r="C44" s="103" t="s">
        <v>10</v>
      </c>
      <c r="D44" s="104" t="s">
        <v>31</v>
      </c>
      <c r="E44" s="104" t="s">
        <v>272</v>
      </c>
      <c r="F44" s="104"/>
      <c r="G44" s="282">
        <f>G45</f>
        <v>278328</v>
      </c>
    </row>
    <row r="45" spans="1:10" ht="16.5">
      <c r="A45" s="163" t="s">
        <v>30</v>
      </c>
      <c r="B45" s="103" t="s">
        <v>0</v>
      </c>
      <c r="C45" s="104" t="s">
        <v>10</v>
      </c>
      <c r="D45" s="104" t="s">
        <v>31</v>
      </c>
      <c r="E45" s="104" t="s">
        <v>270</v>
      </c>
      <c r="F45" s="104"/>
      <c r="G45" s="282">
        <f>G46+G49</f>
        <v>278328</v>
      </c>
    </row>
    <row r="46" spans="1:10" ht="16.5">
      <c r="A46" s="499" t="s">
        <v>32</v>
      </c>
      <c r="B46" s="103" t="s">
        <v>0</v>
      </c>
      <c r="C46" s="104" t="s">
        <v>10</v>
      </c>
      <c r="D46" s="104" t="s">
        <v>31</v>
      </c>
      <c r="E46" s="104" t="s">
        <v>273</v>
      </c>
      <c r="F46" s="104"/>
      <c r="G46" s="282">
        <f>+G48+G47</f>
        <v>267828</v>
      </c>
    </row>
    <row r="47" spans="1:10" ht="16.5">
      <c r="A47" s="501" t="s">
        <v>622</v>
      </c>
      <c r="B47" s="102" t="s">
        <v>0</v>
      </c>
      <c r="C47" s="104" t="s">
        <v>10</v>
      </c>
      <c r="D47" s="104" t="s">
        <v>31</v>
      </c>
      <c r="E47" s="104" t="s">
        <v>273</v>
      </c>
      <c r="F47" s="104" t="s">
        <v>623</v>
      </c>
      <c r="G47" s="282">
        <v>6000</v>
      </c>
    </row>
    <row r="48" spans="1:10" ht="16.5">
      <c r="A48" s="284" t="s">
        <v>28</v>
      </c>
      <c r="B48" s="103" t="s">
        <v>0</v>
      </c>
      <c r="C48" s="104" t="s">
        <v>10</v>
      </c>
      <c r="D48" s="104" t="s">
        <v>31</v>
      </c>
      <c r="E48" s="104" t="s">
        <v>273</v>
      </c>
      <c r="F48" s="104" t="s">
        <v>29</v>
      </c>
      <c r="G48" s="282">
        <v>261828</v>
      </c>
      <c r="J48" s="106"/>
    </row>
    <row r="49" spans="1:10" ht="16.5">
      <c r="A49" s="284" t="s">
        <v>712</v>
      </c>
      <c r="B49" s="103" t="s">
        <v>0</v>
      </c>
      <c r="C49" s="104" t="s">
        <v>10</v>
      </c>
      <c r="D49" s="104" t="s">
        <v>31</v>
      </c>
      <c r="E49" s="104" t="s">
        <v>711</v>
      </c>
      <c r="F49" s="104"/>
      <c r="G49" s="282">
        <f>G50</f>
        <v>10500</v>
      </c>
      <c r="J49" s="106"/>
    </row>
    <row r="50" spans="1:10" ht="33">
      <c r="A50" s="166" t="s">
        <v>26</v>
      </c>
      <c r="B50" s="103" t="s">
        <v>0</v>
      </c>
      <c r="C50" s="104" t="s">
        <v>10</v>
      </c>
      <c r="D50" s="104" t="s">
        <v>31</v>
      </c>
      <c r="E50" s="104" t="s">
        <v>711</v>
      </c>
      <c r="F50" s="104" t="s">
        <v>27</v>
      </c>
      <c r="G50" s="282">
        <v>10500</v>
      </c>
      <c r="J50" s="106"/>
    </row>
    <row r="51" spans="1:10" ht="33">
      <c r="A51" s="168" t="s">
        <v>614</v>
      </c>
      <c r="B51" s="103" t="s">
        <v>0</v>
      </c>
      <c r="C51" s="104" t="s">
        <v>10</v>
      </c>
      <c r="D51" s="104" t="s">
        <v>31</v>
      </c>
      <c r="E51" s="104" t="s">
        <v>306</v>
      </c>
      <c r="F51" s="104"/>
      <c r="G51" s="282">
        <f>G52</f>
        <v>0</v>
      </c>
      <c r="J51" s="106"/>
    </row>
    <row r="52" spans="1:10" ht="16.5">
      <c r="A52" s="368" t="s">
        <v>525</v>
      </c>
      <c r="B52" s="103" t="s">
        <v>0</v>
      </c>
      <c r="C52" s="104" t="s">
        <v>10</v>
      </c>
      <c r="D52" s="104" t="s">
        <v>31</v>
      </c>
      <c r="E52" s="104" t="s">
        <v>303</v>
      </c>
      <c r="F52" s="104"/>
      <c r="G52" s="282">
        <f>G53</f>
        <v>0</v>
      </c>
      <c r="J52" s="106"/>
    </row>
    <row r="53" spans="1:10" ht="16.5">
      <c r="A53" s="368" t="s">
        <v>526</v>
      </c>
      <c r="B53" s="103" t="s">
        <v>0</v>
      </c>
      <c r="C53" s="104" t="s">
        <v>10</v>
      </c>
      <c r="D53" s="104" t="s">
        <v>31</v>
      </c>
      <c r="E53" s="104" t="s">
        <v>654</v>
      </c>
      <c r="F53" s="104"/>
      <c r="G53" s="282">
        <f>G54</f>
        <v>0</v>
      </c>
      <c r="J53" s="106"/>
    </row>
    <row r="54" spans="1:10" ht="33">
      <c r="A54" s="166" t="s">
        <v>26</v>
      </c>
      <c r="B54" s="103" t="s">
        <v>0</v>
      </c>
      <c r="C54" s="104" t="s">
        <v>10</v>
      </c>
      <c r="D54" s="104" t="s">
        <v>31</v>
      </c>
      <c r="E54" s="104" t="s">
        <v>654</v>
      </c>
      <c r="F54" s="104" t="s">
        <v>27</v>
      </c>
      <c r="G54" s="282">
        <v>0</v>
      </c>
      <c r="J54" s="106"/>
    </row>
    <row r="55" spans="1:10" ht="16.5">
      <c r="A55" s="285" t="s">
        <v>33</v>
      </c>
      <c r="B55" s="101" t="s">
        <v>0</v>
      </c>
      <c r="C55" s="101" t="s">
        <v>12</v>
      </c>
      <c r="D55" s="101"/>
      <c r="E55" s="101"/>
      <c r="F55" s="101"/>
      <c r="G55" s="286">
        <f>G56</f>
        <v>263250</v>
      </c>
    </row>
    <row r="56" spans="1:10" ht="16.5">
      <c r="A56" s="285" t="s">
        <v>34</v>
      </c>
      <c r="B56" s="107" t="s">
        <v>0</v>
      </c>
      <c r="C56" s="108" t="s">
        <v>12</v>
      </c>
      <c r="D56" s="108" t="s">
        <v>19</v>
      </c>
      <c r="E56" s="108"/>
      <c r="F56" s="108"/>
      <c r="G56" s="287">
        <f>G57</f>
        <v>263250</v>
      </c>
    </row>
    <row r="57" spans="1:10" ht="49.5">
      <c r="A57" s="162" t="s">
        <v>13</v>
      </c>
      <c r="B57" s="109" t="s">
        <v>0</v>
      </c>
      <c r="C57" s="104" t="s">
        <v>12</v>
      </c>
      <c r="D57" s="104" t="s">
        <v>19</v>
      </c>
      <c r="E57" s="104" t="s">
        <v>262</v>
      </c>
      <c r="F57" s="104"/>
      <c r="G57" s="282">
        <f>G59</f>
        <v>263250</v>
      </c>
    </row>
    <row r="58" spans="1:10" ht="19.5" customHeight="1">
      <c r="A58" s="320" t="s">
        <v>24</v>
      </c>
      <c r="B58" s="313" t="s">
        <v>0</v>
      </c>
      <c r="C58" s="314" t="s">
        <v>12</v>
      </c>
      <c r="D58" s="314" t="s">
        <v>19</v>
      </c>
      <c r="E58" s="314" t="s">
        <v>267</v>
      </c>
      <c r="F58" s="314"/>
      <c r="G58" s="311">
        <f>G59</f>
        <v>263250</v>
      </c>
    </row>
    <row r="59" spans="1:10" ht="33">
      <c r="A59" s="315" t="s">
        <v>35</v>
      </c>
      <c r="B59" s="316" t="s">
        <v>0</v>
      </c>
      <c r="C59" s="317" t="s">
        <v>12</v>
      </c>
      <c r="D59" s="317" t="s">
        <v>19</v>
      </c>
      <c r="E59" s="317" t="s">
        <v>274</v>
      </c>
      <c r="F59" s="318"/>
      <c r="G59" s="319">
        <f>G60+G61</f>
        <v>263250</v>
      </c>
    </row>
    <row r="60" spans="1:10" ht="22.5" customHeight="1">
      <c r="A60" s="163" t="s">
        <v>16</v>
      </c>
      <c r="B60" s="107" t="s">
        <v>0</v>
      </c>
      <c r="C60" s="104" t="s">
        <v>12</v>
      </c>
      <c r="D60" s="104" t="s">
        <v>19</v>
      </c>
      <c r="E60" s="104" t="s">
        <v>274</v>
      </c>
      <c r="F60" s="104" t="s">
        <v>17</v>
      </c>
      <c r="G60" s="282">
        <v>263250</v>
      </c>
    </row>
    <row r="61" spans="1:10" ht="33">
      <c r="A61" s="312" t="s">
        <v>26</v>
      </c>
      <c r="B61" s="313" t="s">
        <v>0</v>
      </c>
      <c r="C61" s="314" t="s">
        <v>12</v>
      </c>
      <c r="D61" s="314" t="s">
        <v>19</v>
      </c>
      <c r="E61" s="314" t="s">
        <v>274</v>
      </c>
      <c r="F61" s="314" t="s">
        <v>27</v>
      </c>
      <c r="G61" s="311">
        <v>0</v>
      </c>
    </row>
    <row r="62" spans="1:10" ht="23.85" customHeight="1">
      <c r="A62" s="321" t="s">
        <v>36</v>
      </c>
      <c r="B62" s="322" t="s">
        <v>0</v>
      </c>
      <c r="C62" s="323" t="s">
        <v>19</v>
      </c>
      <c r="D62" s="323"/>
      <c r="E62" s="323"/>
      <c r="F62" s="323"/>
      <c r="G62" s="324">
        <f>G63+G73</f>
        <v>142000</v>
      </c>
    </row>
    <row r="63" spans="1:10" ht="22.9" customHeight="1">
      <c r="A63" s="291" t="s">
        <v>37</v>
      </c>
      <c r="B63" s="112" t="s">
        <v>0</v>
      </c>
      <c r="C63" s="113" t="s">
        <v>19</v>
      </c>
      <c r="D63" s="113" t="s">
        <v>12</v>
      </c>
      <c r="E63" s="108"/>
      <c r="F63" s="108"/>
      <c r="G63" s="292">
        <f>G64+G69</f>
        <v>11000</v>
      </c>
    </row>
    <row r="64" spans="1:10" ht="44.25" customHeight="1">
      <c r="A64" s="392" t="s">
        <v>659</v>
      </c>
      <c r="B64" s="103" t="s">
        <v>0</v>
      </c>
      <c r="C64" s="103" t="s">
        <v>19</v>
      </c>
      <c r="D64" s="104" t="s">
        <v>12</v>
      </c>
      <c r="E64" s="104" t="s">
        <v>291</v>
      </c>
      <c r="F64" s="104"/>
      <c r="G64" s="282">
        <f>G65</f>
        <v>9000</v>
      </c>
    </row>
    <row r="65" spans="1:7" ht="23.25" customHeight="1">
      <c r="A65" s="164" t="s">
        <v>277</v>
      </c>
      <c r="B65" s="103" t="s">
        <v>0</v>
      </c>
      <c r="C65" s="103" t="s">
        <v>19</v>
      </c>
      <c r="D65" s="103" t="s">
        <v>12</v>
      </c>
      <c r="E65" s="104" t="s">
        <v>588</v>
      </c>
      <c r="F65" s="114"/>
      <c r="G65" s="282">
        <f>G66</f>
        <v>9000</v>
      </c>
    </row>
    <row r="66" spans="1:7" ht="33">
      <c r="A66" s="165" t="s">
        <v>38</v>
      </c>
      <c r="B66" s="103" t="s">
        <v>0</v>
      </c>
      <c r="C66" s="103" t="s">
        <v>19</v>
      </c>
      <c r="D66" s="103" t="s">
        <v>12</v>
      </c>
      <c r="E66" s="104" t="s">
        <v>626</v>
      </c>
      <c r="F66" s="114"/>
      <c r="G66" s="282">
        <f>G68+G67</f>
        <v>9000</v>
      </c>
    </row>
    <row r="67" spans="1:7" ht="33">
      <c r="A67" s="163" t="s">
        <v>16</v>
      </c>
      <c r="B67" s="103" t="s">
        <v>0</v>
      </c>
      <c r="C67" s="103" t="s">
        <v>19</v>
      </c>
      <c r="D67" s="103" t="s">
        <v>12</v>
      </c>
      <c r="E67" s="104" t="s">
        <v>626</v>
      </c>
      <c r="F67" s="114" t="s">
        <v>17</v>
      </c>
      <c r="G67" s="282">
        <v>6000</v>
      </c>
    </row>
    <row r="68" spans="1:7" ht="33">
      <c r="A68" s="284" t="s">
        <v>26</v>
      </c>
      <c r="B68" s="103" t="s">
        <v>0</v>
      </c>
      <c r="C68" s="103" t="s">
        <v>19</v>
      </c>
      <c r="D68" s="103" t="s">
        <v>12</v>
      </c>
      <c r="E68" s="104" t="s">
        <v>626</v>
      </c>
      <c r="F68" s="104" t="s">
        <v>27</v>
      </c>
      <c r="G68" s="282">
        <v>3000</v>
      </c>
    </row>
    <row r="69" spans="1:7" ht="33.75" customHeight="1">
      <c r="A69" s="293" t="s">
        <v>664</v>
      </c>
      <c r="B69" s="103" t="s">
        <v>0</v>
      </c>
      <c r="C69" s="103" t="s">
        <v>19</v>
      </c>
      <c r="D69" s="103" t="s">
        <v>12</v>
      </c>
      <c r="E69" s="114" t="s">
        <v>292</v>
      </c>
      <c r="F69" s="114"/>
      <c r="G69" s="294">
        <f>G71</f>
        <v>2000</v>
      </c>
    </row>
    <row r="70" spans="1:7" ht="19.5" customHeight="1">
      <c r="A70" s="203" t="s">
        <v>278</v>
      </c>
      <c r="B70" s="103" t="s">
        <v>0</v>
      </c>
      <c r="C70" s="103" t="s">
        <v>19</v>
      </c>
      <c r="D70" s="103" t="s">
        <v>12</v>
      </c>
      <c r="E70" s="114" t="s">
        <v>294</v>
      </c>
      <c r="F70" s="114"/>
      <c r="G70" s="294">
        <f>G71</f>
        <v>2000</v>
      </c>
    </row>
    <row r="71" spans="1:7" ht="33">
      <c r="A71" s="165" t="s">
        <v>38</v>
      </c>
      <c r="B71" s="103" t="s">
        <v>0</v>
      </c>
      <c r="C71" s="103" t="s">
        <v>19</v>
      </c>
      <c r="D71" s="103" t="s">
        <v>12</v>
      </c>
      <c r="E71" s="117" t="s">
        <v>627</v>
      </c>
      <c r="F71" s="114"/>
      <c r="G71" s="294">
        <f>G72</f>
        <v>2000</v>
      </c>
    </row>
    <row r="72" spans="1:7" ht="33">
      <c r="A72" s="166" t="s">
        <v>26</v>
      </c>
      <c r="B72" s="103" t="s">
        <v>0</v>
      </c>
      <c r="C72" s="103" t="s">
        <v>19</v>
      </c>
      <c r="D72" s="103" t="s">
        <v>12</v>
      </c>
      <c r="E72" s="117" t="s">
        <v>627</v>
      </c>
      <c r="F72" s="114" t="s">
        <v>27</v>
      </c>
      <c r="G72" s="294">
        <v>2000</v>
      </c>
    </row>
    <row r="73" spans="1:7" ht="16.5">
      <c r="A73" s="295" t="s">
        <v>45</v>
      </c>
      <c r="B73" s="100" t="s">
        <v>0</v>
      </c>
      <c r="C73" s="101" t="s">
        <v>19</v>
      </c>
      <c r="D73" s="101" t="s">
        <v>46</v>
      </c>
      <c r="E73" s="101"/>
      <c r="F73" s="101"/>
      <c r="G73" s="281">
        <f>G74</f>
        <v>131000</v>
      </c>
    </row>
    <row r="74" spans="1:7" ht="49.5">
      <c r="A74" s="163" t="s">
        <v>663</v>
      </c>
      <c r="B74" s="103" t="s">
        <v>0</v>
      </c>
      <c r="C74" s="104" t="s">
        <v>19</v>
      </c>
      <c r="D74" s="104" t="s">
        <v>46</v>
      </c>
      <c r="E74" s="104" t="s">
        <v>279</v>
      </c>
      <c r="F74" s="104"/>
      <c r="G74" s="282">
        <f>G75</f>
        <v>131000</v>
      </c>
    </row>
    <row r="75" spans="1:7" ht="21.75" customHeight="1">
      <c r="A75" s="163" t="s">
        <v>282</v>
      </c>
      <c r="B75" s="103" t="s">
        <v>0</v>
      </c>
      <c r="C75" s="104" t="s">
        <v>19</v>
      </c>
      <c r="D75" s="104" t="s">
        <v>46</v>
      </c>
      <c r="E75" s="104" t="s">
        <v>280</v>
      </c>
      <c r="F75" s="104"/>
      <c r="G75" s="282">
        <f>G76</f>
        <v>131000</v>
      </c>
    </row>
    <row r="76" spans="1:7" ht="33">
      <c r="A76" s="369" t="s">
        <v>455</v>
      </c>
      <c r="B76" s="103" t="s">
        <v>0</v>
      </c>
      <c r="C76" s="104" t="s">
        <v>19</v>
      </c>
      <c r="D76" s="104" t="s">
        <v>46</v>
      </c>
      <c r="E76" s="104" t="s">
        <v>281</v>
      </c>
      <c r="F76" s="104"/>
      <c r="G76" s="282">
        <f>G77</f>
        <v>131000</v>
      </c>
    </row>
    <row r="77" spans="1:7" ht="33">
      <c r="A77" s="174" t="s">
        <v>26</v>
      </c>
      <c r="B77" s="103" t="s">
        <v>0</v>
      </c>
      <c r="C77" s="104" t="s">
        <v>19</v>
      </c>
      <c r="D77" s="104" t="s">
        <v>46</v>
      </c>
      <c r="E77" s="104" t="s">
        <v>281</v>
      </c>
      <c r="F77" s="104" t="s">
        <v>27</v>
      </c>
      <c r="G77" s="282">
        <v>131000</v>
      </c>
    </row>
    <row r="78" spans="1:7" ht="16.5">
      <c r="A78" s="289" t="s">
        <v>47</v>
      </c>
      <c r="B78" s="118" t="s">
        <v>0</v>
      </c>
      <c r="C78" s="111" t="s">
        <v>23</v>
      </c>
      <c r="D78" s="101"/>
      <c r="E78" s="101"/>
      <c r="F78" s="101"/>
      <c r="G78" s="281">
        <f>+G84+G79</f>
        <v>543400</v>
      </c>
    </row>
    <row r="79" spans="1:7" ht="16.5">
      <c r="A79" s="296" t="s">
        <v>49</v>
      </c>
      <c r="B79" s="100" t="s">
        <v>0</v>
      </c>
      <c r="C79" s="101" t="s">
        <v>23</v>
      </c>
      <c r="D79" s="101" t="s">
        <v>41</v>
      </c>
      <c r="E79" s="101"/>
      <c r="F79" s="101"/>
      <c r="G79" s="292">
        <f>G80</f>
        <v>543400</v>
      </c>
    </row>
    <row r="80" spans="1:7" ht="49.5">
      <c r="A80" s="439" t="s">
        <v>703</v>
      </c>
      <c r="B80" s="103" t="s">
        <v>0</v>
      </c>
      <c r="C80" s="104" t="s">
        <v>23</v>
      </c>
      <c r="D80" s="104" t="s">
        <v>41</v>
      </c>
      <c r="E80" s="104" t="s">
        <v>287</v>
      </c>
      <c r="F80" s="104"/>
      <c r="G80" s="288">
        <f>G81</f>
        <v>543400</v>
      </c>
    </row>
    <row r="81" spans="1:7" ht="33">
      <c r="A81" s="167" t="s">
        <v>290</v>
      </c>
      <c r="B81" s="103" t="s">
        <v>0</v>
      </c>
      <c r="C81" s="104" t="s">
        <v>23</v>
      </c>
      <c r="D81" s="104" t="s">
        <v>41</v>
      </c>
      <c r="E81" s="104" t="s">
        <v>288</v>
      </c>
      <c r="F81" s="104"/>
      <c r="G81" s="288">
        <f>G82</f>
        <v>543400</v>
      </c>
    </row>
    <row r="82" spans="1:7" ht="33">
      <c r="A82" s="174" t="s">
        <v>50</v>
      </c>
      <c r="B82" s="103" t="s">
        <v>0</v>
      </c>
      <c r="C82" s="104" t="s">
        <v>23</v>
      </c>
      <c r="D82" s="104" t="s">
        <v>41</v>
      </c>
      <c r="E82" s="104" t="s">
        <v>289</v>
      </c>
      <c r="F82" s="104"/>
      <c r="G82" s="288">
        <f>G83</f>
        <v>543400</v>
      </c>
    </row>
    <row r="83" spans="1:7" ht="33">
      <c r="A83" s="174" t="s">
        <v>26</v>
      </c>
      <c r="B83" s="103" t="s">
        <v>0</v>
      </c>
      <c r="C83" s="104" t="s">
        <v>23</v>
      </c>
      <c r="D83" s="104" t="s">
        <v>41</v>
      </c>
      <c r="E83" s="104" t="s">
        <v>289</v>
      </c>
      <c r="F83" s="104" t="s">
        <v>27</v>
      </c>
      <c r="G83" s="288">
        <v>543400</v>
      </c>
    </row>
    <row r="84" spans="1:7" ht="16.5">
      <c r="A84" s="280" t="s">
        <v>51</v>
      </c>
      <c r="B84" s="100" t="s">
        <v>0</v>
      </c>
      <c r="C84" s="101" t="s">
        <v>23</v>
      </c>
      <c r="D84" s="101" t="s">
        <v>52</v>
      </c>
      <c r="E84" s="101"/>
      <c r="F84" s="101"/>
      <c r="G84" s="297">
        <f>+G85</f>
        <v>0</v>
      </c>
    </row>
    <row r="85" spans="1:7" ht="49.5">
      <c r="A85" s="166" t="s">
        <v>585</v>
      </c>
      <c r="B85" s="103" t="s">
        <v>0</v>
      </c>
      <c r="C85" s="103" t="s">
        <v>23</v>
      </c>
      <c r="D85" s="103" t="s">
        <v>52</v>
      </c>
      <c r="E85" s="103" t="s">
        <v>324</v>
      </c>
      <c r="F85" s="359"/>
      <c r="G85" s="360">
        <f>G86</f>
        <v>0</v>
      </c>
    </row>
    <row r="86" spans="1:7" ht="16.5">
      <c r="A86" s="166" t="s">
        <v>586</v>
      </c>
      <c r="B86" s="103" t="s">
        <v>0</v>
      </c>
      <c r="C86" s="103" t="s">
        <v>23</v>
      </c>
      <c r="D86" s="103" t="s">
        <v>52</v>
      </c>
      <c r="E86" s="103" t="s">
        <v>323</v>
      </c>
      <c r="F86" s="359"/>
      <c r="G86" s="360">
        <f>G87</f>
        <v>0</v>
      </c>
    </row>
    <row r="87" spans="1:7" ht="16.5">
      <c r="A87" s="166" t="s">
        <v>587</v>
      </c>
      <c r="B87" s="103" t="s">
        <v>0</v>
      </c>
      <c r="C87" s="103" t="s">
        <v>23</v>
      </c>
      <c r="D87" s="103" t="s">
        <v>52</v>
      </c>
      <c r="E87" s="103" t="s">
        <v>615</v>
      </c>
      <c r="F87" s="359"/>
      <c r="G87" s="360">
        <f>G88</f>
        <v>0</v>
      </c>
    </row>
    <row r="88" spans="1:7" ht="33" customHeight="1">
      <c r="A88" s="367" t="s">
        <v>26</v>
      </c>
      <c r="B88" s="103" t="s">
        <v>0</v>
      </c>
      <c r="C88" s="103" t="s">
        <v>23</v>
      </c>
      <c r="D88" s="103" t="s">
        <v>52</v>
      </c>
      <c r="E88" s="103" t="s">
        <v>615</v>
      </c>
      <c r="F88" s="103" t="s">
        <v>27</v>
      </c>
      <c r="G88" s="360">
        <v>0</v>
      </c>
    </row>
    <row r="89" spans="1:7" ht="16.5">
      <c r="A89" s="298" t="s">
        <v>53</v>
      </c>
      <c r="B89" s="118" t="s">
        <v>0</v>
      </c>
      <c r="C89" s="111" t="s">
        <v>54</v>
      </c>
      <c r="D89" s="111"/>
      <c r="E89" s="111"/>
      <c r="F89" s="111"/>
      <c r="G89" s="290">
        <f>G90+G95+G100+G119</f>
        <v>1798554</v>
      </c>
    </row>
    <row r="90" spans="1:7" ht="16.5">
      <c r="A90" s="299" t="s">
        <v>55</v>
      </c>
      <c r="B90" s="119" t="s">
        <v>0</v>
      </c>
      <c r="C90" s="120" t="s">
        <v>54</v>
      </c>
      <c r="D90" s="121" t="s">
        <v>10</v>
      </c>
      <c r="E90" s="121"/>
      <c r="F90" s="122"/>
      <c r="G90" s="300">
        <f>G91</f>
        <v>7622</v>
      </c>
    </row>
    <row r="91" spans="1:7" ht="66">
      <c r="A91" s="203" t="s">
        <v>710</v>
      </c>
      <c r="B91" s="159" t="s">
        <v>0</v>
      </c>
      <c r="C91" s="159" t="s">
        <v>54</v>
      </c>
      <c r="D91" s="159" t="s">
        <v>10</v>
      </c>
      <c r="E91" s="123" t="s">
        <v>275</v>
      </c>
      <c r="F91" s="123"/>
      <c r="G91" s="301">
        <f>G94</f>
        <v>7622</v>
      </c>
    </row>
    <row r="92" spans="1:7" ht="33">
      <c r="A92" s="169" t="s">
        <v>293</v>
      </c>
      <c r="B92" s="159" t="s">
        <v>0</v>
      </c>
      <c r="C92" s="159" t="s">
        <v>54</v>
      </c>
      <c r="D92" s="159" t="s">
        <v>10</v>
      </c>
      <c r="E92" s="123" t="s">
        <v>276</v>
      </c>
      <c r="F92" s="121"/>
      <c r="G92" s="301">
        <f>G93</f>
        <v>7622</v>
      </c>
    </row>
    <row r="93" spans="1:7" ht="33">
      <c r="A93" s="168" t="s">
        <v>295</v>
      </c>
      <c r="B93" s="159" t="s">
        <v>0</v>
      </c>
      <c r="C93" s="159" t="s">
        <v>54</v>
      </c>
      <c r="D93" s="159" t="s">
        <v>10</v>
      </c>
      <c r="E93" s="123" t="s">
        <v>628</v>
      </c>
      <c r="F93" s="121"/>
      <c r="G93" s="301">
        <f>G94</f>
        <v>7622</v>
      </c>
    </row>
    <row r="94" spans="1:7" ht="33">
      <c r="A94" s="170" t="s">
        <v>26</v>
      </c>
      <c r="B94" s="159" t="s">
        <v>0</v>
      </c>
      <c r="C94" s="159" t="s">
        <v>54</v>
      </c>
      <c r="D94" s="159" t="s">
        <v>10</v>
      </c>
      <c r="E94" s="123" t="s">
        <v>628</v>
      </c>
      <c r="F94" s="123" t="s">
        <v>27</v>
      </c>
      <c r="G94" s="302">
        <v>7622</v>
      </c>
    </row>
    <row r="95" spans="1:7" ht="16.5">
      <c r="A95" s="296" t="s">
        <v>56</v>
      </c>
      <c r="B95" s="118" t="s">
        <v>0</v>
      </c>
      <c r="C95" s="124" t="s">
        <v>54</v>
      </c>
      <c r="D95" s="121" t="s">
        <v>12</v>
      </c>
      <c r="E95" s="121"/>
      <c r="F95" s="111"/>
      <c r="G95" s="303">
        <f>G96</f>
        <v>1000</v>
      </c>
    </row>
    <row r="96" spans="1:7" ht="49.5">
      <c r="A96" s="184" t="s">
        <v>616</v>
      </c>
      <c r="B96" s="172" t="s">
        <v>0</v>
      </c>
      <c r="C96" s="172" t="s">
        <v>54</v>
      </c>
      <c r="D96" s="172" t="s">
        <v>12</v>
      </c>
      <c r="E96" s="172" t="s">
        <v>322</v>
      </c>
      <c r="F96" s="172"/>
      <c r="G96" s="282">
        <f>+G97</f>
        <v>1000</v>
      </c>
    </row>
    <row r="97" spans="1:9" ht="16.5">
      <c r="A97" s="361" t="s">
        <v>298</v>
      </c>
      <c r="B97" s="358" t="s">
        <v>0</v>
      </c>
      <c r="C97" s="358" t="s">
        <v>54</v>
      </c>
      <c r="D97" s="358" t="s">
        <v>12</v>
      </c>
      <c r="E97" s="103" t="s">
        <v>613</v>
      </c>
      <c r="F97" s="359"/>
      <c r="G97" s="360">
        <f>G98</f>
        <v>1000</v>
      </c>
      <c r="H97" s="125"/>
      <c r="I97" s="126"/>
    </row>
    <row r="98" spans="1:9" ht="33" customHeight="1">
      <c r="A98" s="361" t="s">
        <v>299</v>
      </c>
      <c r="B98" s="358" t="s">
        <v>0</v>
      </c>
      <c r="C98" s="358" t="s">
        <v>54</v>
      </c>
      <c r="D98" s="358" t="s">
        <v>12</v>
      </c>
      <c r="E98" s="103" t="s">
        <v>629</v>
      </c>
      <c r="F98" s="359"/>
      <c r="G98" s="360">
        <f>G99</f>
        <v>1000</v>
      </c>
      <c r="H98" s="125"/>
      <c r="I98" s="126"/>
    </row>
    <row r="99" spans="1:9" ht="16.5">
      <c r="A99" s="382" t="s">
        <v>57</v>
      </c>
      <c r="B99" s="362" t="s">
        <v>0</v>
      </c>
      <c r="C99" s="362" t="s">
        <v>54</v>
      </c>
      <c r="D99" s="362" t="s">
        <v>12</v>
      </c>
      <c r="E99" s="310" t="s">
        <v>629</v>
      </c>
      <c r="F99" s="362" t="s">
        <v>58</v>
      </c>
      <c r="G99" s="363">
        <v>1000</v>
      </c>
      <c r="H99" s="125"/>
      <c r="I99" s="126"/>
    </row>
    <row r="100" spans="1:9" ht="16.5">
      <c r="A100" s="321" t="s">
        <v>59</v>
      </c>
      <c r="B100" s="328" t="s">
        <v>0</v>
      </c>
      <c r="C100" s="318" t="s">
        <v>54</v>
      </c>
      <c r="D100" s="318" t="s">
        <v>19</v>
      </c>
      <c r="E100" s="318"/>
      <c r="F100" s="318"/>
      <c r="G100" s="329">
        <f>G109+G105+G115+G101</f>
        <v>1721746</v>
      </c>
    </row>
    <row r="101" spans="1:9" ht="33">
      <c r="A101" s="163" t="s">
        <v>666</v>
      </c>
      <c r="B101" s="103" t="s">
        <v>0</v>
      </c>
      <c r="C101" s="104" t="s">
        <v>54</v>
      </c>
      <c r="D101" s="104" t="s">
        <v>19</v>
      </c>
      <c r="E101" s="104" t="s">
        <v>283</v>
      </c>
      <c r="F101" s="104"/>
      <c r="G101" s="282">
        <f>G102</f>
        <v>42667</v>
      </c>
    </row>
    <row r="102" spans="1:9" ht="16.5">
      <c r="A102" s="163" t="s">
        <v>286</v>
      </c>
      <c r="B102" s="103" t="s">
        <v>0</v>
      </c>
      <c r="C102" s="104" t="s">
        <v>54</v>
      </c>
      <c r="D102" s="104" t="s">
        <v>19</v>
      </c>
      <c r="E102" s="104" t="s">
        <v>284</v>
      </c>
      <c r="F102" s="104"/>
      <c r="G102" s="282">
        <f>G103</f>
        <v>42667</v>
      </c>
    </row>
    <row r="103" spans="1:9" ht="16.5">
      <c r="A103" s="283" t="s">
        <v>48</v>
      </c>
      <c r="B103" s="103" t="s">
        <v>0</v>
      </c>
      <c r="C103" s="104" t="s">
        <v>54</v>
      </c>
      <c r="D103" s="104" t="s">
        <v>19</v>
      </c>
      <c r="E103" s="104" t="s">
        <v>285</v>
      </c>
      <c r="F103" s="104"/>
      <c r="G103" s="282">
        <f>G104</f>
        <v>42667</v>
      </c>
    </row>
    <row r="104" spans="1:9" ht="33">
      <c r="A104" s="174" t="s">
        <v>26</v>
      </c>
      <c r="B104" s="103" t="s">
        <v>0</v>
      </c>
      <c r="C104" s="104" t="s">
        <v>54</v>
      </c>
      <c r="D104" s="104" t="s">
        <v>19</v>
      </c>
      <c r="E104" s="104" t="s">
        <v>285</v>
      </c>
      <c r="F104" s="104" t="s">
        <v>27</v>
      </c>
      <c r="G104" s="282">
        <v>42667</v>
      </c>
    </row>
    <row r="105" spans="1:9" ht="33">
      <c r="A105" s="168" t="s">
        <v>614</v>
      </c>
      <c r="B105" s="103" t="s">
        <v>0</v>
      </c>
      <c r="C105" s="104" t="s">
        <v>54</v>
      </c>
      <c r="D105" s="104" t="s">
        <v>19</v>
      </c>
      <c r="E105" s="104" t="s">
        <v>306</v>
      </c>
      <c r="F105" s="104"/>
      <c r="G105" s="282">
        <f>G106</f>
        <v>18000</v>
      </c>
    </row>
    <row r="106" spans="1:9" ht="16.5">
      <c r="A106" s="368" t="s">
        <v>459</v>
      </c>
      <c r="B106" s="103" t="s">
        <v>0</v>
      </c>
      <c r="C106" s="104" t="s">
        <v>54</v>
      </c>
      <c r="D106" s="104" t="s">
        <v>19</v>
      </c>
      <c r="E106" s="104" t="s">
        <v>630</v>
      </c>
      <c r="F106" s="104"/>
      <c r="G106" s="282">
        <f>G107</f>
        <v>18000</v>
      </c>
    </row>
    <row r="107" spans="1:9" ht="16.5">
      <c r="A107" s="174" t="s">
        <v>48</v>
      </c>
      <c r="B107" s="103" t="s">
        <v>0</v>
      </c>
      <c r="C107" s="104" t="s">
        <v>54</v>
      </c>
      <c r="D107" s="104" t="s">
        <v>19</v>
      </c>
      <c r="E107" s="104" t="s">
        <v>631</v>
      </c>
      <c r="F107" s="104"/>
      <c r="G107" s="282">
        <f>G108</f>
        <v>18000</v>
      </c>
    </row>
    <row r="108" spans="1:9" ht="33">
      <c r="A108" s="174" t="s">
        <v>26</v>
      </c>
      <c r="B108" s="103" t="s">
        <v>0</v>
      </c>
      <c r="C108" s="104" t="s">
        <v>54</v>
      </c>
      <c r="D108" s="104" t="s">
        <v>19</v>
      </c>
      <c r="E108" s="104" t="s">
        <v>631</v>
      </c>
      <c r="F108" s="104" t="s">
        <v>27</v>
      </c>
      <c r="G108" s="282">
        <v>18000</v>
      </c>
    </row>
    <row r="109" spans="1:9" ht="54.75" customHeight="1">
      <c r="A109" s="162" t="s">
        <v>60</v>
      </c>
      <c r="B109" s="103" t="s">
        <v>0</v>
      </c>
      <c r="C109" s="104" t="s">
        <v>54</v>
      </c>
      <c r="D109" s="104" t="s">
        <v>19</v>
      </c>
      <c r="E109" s="104" t="s">
        <v>300</v>
      </c>
      <c r="F109" s="104"/>
      <c r="G109" s="282">
        <f>G110</f>
        <v>1651079</v>
      </c>
    </row>
    <row r="110" spans="1:9" ht="16.5">
      <c r="A110" s="393" t="s">
        <v>189</v>
      </c>
      <c r="B110" s="310" t="s">
        <v>0</v>
      </c>
      <c r="C110" s="314" t="s">
        <v>54</v>
      </c>
      <c r="D110" s="314" t="s">
        <v>19</v>
      </c>
      <c r="E110" s="314" t="s">
        <v>301</v>
      </c>
      <c r="F110" s="314"/>
      <c r="G110" s="311">
        <f>G111+G113</f>
        <v>1651079</v>
      </c>
    </row>
    <row r="111" spans="1:9" ht="33">
      <c r="A111" s="394" t="s">
        <v>66</v>
      </c>
      <c r="B111" s="395" t="s">
        <v>0</v>
      </c>
      <c r="C111" s="317" t="s">
        <v>54</v>
      </c>
      <c r="D111" s="317" t="s">
        <v>19</v>
      </c>
      <c r="E111" s="317" t="s">
        <v>302</v>
      </c>
      <c r="F111" s="317"/>
      <c r="G111" s="354">
        <f>G112</f>
        <v>1044879</v>
      </c>
      <c r="H111" s="125"/>
    </row>
    <row r="112" spans="1:9" ht="33">
      <c r="A112" s="174" t="s">
        <v>26</v>
      </c>
      <c r="B112" s="103" t="s">
        <v>0</v>
      </c>
      <c r="C112" s="104" t="s">
        <v>54</v>
      </c>
      <c r="D112" s="104" t="s">
        <v>19</v>
      </c>
      <c r="E112" s="104" t="s">
        <v>302</v>
      </c>
      <c r="F112" s="104" t="s">
        <v>27</v>
      </c>
      <c r="G112" s="282">
        <v>1044879</v>
      </c>
    </row>
    <row r="113" spans="1:7" ht="16.5">
      <c r="A113" s="174" t="s">
        <v>48</v>
      </c>
      <c r="B113" s="103" t="s">
        <v>0</v>
      </c>
      <c r="C113" s="104" t="s">
        <v>54</v>
      </c>
      <c r="D113" s="104" t="s">
        <v>19</v>
      </c>
      <c r="E113" s="104" t="s">
        <v>61</v>
      </c>
      <c r="F113" s="104"/>
      <c r="G113" s="282">
        <f>G114</f>
        <v>606200</v>
      </c>
    </row>
    <row r="114" spans="1:7" ht="33" customHeight="1">
      <c r="A114" s="174" t="s">
        <v>26</v>
      </c>
      <c r="B114" s="103" t="s">
        <v>0</v>
      </c>
      <c r="C114" s="104" t="s">
        <v>54</v>
      </c>
      <c r="D114" s="104" t="s">
        <v>19</v>
      </c>
      <c r="E114" s="104" t="s">
        <v>61</v>
      </c>
      <c r="F114" s="104" t="s">
        <v>27</v>
      </c>
      <c r="G114" s="282">
        <v>606200</v>
      </c>
    </row>
    <row r="115" spans="1:7" ht="33" customHeight="1">
      <c r="A115" s="392" t="s">
        <v>659</v>
      </c>
      <c r="B115" s="103" t="s">
        <v>0</v>
      </c>
      <c r="C115" s="104" t="s">
        <v>54</v>
      </c>
      <c r="D115" s="104" t="s">
        <v>19</v>
      </c>
      <c r="E115" s="104" t="s">
        <v>291</v>
      </c>
      <c r="F115" s="104"/>
      <c r="G115" s="282">
        <f>G116</f>
        <v>10000</v>
      </c>
    </row>
    <row r="116" spans="1:7" ht="21" customHeight="1">
      <c r="A116" s="164" t="s">
        <v>277</v>
      </c>
      <c r="B116" s="103" t="s">
        <v>0</v>
      </c>
      <c r="C116" s="104" t="s">
        <v>54</v>
      </c>
      <c r="D116" s="104" t="s">
        <v>19</v>
      </c>
      <c r="E116" s="104" t="s">
        <v>588</v>
      </c>
      <c r="F116" s="114"/>
      <c r="G116" s="282">
        <f>G117</f>
        <v>10000</v>
      </c>
    </row>
    <row r="117" spans="1:7" ht="33" customHeight="1">
      <c r="A117" s="388" t="s">
        <v>609</v>
      </c>
      <c r="B117" s="103" t="s">
        <v>0</v>
      </c>
      <c r="C117" s="104" t="s">
        <v>54</v>
      </c>
      <c r="D117" s="104" t="s">
        <v>19</v>
      </c>
      <c r="E117" s="104" t="s">
        <v>632</v>
      </c>
      <c r="F117" s="114"/>
      <c r="G117" s="282">
        <f>G118</f>
        <v>10000</v>
      </c>
    </row>
    <row r="118" spans="1:7" ht="33">
      <c r="A118" s="166" t="s">
        <v>26</v>
      </c>
      <c r="B118" s="103" t="s">
        <v>0</v>
      </c>
      <c r="C118" s="104" t="s">
        <v>54</v>
      </c>
      <c r="D118" s="104" t="s">
        <v>19</v>
      </c>
      <c r="E118" s="104" t="s">
        <v>632</v>
      </c>
      <c r="F118" s="104" t="s">
        <v>27</v>
      </c>
      <c r="G118" s="282">
        <v>10000</v>
      </c>
    </row>
    <row r="119" spans="1:7" ht="16.5">
      <c r="A119" s="296" t="s">
        <v>669</v>
      </c>
      <c r="B119" s="105" t="s">
        <v>0</v>
      </c>
      <c r="C119" s="101" t="s">
        <v>54</v>
      </c>
      <c r="D119" s="101" t="s">
        <v>54</v>
      </c>
      <c r="E119" s="101"/>
      <c r="F119" s="101"/>
      <c r="G119" s="281">
        <f>G120</f>
        <v>68186</v>
      </c>
    </row>
    <row r="120" spans="1:7" ht="49.5">
      <c r="A120" s="184" t="s">
        <v>616</v>
      </c>
      <c r="B120" s="172" t="s">
        <v>0</v>
      </c>
      <c r="C120" s="172" t="s">
        <v>54</v>
      </c>
      <c r="D120" s="172" t="s">
        <v>54</v>
      </c>
      <c r="E120" s="172" t="s">
        <v>322</v>
      </c>
      <c r="F120" s="172"/>
      <c r="G120" s="282">
        <f>G121</f>
        <v>68186</v>
      </c>
    </row>
    <row r="121" spans="1:7" ht="16.5">
      <c r="A121" s="364" t="s">
        <v>464</v>
      </c>
      <c r="B121" s="365" t="s">
        <v>0</v>
      </c>
      <c r="C121" s="365" t="s">
        <v>54</v>
      </c>
      <c r="D121" s="195" t="s">
        <v>54</v>
      </c>
      <c r="E121" s="195" t="s">
        <v>462</v>
      </c>
      <c r="F121" s="365"/>
      <c r="G121" s="282">
        <f>G122</f>
        <v>68186</v>
      </c>
    </row>
    <row r="122" spans="1:7" ht="49.5">
      <c r="A122" s="364" t="s">
        <v>456</v>
      </c>
      <c r="B122" s="365" t="s">
        <v>0</v>
      </c>
      <c r="C122" s="365" t="s">
        <v>54</v>
      </c>
      <c r="D122" s="195" t="s">
        <v>54</v>
      </c>
      <c r="E122" s="195" t="s">
        <v>633</v>
      </c>
      <c r="F122" s="365"/>
      <c r="G122" s="282">
        <f>G123</f>
        <v>68186</v>
      </c>
    </row>
    <row r="123" spans="1:7" ht="16.5">
      <c r="A123" s="366" t="s">
        <v>457</v>
      </c>
      <c r="B123" s="365" t="s">
        <v>0</v>
      </c>
      <c r="C123" s="365" t="s">
        <v>54</v>
      </c>
      <c r="D123" s="195" t="s">
        <v>54</v>
      </c>
      <c r="E123" s="195" t="s">
        <v>633</v>
      </c>
      <c r="F123" s="365" t="s">
        <v>458</v>
      </c>
      <c r="G123" s="282">
        <v>68186</v>
      </c>
    </row>
    <row r="124" spans="1:7" ht="16.5">
      <c r="A124" s="298" t="s">
        <v>67</v>
      </c>
      <c r="B124" s="110" t="s">
        <v>0</v>
      </c>
      <c r="C124" s="111" t="s">
        <v>68</v>
      </c>
      <c r="D124" s="111"/>
      <c r="E124" s="118"/>
      <c r="F124" s="118"/>
      <c r="G124" s="303">
        <f>G125</f>
        <v>0</v>
      </c>
    </row>
    <row r="125" spans="1:7" ht="16.5">
      <c r="A125" s="298" t="s">
        <v>69</v>
      </c>
      <c r="B125" s="110" t="s">
        <v>0</v>
      </c>
      <c r="C125" s="111" t="s">
        <v>68</v>
      </c>
      <c r="D125" s="111" t="s">
        <v>12</v>
      </c>
      <c r="E125" s="118"/>
      <c r="F125" s="118"/>
      <c r="G125" s="303">
        <f>G130+G126</f>
        <v>0</v>
      </c>
    </row>
    <row r="126" spans="1:7" ht="49.5">
      <c r="A126" s="184" t="s">
        <v>616</v>
      </c>
      <c r="B126" s="128" t="s">
        <v>0</v>
      </c>
      <c r="C126" s="117" t="s">
        <v>68</v>
      </c>
      <c r="D126" s="117" t="s">
        <v>12</v>
      </c>
      <c r="E126" s="116" t="s">
        <v>322</v>
      </c>
      <c r="F126" s="116"/>
      <c r="G126" s="304">
        <f>G127</f>
        <v>0</v>
      </c>
    </row>
    <row r="127" spans="1:7" ht="16.5">
      <c r="A127" s="184" t="s">
        <v>611</v>
      </c>
      <c r="B127" s="180" t="s">
        <v>0</v>
      </c>
      <c r="C127" s="178" t="s">
        <v>68</v>
      </c>
      <c r="D127" s="117" t="s">
        <v>12</v>
      </c>
      <c r="E127" s="116" t="s">
        <v>655</v>
      </c>
      <c r="F127" s="116"/>
      <c r="G127" s="304">
        <f>G128</f>
        <v>0</v>
      </c>
    </row>
    <row r="128" spans="1:7" ht="16.5">
      <c r="A128" s="184" t="s">
        <v>612</v>
      </c>
      <c r="B128" s="179" t="s">
        <v>0</v>
      </c>
      <c r="C128" s="117" t="s">
        <v>68</v>
      </c>
      <c r="D128" s="117" t="s">
        <v>12</v>
      </c>
      <c r="E128" s="117" t="s">
        <v>656</v>
      </c>
      <c r="F128" s="117"/>
      <c r="G128" s="304">
        <f>G129</f>
        <v>0</v>
      </c>
    </row>
    <row r="129" spans="1:7" ht="33">
      <c r="A129" s="174" t="s">
        <v>26</v>
      </c>
      <c r="B129" s="116" t="s">
        <v>0</v>
      </c>
      <c r="C129" s="117" t="s">
        <v>68</v>
      </c>
      <c r="D129" s="117" t="s">
        <v>12</v>
      </c>
      <c r="E129" s="117" t="s">
        <v>656</v>
      </c>
      <c r="F129" s="104" t="s">
        <v>27</v>
      </c>
      <c r="G129" s="304">
        <v>0</v>
      </c>
    </row>
    <row r="130" spans="1:7" ht="49.5">
      <c r="A130" s="162" t="s">
        <v>60</v>
      </c>
      <c r="B130" s="128" t="s">
        <v>0</v>
      </c>
      <c r="C130" s="117" t="s">
        <v>68</v>
      </c>
      <c r="D130" s="117" t="s">
        <v>12</v>
      </c>
      <c r="E130" s="116" t="s">
        <v>300</v>
      </c>
      <c r="F130" s="116"/>
      <c r="G130" s="304">
        <f>G131</f>
        <v>0</v>
      </c>
    </row>
    <row r="131" spans="1:7" ht="16.5">
      <c r="A131" s="370" t="s">
        <v>188</v>
      </c>
      <c r="B131" s="180" t="s">
        <v>0</v>
      </c>
      <c r="C131" s="178" t="s">
        <v>68</v>
      </c>
      <c r="D131" s="117" t="s">
        <v>12</v>
      </c>
      <c r="E131" s="116" t="s">
        <v>301</v>
      </c>
      <c r="F131" s="116"/>
      <c r="G131" s="304">
        <f>G132</f>
        <v>0</v>
      </c>
    </row>
    <row r="132" spans="1:7" ht="18.75" customHeight="1">
      <c r="A132" s="371" t="s">
        <v>460</v>
      </c>
      <c r="B132" s="179" t="s">
        <v>0</v>
      </c>
      <c r="C132" s="117" t="s">
        <v>68</v>
      </c>
      <c r="D132" s="117" t="s">
        <v>12</v>
      </c>
      <c r="E132" s="117" t="s">
        <v>62</v>
      </c>
      <c r="F132" s="117"/>
      <c r="G132" s="304">
        <f>G133</f>
        <v>0</v>
      </c>
    </row>
    <row r="133" spans="1:7" ht="33">
      <c r="A133" s="174" t="s">
        <v>26</v>
      </c>
      <c r="B133" s="116" t="s">
        <v>0</v>
      </c>
      <c r="C133" s="117" t="s">
        <v>68</v>
      </c>
      <c r="D133" s="117" t="s">
        <v>12</v>
      </c>
      <c r="E133" s="117" t="s">
        <v>62</v>
      </c>
      <c r="F133" s="104" t="s">
        <v>27</v>
      </c>
      <c r="G133" s="282">
        <v>0</v>
      </c>
    </row>
    <row r="134" spans="1:7" ht="22.5" customHeight="1">
      <c r="A134" s="289" t="s">
        <v>70</v>
      </c>
      <c r="B134" s="110" t="s">
        <v>0</v>
      </c>
      <c r="C134" s="111" t="s">
        <v>71</v>
      </c>
      <c r="D134" s="111"/>
      <c r="E134" s="111"/>
      <c r="F134" s="111"/>
      <c r="G134" s="290">
        <f>G135+G148</f>
        <v>12255962</v>
      </c>
    </row>
    <row r="135" spans="1:7" ht="16.5">
      <c r="A135" s="279" t="s">
        <v>72</v>
      </c>
      <c r="B135" s="98" t="s">
        <v>0</v>
      </c>
      <c r="C135" s="127" t="s">
        <v>71</v>
      </c>
      <c r="D135" s="127" t="s">
        <v>10</v>
      </c>
      <c r="E135" s="99"/>
      <c r="F135" s="99"/>
      <c r="G135" s="305">
        <f>G136</f>
        <v>9986784</v>
      </c>
    </row>
    <row r="136" spans="1:7" ht="38.25" customHeight="1">
      <c r="A136" s="183" t="s">
        <v>76</v>
      </c>
      <c r="B136" s="128" t="s">
        <v>0</v>
      </c>
      <c r="C136" s="117" t="s">
        <v>71</v>
      </c>
      <c r="D136" s="116" t="s">
        <v>10</v>
      </c>
      <c r="E136" s="117" t="s">
        <v>312</v>
      </c>
      <c r="F136" s="116"/>
      <c r="G136" s="282">
        <f>G137+G144</f>
        <v>9986784</v>
      </c>
    </row>
    <row r="137" spans="1:7" ht="16.5">
      <c r="A137" s="182" t="s">
        <v>307</v>
      </c>
      <c r="B137" s="130" t="s">
        <v>0</v>
      </c>
      <c r="C137" s="117" t="s">
        <v>71</v>
      </c>
      <c r="D137" s="117" t="s">
        <v>10</v>
      </c>
      <c r="E137" s="104" t="s">
        <v>308</v>
      </c>
      <c r="F137" s="116"/>
      <c r="G137" s="282">
        <f>G138+G142</f>
        <v>9353632</v>
      </c>
    </row>
    <row r="138" spans="1:7" ht="37.5" customHeight="1">
      <c r="A138" s="183" t="s">
        <v>73</v>
      </c>
      <c r="B138" s="128" t="s">
        <v>0</v>
      </c>
      <c r="C138" s="117" t="s">
        <v>71</v>
      </c>
      <c r="D138" s="116" t="s">
        <v>10</v>
      </c>
      <c r="E138" s="104" t="s">
        <v>309</v>
      </c>
      <c r="F138" s="116"/>
      <c r="G138" s="282">
        <f>G139+G140+G141</f>
        <v>8076035</v>
      </c>
    </row>
    <row r="139" spans="1:7" ht="16.5">
      <c r="A139" s="174" t="s">
        <v>74</v>
      </c>
      <c r="B139" s="159" t="s">
        <v>0</v>
      </c>
      <c r="C139" s="159" t="s">
        <v>71</v>
      </c>
      <c r="D139" s="159" t="s">
        <v>10</v>
      </c>
      <c r="E139" s="104" t="s">
        <v>309</v>
      </c>
      <c r="F139" s="117" t="s">
        <v>75</v>
      </c>
      <c r="G139" s="282">
        <v>4784314</v>
      </c>
    </row>
    <row r="140" spans="1:7" ht="33">
      <c r="A140" s="181" t="s">
        <v>26</v>
      </c>
      <c r="B140" s="103" t="s">
        <v>0</v>
      </c>
      <c r="C140" s="104" t="s">
        <v>71</v>
      </c>
      <c r="D140" s="104" t="s">
        <v>10</v>
      </c>
      <c r="E140" s="104" t="s">
        <v>309</v>
      </c>
      <c r="F140" s="104" t="s">
        <v>27</v>
      </c>
      <c r="G140" s="282">
        <v>2855534</v>
      </c>
    </row>
    <row r="141" spans="1:7" ht="20.25" customHeight="1">
      <c r="A141" s="283" t="s">
        <v>28</v>
      </c>
      <c r="B141" s="128" t="s">
        <v>0</v>
      </c>
      <c r="C141" s="116" t="s">
        <v>71</v>
      </c>
      <c r="D141" s="116" t="s">
        <v>10</v>
      </c>
      <c r="E141" s="104" t="s">
        <v>309</v>
      </c>
      <c r="F141" s="117" t="s">
        <v>29</v>
      </c>
      <c r="G141" s="304">
        <v>436187</v>
      </c>
    </row>
    <row r="142" spans="1:7" ht="16.5">
      <c r="A142" s="184" t="s">
        <v>310</v>
      </c>
      <c r="B142" s="159" t="s">
        <v>0</v>
      </c>
      <c r="C142" s="159" t="s">
        <v>71</v>
      </c>
      <c r="D142" s="159" t="s">
        <v>10</v>
      </c>
      <c r="E142" s="104" t="s">
        <v>311</v>
      </c>
      <c r="F142" s="104"/>
      <c r="G142" s="304">
        <f>G143</f>
        <v>1277597</v>
      </c>
    </row>
    <row r="143" spans="1:7" ht="33">
      <c r="A143" s="174" t="s">
        <v>26</v>
      </c>
      <c r="B143" s="159" t="s">
        <v>0</v>
      </c>
      <c r="C143" s="159" t="s">
        <v>71</v>
      </c>
      <c r="D143" s="159" t="s">
        <v>10</v>
      </c>
      <c r="E143" s="104" t="s">
        <v>311</v>
      </c>
      <c r="F143" s="104" t="s">
        <v>27</v>
      </c>
      <c r="G143" s="304">
        <v>1277597</v>
      </c>
    </row>
    <row r="144" spans="1:7" ht="16.5">
      <c r="A144" s="174" t="s">
        <v>718</v>
      </c>
      <c r="B144" s="159" t="s">
        <v>0</v>
      </c>
      <c r="C144" s="159" t="s">
        <v>71</v>
      </c>
      <c r="D144" s="159" t="s">
        <v>10</v>
      </c>
      <c r="E144" s="104" t="s">
        <v>717</v>
      </c>
      <c r="F144" s="104"/>
      <c r="G144" s="304">
        <f>G145</f>
        <v>633152</v>
      </c>
    </row>
    <row r="145" spans="1:7" ht="16.5">
      <c r="A145" s="174" t="s">
        <v>720</v>
      </c>
      <c r="B145" s="159" t="s">
        <v>0</v>
      </c>
      <c r="C145" s="159" t="s">
        <v>71</v>
      </c>
      <c r="D145" s="159" t="s">
        <v>10</v>
      </c>
      <c r="E145" s="104" t="s">
        <v>719</v>
      </c>
      <c r="F145" s="104"/>
      <c r="G145" s="304">
        <f>G146</f>
        <v>633152</v>
      </c>
    </row>
    <row r="146" spans="1:7" ht="16.5">
      <c r="A146" s="174" t="s">
        <v>57</v>
      </c>
      <c r="B146" s="159" t="s">
        <v>0</v>
      </c>
      <c r="C146" s="159" t="s">
        <v>71</v>
      </c>
      <c r="D146" s="159" t="s">
        <v>10</v>
      </c>
      <c r="E146" s="104" t="s">
        <v>719</v>
      </c>
      <c r="F146" s="104" t="s">
        <v>58</v>
      </c>
      <c r="G146" s="304">
        <f>G147</f>
        <v>633152</v>
      </c>
    </row>
    <row r="147" spans="1:7" ht="33">
      <c r="A147" s="174" t="s">
        <v>721</v>
      </c>
      <c r="B147" s="159" t="s">
        <v>0</v>
      </c>
      <c r="C147" s="159" t="s">
        <v>71</v>
      </c>
      <c r="D147" s="159" t="s">
        <v>10</v>
      </c>
      <c r="E147" s="104" t="s">
        <v>719</v>
      </c>
      <c r="F147" s="104" t="s">
        <v>593</v>
      </c>
      <c r="G147" s="304">
        <v>633152</v>
      </c>
    </row>
    <row r="148" spans="1:7" ht="24" customHeight="1">
      <c r="A148" s="289" t="s">
        <v>77</v>
      </c>
      <c r="B148" s="100" t="s">
        <v>0</v>
      </c>
      <c r="C148" s="101" t="s">
        <v>71</v>
      </c>
      <c r="D148" s="101" t="s">
        <v>23</v>
      </c>
      <c r="E148" s="129"/>
      <c r="F148" s="101"/>
      <c r="G148" s="281">
        <f>G149</f>
        <v>2269178</v>
      </c>
    </row>
    <row r="149" spans="1:7" ht="32.25" customHeight="1">
      <c r="A149" s="183" t="s">
        <v>76</v>
      </c>
      <c r="B149" s="103" t="s">
        <v>0</v>
      </c>
      <c r="C149" s="104" t="s">
        <v>71</v>
      </c>
      <c r="D149" s="104" t="s">
        <v>23</v>
      </c>
      <c r="E149" s="104" t="s">
        <v>312</v>
      </c>
      <c r="F149" s="104"/>
      <c r="G149" s="282">
        <f>G150</f>
        <v>2269178</v>
      </c>
    </row>
    <row r="150" spans="1:7" ht="16.5">
      <c r="A150" s="369" t="s">
        <v>313</v>
      </c>
      <c r="B150" s="128" t="s">
        <v>0</v>
      </c>
      <c r="C150" s="116" t="s">
        <v>71</v>
      </c>
      <c r="D150" s="116" t="s">
        <v>23</v>
      </c>
      <c r="E150" s="104" t="s">
        <v>314</v>
      </c>
      <c r="F150" s="104"/>
      <c r="G150" s="282">
        <f>G151</f>
        <v>2269178</v>
      </c>
    </row>
    <row r="151" spans="1:7" ht="35.25" customHeight="1">
      <c r="A151" s="183" t="s">
        <v>463</v>
      </c>
      <c r="B151" s="128" t="s">
        <v>0</v>
      </c>
      <c r="C151" s="116" t="s">
        <v>71</v>
      </c>
      <c r="D151" s="116" t="s">
        <v>23</v>
      </c>
      <c r="E151" s="116" t="s">
        <v>315</v>
      </c>
      <c r="F151" s="117"/>
      <c r="G151" s="304">
        <f>G152+G153</f>
        <v>2269178</v>
      </c>
    </row>
    <row r="152" spans="1:7" ht="24" customHeight="1">
      <c r="A152" s="183" t="s">
        <v>16</v>
      </c>
      <c r="B152" s="128" t="s">
        <v>0</v>
      </c>
      <c r="C152" s="116" t="s">
        <v>71</v>
      </c>
      <c r="D152" s="116" t="s">
        <v>23</v>
      </c>
      <c r="E152" s="116" t="s">
        <v>315</v>
      </c>
      <c r="F152" s="117" t="s">
        <v>17</v>
      </c>
      <c r="G152" s="304">
        <v>2048404</v>
      </c>
    </row>
    <row r="153" spans="1:7" ht="33">
      <c r="A153" s="374" t="s">
        <v>26</v>
      </c>
      <c r="B153" s="128" t="s">
        <v>0</v>
      </c>
      <c r="C153" s="426" t="s">
        <v>71</v>
      </c>
      <c r="D153" s="426" t="s">
        <v>23</v>
      </c>
      <c r="E153" s="426" t="s">
        <v>315</v>
      </c>
      <c r="F153" s="191" t="s">
        <v>27</v>
      </c>
      <c r="G153" s="375">
        <v>220774</v>
      </c>
    </row>
    <row r="154" spans="1:7" ht="16.5">
      <c r="A154" s="210" t="s">
        <v>697</v>
      </c>
      <c r="B154" s="192" t="s">
        <v>0</v>
      </c>
      <c r="C154" s="192" t="s">
        <v>41</v>
      </c>
      <c r="D154" s="192"/>
      <c r="E154" s="192"/>
      <c r="F154" s="193"/>
      <c r="G154" s="212">
        <f>G155</f>
        <v>20000</v>
      </c>
    </row>
    <row r="155" spans="1:7" ht="16.5">
      <c r="A155" s="210" t="s">
        <v>698</v>
      </c>
      <c r="B155" s="192" t="s">
        <v>0</v>
      </c>
      <c r="C155" s="192" t="s">
        <v>41</v>
      </c>
      <c r="D155" s="192" t="s">
        <v>41</v>
      </c>
      <c r="E155" s="192"/>
      <c r="F155" s="193"/>
      <c r="G155" s="212">
        <f>G156</f>
        <v>20000</v>
      </c>
    </row>
    <row r="156" spans="1:7" ht="49.5">
      <c r="A156" s="209" t="s">
        <v>695</v>
      </c>
      <c r="B156" s="180" t="s">
        <v>0</v>
      </c>
      <c r="C156" s="180" t="s">
        <v>41</v>
      </c>
      <c r="D156" s="180" t="s">
        <v>41</v>
      </c>
      <c r="E156" s="180" t="s">
        <v>699</v>
      </c>
      <c r="F156" s="198"/>
      <c r="G156" s="214">
        <f>G157</f>
        <v>20000</v>
      </c>
    </row>
    <row r="157" spans="1:7" ht="16.5">
      <c r="A157" s="209" t="s">
        <v>696</v>
      </c>
      <c r="B157" s="180" t="s">
        <v>0</v>
      </c>
      <c r="C157" s="180" t="s">
        <v>41</v>
      </c>
      <c r="D157" s="180" t="s">
        <v>41</v>
      </c>
      <c r="E157" s="180" t="s">
        <v>700</v>
      </c>
      <c r="F157" s="198"/>
      <c r="G157" s="214">
        <f>G158</f>
        <v>20000</v>
      </c>
    </row>
    <row r="158" spans="1:7" ht="16.5">
      <c r="A158" s="209" t="s">
        <v>701</v>
      </c>
      <c r="B158" s="180" t="s">
        <v>0</v>
      </c>
      <c r="C158" s="180" t="s">
        <v>41</v>
      </c>
      <c r="D158" s="180" t="s">
        <v>41</v>
      </c>
      <c r="E158" s="180" t="s">
        <v>702</v>
      </c>
      <c r="F158" s="198"/>
      <c r="G158" s="214">
        <f>G159</f>
        <v>20000</v>
      </c>
    </row>
    <row r="159" spans="1:7" ht="33">
      <c r="A159" s="374" t="s">
        <v>26</v>
      </c>
      <c r="B159" s="180" t="s">
        <v>0</v>
      </c>
      <c r="C159" s="180" t="s">
        <v>41</v>
      </c>
      <c r="D159" s="180" t="s">
        <v>41</v>
      </c>
      <c r="E159" s="180" t="s">
        <v>702</v>
      </c>
      <c r="F159" s="198" t="s">
        <v>27</v>
      </c>
      <c r="G159" s="214">
        <v>20000</v>
      </c>
    </row>
    <row r="160" spans="1:7" ht="16.5">
      <c r="A160" s="325" t="s">
        <v>78</v>
      </c>
      <c r="B160" s="322" t="s">
        <v>0</v>
      </c>
      <c r="C160" s="326" t="s">
        <v>46</v>
      </c>
      <c r="D160" s="326"/>
      <c r="E160" s="326"/>
      <c r="F160" s="323"/>
      <c r="G160" s="327">
        <f>G161+G166</f>
        <v>439239</v>
      </c>
    </row>
    <row r="161" spans="1:7" ht="16.5">
      <c r="A161" s="296" t="s">
        <v>79</v>
      </c>
      <c r="B161" s="115" t="s">
        <v>0</v>
      </c>
      <c r="C161" s="118" t="s">
        <v>46</v>
      </c>
      <c r="D161" s="118" t="s">
        <v>10</v>
      </c>
      <c r="E161" s="116"/>
      <c r="F161" s="117"/>
      <c r="G161" s="303">
        <f>G162</f>
        <v>124473</v>
      </c>
    </row>
    <row r="162" spans="1:7" ht="33">
      <c r="A162" s="208" t="s">
        <v>528</v>
      </c>
      <c r="B162" s="128" t="s">
        <v>0</v>
      </c>
      <c r="C162" s="116" t="s">
        <v>46</v>
      </c>
      <c r="D162" s="116" t="s">
        <v>10</v>
      </c>
      <c r="E162" s="116" t="s">
        <v>296</v>
      </c>
      <c r="F162" s="117"/>
      <c r="G162" s="304">
        <f>G163</f>
        <v>124473</v>
      </c>
    </row>
    <row r="163" spans="1:7" ht="33">
      <c r="A163" s="186" t="s">
        <v>318</v>
      </c>
      <c r="B163" s="490" t="s">
        <v>0</v>
      </c>
      <c r="C163" s="491" t="s">
        <v>46</v>
      </c>
      <c r="D163" s="491" t="s">
        <v>10</v>
      </c>
      <c r="E163" s="491" t="s">
        <v>574</v>
      </c>
      <c r="F163" s="330"/>
      <c r="G163" s="331">
        <f>G164</f>
        <v>124473</v>
      </c>
    </row>
    <row r="164" spans="1:7" ht="16.5">
      <c r="A164" s="492" t="s">
        <v>319</v>
      </c>
      <c r="B164" s="493" t="s">
        <v>0</v>
      </c>
      <c r="C164" s="494" t="s">
        <v>46</v>
      </c>
      <c r="D164" s="494" t="s">
        <v>10</v>
      </c>
      <c r="E164" s="494" t="s">
        <v>648</v>
      </c>
      <c r="F164" s="383"/>
      <c r="G164" s="384">
        <f>G165</f>
        <v>124473</v>
      </c>
    </row>
    <row r="165" spans="1:7" ht="16.5">
      <c r="A165" s="174" t="s">
        <v>80</v>
      </c>
      <c r="B165" s="116" t="s">
        <v>0</v>
      </c>
      <c r="C165" s="116" t="s">
        <v>46</v>
      </c>
      <c r="D165" s="116" t="s">
        <v>10</v>
      </c>
      <c r="E165" s="116" t="s">
        <v>648</v>
      </c>
      <c r="F165" s="117" t="s">
        <v>81</v>
      </c>
      <c r="G165" s="304">
        <v>124473</v>
      </c>
    </row>
    <row r="166" spans="1:7" ht="16.5">
      <c r="A166" s="306" t="s">
        <v>82</v>
      </c>
      <c r="B166" s="115" t="s">
        <v>0</v>
      </c>
      <c r="C166" s="118" t="s">
        <v>46</v>
      </c>
      <c r="D166" s="118" t="s">
        <v>19</v>
      </c>
      <c r="E166" s="118"/>
      <c r="F166" s="111"/>
      <c r="G166" s="303">
        <f>+G171+G167</f>
        <v>314766</v>
      </c>
    </row>
    <row r="167" spans="1:7" ht="49.5">
      <c r="A167" s="374" t="s">
        <v>605</v>
      </c>
      <c r="B167" s="130" t="s">
        <v>0</v>
      </c>
      <c r="C167" s="117" t="s">
        <v>46</v>
      </c>
      <c r="D167" s="117" t="s">
        <v>19</v>
      </c>
      <c r="E167" s="116" t="s">
        <v>634</v>
      </c>
      <c r="F167" s="117"/>
      <c r="G167" s="304">
        <f>G168</f>
        <v>0</v>
      </c>
    </row>
    <row r="168" spans="1:7" ht="16.5">
      <c r="A168" s="374" t="s">
        <v>672</v>
      </c>
      <c r="B168" s="130" t="s">
        <v>0</v>
      </c>
      <c r="C168" s="117" t="s">
        <v>46</v>
      </c>
      <c r="D168" s="117" t="s">
        <v>19</v>
      </c>
      <c r="E168" s="116" t="s">
        <v>635</v>
      </c>
      <c r="F168" s="117"/>
      <c r="G168" s="304">
        <f>G169</f>
        <v>0</v>
      </c>
    </row>
    <row r="169" spans="1:7" ht="16.5">
      <c r="A169" s="374" t="s">
        <v>604</v>
      </c>
      <c r="B169" s="130" t="s">
        <v>0</v>
      </c>
      <c r="C169" s="117" t="s">
        <v>46</v>
      </c>
      <c r="D169" s="117" t="s">
        <v>19</v>
      </c>
      <c r="E169" s="116" t="s">
        <v>636</v>
      </c>
      <c r="F169" s="117"/>
      <c r="G169" s="304">
        <f>G170</f>
        <v>0</v>
      </c>
    </row>
    <row r="170" spans="1:7" ht="33">
      <c r="A170" s="374" t="s">
        <v>602</v>
      </c>
      <c r="B170" s="130" t="s">
        <v>0</v>
      </c>
      <c r="C170" s="117" t="s">
        <v>46</v>
      </c>
      <c r="D170" s="117" t="s">
        <v>19</v>
      </c>
      <c r="E170" s="116" t="s">
        <v>636</v>
      </c>
      <c r="F170" s="117" t="s">
        <v>601</v>
      </c>
      <c r="G170" s="304">
        <v>0</v>
      </c>
    </row>
    <row r="171" spans="1:7" ht="33">
      <c r="A171" s="183" t="s">
        <v>317</v>
      </c>
      <c r="B171" s="128" t="s">
        <v>0</v>
      </c>
      <c r="C171" s="116" t="s">
        <v>46</v>
      </c>
      <c r="D171" s="116" t="s">
        <v>19</v>
      </c>
      <c r="E171" s="116" t="s">
        <v>296</v>
      </c>
      <c r="F171" s="117"/>
      <c r="G171" s="304">
        <f>G172+G181</f>
        <v>314766</v>
      </c>
    </row>
    <row r="172" spans="1:7" ht="16.5">
      <c r="A172" s="188" t="s">
        <v>320</v>
      </c>
      <c r="B172" s="128" t="s">
        <v>0</v>
      </c>
      <c r="C172" s="116" t="s">
        <v>46</v>
      </c>
      <c r="D172" s="116" t="s">
        <v>19</v>
      </c>
      <c r="E172" s="116" t="s">
        <v>297</v>
      </c>
      <c r="F172" s="117"/>
      <c r="G172" s="304">
        <f>G173+G175+G177+G179</f>
        <v>271066</v>
      </c>
    </row>
    <row r="173" spans="1:7" ht="19.5" customHeight="1">
      <c r="A173" s="187" t="s">
        <v>321</v>
      </c>
      <c r="B173" s="128" t="s">
        <v>0</v>
      </c>
      <c r="C173" s="116" t="s">
        <v>46</v>
      </c>
      <c r="D173" s="116" t="s">
        <v>19</v>
      </c>
      <c r="E173" s="116" t="s">
        <v>637</v>
      </c>
      <c r="F173" s="117"/>
      <c r="G173" s="304">
        <f>+G174</f>
        <v>60000</v>
      </c>
    </row>
    <row r="174" spans="1:7" ht="33">
      <c r="A174" s="374" t="s">
        <v>602</v>
      </c>
      <c r="B174" s="128" t="s">
        <v>0</v>
      </c>
      <c r="C174" s="116" t="s">
        <v>46</v>
      </c>
      <c r="D174" s="116" t="s">
        <v>19</v>
      </c>
      <c r="E174" s="116" t="s">
        <v>637</v>
      </c>
      <c r="F174" s="117" t="s">
        <v>601</v>
      </c>
      <c r="G174" s="304">
        <v>60000</v>
      </c>
    </row>
    <row r="175" spans="1:7" ht="21" customHeight="1">
      <c r="A175" s="176" t="s">
        <v>83</v>
      </c>
      <c r="B175" s="130" t="s">
        <v>0</v>
      </c>
      <c r="C175" s="117" t="s">
        <v>46</v>
      </c>
      <c r="D175" s="117" t="s">
        <v>19</v>
      </c>
      <c r="E175" s="116" t="s">
        <v>638</v>
      </c>
      <c r="F175" s="117"/>
      <c r="G175" s="304">
        <f>+G176</f>
        <v>129600</v>
      </c>
    </row>
    <row r="176" spans="1:7" ht="33">
      <c r="A176" s="374" t="s">
        <v>602</v>
      </c>
      <c r="B176" s="130" t="s">
        <v>0</v>
      </c>
      <c r="C176" s="117" t="s">
        <v>46</v>
      </c>
      <c r="D176" s="117" t="s">
        <v>19</v>
      </c>
      <c r="E176" s="116" t="s">
        <v>638</v>
      </c>
      <c r="F176" s="117" t="s">
        <v>601</v>
      </c>
      <c r="G176" s="304">
        <v>129600</v>
      </c>
    </row>
    <row r="177" spans="1:8" ht="33">
      <c r="A177" s="181" t="s">
        <v>84</v>
      </c>
      <c r="B177" s="130" t="s">
        <v>0</v>
      </c>
      <c r="C177" s="117" t="s">
        <v>46</v>
      </c>
      <c r="D177" s="117" t="s">
        <v>19</v>
      </c>
      <c r="E177" s="116" t="s">
        <v>639</v>
      </c>
      <c r="F177" s="131"/>
      <c r="G177" s="304">
        <f>+G178</f>
        <v>400</v>
      </c>
    </row>
    <row r="178" spans="1:8" ht="33">
      <c r="A178" s="374" t="s">
        <v>602</v>
      </c>
      <c r="B178" s="130" t="s">
        <v>0</v>
      </c>
      <c r="C178" s="117" t="s">
        <v>46</v>
      </c>
      <c r="D178" s="117" t="s">
        <v>19</v>
      </c>
      <c r="E178" s="116" t="s">
        <v>639</v>
      </c>
      <c r="F178" s="117" t="s">
        <v>601</v>
      </c>
      <c r="G178" s="304">
        <v>400</v>
      </c>
    </row>
    <row r="179" spans="1:8" ht="49.5">
      <c r="A179" s="209" t="s">
        <v>694</v>
      </c>
      <c r="B179" s="130" t="s">
        <v>0</v>
      </c>
      <c r="C179" s="117" t="s">
        <v>46</v>
      </c>
      <c r="D179" s="117" t="s">
        <v>19</v>
      </c>
      <c r="E179" s="116" t="s">
        <v>693</v>
      </c>
      <c r="F179" s="131"/>
      <c r="G179" s="304">
        <f>G180</f>
        <v>81066</v>
      </c>
    </row>
    <row r="180" spans="1:8" ht="33">
      <c r="A180" s="374" t="s">
        <v>602</v>
      </c>
      <c r="B180" s="130" t="s">
        <v>0</v>
      </c>
      <c r="C180" s="117" t="s">
        <v>46</v>
      </c>
      <c r="D180" s="117" t="s">
        <v>19</v>
      </c>
      <c r="E180" s="116" t="s">
        <v>693</v>
      </c>
      <c r="F180" s="117" t="s">
        <v>601</v>
      </c>
      <c r="G180" s="304">
        <v>81066</v>
      </c>
    </row>
    <row r="181" spans="1:8" ht="36" customHeight="1">
      <c r="A181" s="186" t="s">
        <v>318</v>
      </c>
      <c r="B181" s="128" t="s">
        <v>0</v>
      </c>
      <c r="C181" s="116" t="s">
        <v>46</v>
      </c>
      <c r="D181" s="116" t="s">
        <v>19</v>
      </c>
      <c r="E181" s="116" t="s">
        <v>574</v>
      </c>
      <c r="F181" s="117"/>
      <c r="G181" s="304">
        <f>G182</f>
        <v>43700</v>
      </c>
    </row>
    <row r="182" spans="1:8" ht="54" customHeight="1">
      <c r="A182" s="417" t="s">
        <v>670</v>
      </c>
      <c r="B182" s="128" t="s">
        <v>0</v>
      </c>
      <c r="C182" s="116" t="s">
        <v>46</v>
      </c>
      <c r="D182" s="116" t="s">
        <v>19</v>
      </c>
      <c r="E182" s="116" t="s">
        <v>649</v>
      </c>
      <c r="F182" s="117"/>
      <c r="G182" s="304">
        <f>G183</f>
        <v>43700</v>
      </c>
    </row>
    <row r="183" spans="1:8" ht="19.5" customHeight="1">
      <c r="A183" s="174" t="s">
        <v>80</v>
      </c>
      <c r="B183" s="128" t="s">
        <v>0</v>
      </c>
      <c r="C183" s="116" t="s">
        <v>46</v>
      </c>
      <c r="D183" s="116" t="s">
        <v>19</v>
      </c>
      <c r="E183" s="116" t="s">
        <v>649</v>
      </c>
      <c r="F183" s="117" t="s">
        <v>81</v>
      </c>
      <c r="G183" s="304">
        <v>43700</v>
      </c>
    </row>
    <row r="184" spans="1:8" ht="16.5">
      <c r="A184" s="307" t="s">
        <v>85</v>
      </c>
      <c r="B184" s="110" t="s">
        <v>0</v>
      </c>
      <c r="C184" s="111" t="s">
        <v>86</v>
      </c>
      <c r="D184" s="111"/>
      <c r="E184" s="111"/>
      <c r="F184" s="111"/>
      <c r="G184" s="290">
        <f>G185</f>
        <v>3655282</v>
      </c>
      <c r="H184" s="125"/>
    </row>
    <row r="185" spans="1:8" ht="16.5">
      <c r="A185" s="298" t="s">
        <v>87</v>
      </c>
      <c r="B185" s="132" t="s">
        <v>0</v>
      </c>
      <c r="C185" s="111" t="s">
        <v>86</v>
      </c>
      <c r="D185" s="118" t="s">
        <v>10</v>
      </c>
      <c r="E185" s="111"/>
      <c r="F185" s="111"/>
      <c r="G185" s="303">
        <f>G186+G190+G205</f>
        <v>3655282</v>
      </c>
      <c r="H185" s="125"/>
    </row>
    <row r="186" spans="1:8" ht="38.25" customHeight="1">
      <c r="A186" s="392" t="s">
        <v>659</v>
      </c>
      <c r="B186" s="130" t="s">
        <v>0</v>
      </c>
      <c r="C186" s="117" t="s">
        <v>86</v>
      </c>
      <c r="D186" s="117" t="s">
        <v>10</v>
      </c>
      <c r="E186" s="117" t="s">
        <v>291</v>
      </c>
      <c r="F186" s="117"/>
      <c r="G186" s="304">
        <f>G187</f>
        <v>8000</v>
      </c>
      <c r="H186" s="125"/>
    </row>
    <row r="187" spans="1:8" ht="16.5">
      <c r="A187" s="171" t="s">
        <v>325</v>
      </c>
      <c r="B187" s="130" t="s">
        <v>0</v>
      </c>
      <c r="C187" s="117" t="s">
        <v>86</v>
      </c>
      <c r="D187" s="117" t="s">
        <v>10</v>
      </c>
      <c r="E187" s="117" t="s">
        <v>640</v>
      </c>
      <c r="F187" s="117"/>
      <c r="G187" s="304">
        <f>G188</f>
        <v>8000</v>
      </c>
      <c r="H187" s="125"/>
    </row>
    <row r="188" spans="1:8" ht="33">
      <c r="A188" s="189" t="s">
        <v>88</v>
      </c>
      <c r="B188" s="104" t="s">
        <v>0</v>
      </c>
      <c r="C188" s="117" t="s">
        <v>86</v>
      </c>
      <c r="D188" s="117" t="s">
        <v>10</v>
      </c>
      <c r="E188" s="104" t="s">
        <v>641</v>
      </c>
      <c r="F188" s="117"/>
      <c r="G188" s="304">
        <f>G189</f>
        <v>8000</v>
      </c>
      <c r="H188" s="125"/>
    </row>
    <row r="189" spans="1:8" ht="33">
      <c r="A189" s="181" t="s">
        <v>26</v>
      </c>
      <c r="B189" s="104" t="s">
        <v>0</v>
      </c>
      <c r="C189" s="117" t="s">
        <v>86</v>
      </c>
      <c r="D189" s="117" t="s">
        <v>10</v>
      </c>
      <c r="E189" s="104" t="s">
        <v>641</v>
      </c>
      <c r="F189" s="117" t="s">
        <v>27</v>
      </c>
      <c r="G189" s="304">
        <v>8000</v>
      </c>
      <c r="H189" s="125"/>
    </row>
    <row r="190" spans="1:8" ht="33">
      <c r="A190" s="163" t="s">
        <v>617</v>
      </c>
      <c r="B190" s="130" t="s">
        <v>0</v>
      </c>
      <c r="C190" s="117" t="s">
        <v>86</v>
      </c>
      <c r="D190" s="117" t="s">
        <v>10</v>
      </c>
      <c r="E190" s="117" t="s">
        <v>461</v>
      </c>
      <c r="F190" s="117"/>
      <c r="G190" s="304">
        <f>G191+G196+G199</f>
        <v>3647282</v>
      </c>
    </row>
    <row r="191" spans="1:8" ht="16.5">
      <c r="A191" s="163" t="s">
        <v>326</v>
      </c>
      <c r="B191" s="159" t="s">
        <v>0</v>
      </c>
      <c r="C191" s="159" t="s">
        <v>86</v>
      </c>
      <c r="D191" s="159" t="s">
        <v>10</v>
      </c>
      <c r="E191" s="117" t="s">
        <v>316</v>
      </c>
      <c r="F191" s="117"/>
      <c r="G191" s="304">
        <f>G192</f>
        <v>3486582</v>
      </c>
    </row>
    <row r="192" spans="1:8" ht="48" customHeight="1">
      <c r="A192" s="183" t="s">
        <v>73</v>
      </c>
      <c r="B192" s="159" t="s">
        <v>0</v>
      </c>
      <c r="C192" s="159" t="s">
        <v>86</v>
      </c>
      <c r="D192" s="159" t="s">
        <v>10</v>
      </c>
      <c r="E192" s="117" t="s">
        <v>642</v>
      </c>
      <c r="F192" s="117"/>
      <c r="G192" s="304">
        <f>G193+G194+G195</f>
        <v>3486582</v>
      </c>
    </row>
    <row r="193" spans="1:7" ht="21.75" customHeight="1">
      <c r="A193" s="174" t="s">
        <v>74</v>
      </c>
      <c r="B193" s="159" t="s">
        <v>0</v>
      </c>
      <c r="C193" s="159" t="s">
        <v>86</v>
      </c>
      <c r="D193" s="159" t="s">
        <v>10</v>
      </c>
      <c r="E193" s="117" t="s">
        <v>642</v>
      </c>
      <c r="F193" s="117" t="s">
        <v>75</v>
      </c>
      <c r="G193" s="304">
        <v>1082581</v>
      </c>
    </row>
    <row r="194" spans="1:7" ht="33">
      <c r="A194" s="174" t="s">
        <v>26</v>
      </c>
      <c r="B194" s="159" t="s">
        <v>0</v>
      </c>
      <c r="C194" s="159" t="s">
        <v>86</v>
      </c>
      <c r="D194" s="159" t="s">
        <v>10</v>
      </c>
      <c r="E194" s="117" t="s">
        <v>642</v>
      </c>
      <c r="F194" s="117" t="s">
        <v>27</v>
      </c>
      <c r="G194" s="304">
        <v>1958350</v>
      </c>
    </row>
    <row r="195" spans="1:7" ht="16.5">
      <c r="A195" s="174" t="s">
        <v>28</v>
      </c>
      <c r="B195" s="159" t="s">
        <v>0</v>
      </c>
      <c r="C195" s="159" t="s">
        <v>86</v>
      </c>
      <c r="D195" s="159" t="s">
        <v>10</v>
      </c>
      <c r="E195" s="117" t="s">
        <v>642</v>
      </c>
      <c r="F195" s="191" t="s">
        <v>29</v>
      </c>
      <c r="G195" s="304">
        <v>445651</v>
      </c>
    </row>
    <row r="196" spans="1:7" ht="16.5">
      <c r="A196" s="168" t="s">
        <v>327</v>
      </c>
      <c r="B196" s="190" t="s">
        <v>0</v>
      </c>
      <c r="C196" s="159" t="s">
        <v>86</v>
      </c>
      <c r="D196" s="159" t="s">
        <v>10</v>
      </c>
      <c r="E196" s="117" t="s">
        <v>643</v>
      </c>
      <c r="F196" s="191"/>
      <c r="G196" s="304">
        <f>G197</f>
        <v>160700</v>
      </c>
    </row>
    <row r="197" spans="1:7" ht="16.5">
      <c r="A197" s="168" t="s">
        <v>90</v>
      </c>
      <c r="B197" s="190" t="s">
        <v>0</v>
      </c>
      <c r="C197" s="159" t="s">
        <v>86</v>
      </c>
      <c r="D197" s="159" t="s">
        <v>10</v>
      </c>
      <c r="E197" s="117" t="s">
        <v>644</v>
      </c>
      <c r="F197" s="191"/>
      <c r="G197" s="304">
        <f>G198</f>
        <v>160700</v>
      </c>
    </row>
    <row r="198" spans="1:7" ht="33">
      <c r="A198" s="174" t="s">
        <v>26</v>
      </c>
      <c r="B198" s="159" t="s">
        <v>0</v>
      </c>
      <c r="C198" s="159" t="s">
        <v>86</v>
      </c>
      <c r="D198" s="159" t="s">
        <v>10</v>
      </c>
      <c r="E198" s="117" t="s">
        <v>644</v>
      </c>
      <c r="F198" s="191" t="s">
        <v>27</v>
      </c>
      <c r="G198" s="304">
        <v>160700</v>
      </c>
    </row>
    <row r="199" spans="1:7" ht="16.5">
      <c r="A199" s="386" t="s">
        <v>328</v>
      </c>
      <c r="B199" s="385" t="s">
        <v>0</v>
      </c>
      <c r="C199" s="330" t="s">
        <v>86</v>
      </c>
      <c r="D199" s="330" t="s">
        <v>10</v>
      </c>
      <c r="E199" s="330" t="s">
        <v>645</v>
      </c>
      <c r="F199" s="330"/>
      <c r="G199" s="331">
        <f>G203+G200</f>
        <v>0</v>
      </c>
    </row>
    <row r="200" spans="1:7" ht="33">
      <c r="A200" s="215" t="s">
        <v>610</v>
      </c>
      <c r="B200" s="387" t="s">
        <v>0</v>
      </c>
      <c r="C200" s="383" t="s">
        <v>86</v>
      </c>
      <c r="D200" s="383" t="s">
        <v>10</v>
      </c>
      <c r="E200" s="383" t="s">
        <v>646</v>
      </c>
      <c r="F200" s="383"/>
      <c r="G200" s="384">
        <f>G201+G202</f>
        <v>0</v>
      </c>
    </row>
    <row r="201" spans="1:7" ht="33">
      <c r="A201" s="174" t="s">
        <v>26</v>
      </c>
      <c r="B201" s="130" t="s">
        <v>0</v>
      </c>
      <c r="C201" s="117" t="s">
        <v>86</v>
      </c>
      <c r="D201" s="117" t="s">
        <v>10</v>
      </c>
      <c r="E201" s="117" t="s">
        <v>646</v>
      </c>
      <c r="F201" s="191" t="s">
        <v>27</v>
      </c>
      <c r="G201" s="304">
        <v>0</v>
      </c>
    </row>
    <row r="202" spans="1:7" ht="16.5">
      <c r="A202" s="174" t="s">
        <v>57</v>
      </c>
      <c r="B202" s="130" t="s">
        <v>0</v>
      </c>
      <c r="C202" s="117" t="s">
        <v>86</v>
      </c>
      <c r="D202" s="117" t="s">
        <v>10</v>
      </c>
      <c r="E202" s="117" t="s">
        <v>646</v>
      </c>
      <c r="F202" s="191" t="s">
        <v>58</v>
      </c>
      <c r="G202" s="304">
        <v>0</v>
      </c>
    </row>
    <row r="203" spans="1:7" ht="19.5" customHeight="1">
      <c r="A203" s="184" t="s">
        <v>89</v>
      </c>
      <c r="B203" s="130" t="s">
        <v>0</v>
      </c>
      <c r="C203" s="117" t="s">
        <v>86</v>
      </c>
      <c r="D203" s="117" t="s">
        <v>10</v>
      </c>
      <c r="E203" s="117" t="s">
        <v>647</v>
      </c>
      <c r="F203" s="117"/>
      <c r="G203" s="304">
        <f>G204</f>
        <v>0</v>
      </c>
    </row>
    <row r="204" spans="1:7" ht="21" customHeight="1">
      <c r="A204" s="376" t="s">
        <v>57</v>
      </c>
      <c r="B204" s="191" t="s">
        <v>0</v>
      </c>
      <c r="C204" s="191" t="s">
        <v>86</v>
      </c>
      <c r="D204" s="191" t="s">
        <v>10</v>
      </c>
      <c r="E204" s="191" t="s">
        <v>647</v>
      </c>
      <c r="F204" s="191" t="s">
        <v>58</v>
      </c>
      <c r="G204" s="375">
        <v>0</v>
      </c>
    </row>
    <row r="205" spans="1:7" ht="50.25" customHeight="1">
      <c r="A205" s="209" t="s">
        <v>704</v>
      </c>
      <c r="B205" s="198" t="s">
        <v>0</v>
      </c>
      <c r="C205" s="198" t="s">
        <v>86</v>
      </c>
      <c r="D205" s="198" t="s">
        <v>10</v>
      </c>
      <c r="E205" s="198" t="s">
        <v>709</v>
      </c>
      <c r="F205" s="198"/>
      <c r="G205" s="214">
        <f>G206</f>
        <v>0</v>
      </c>
    </row>
    <row r="206" spans="1:7" ht="21" customHeight="1">
      <c r="A206" s="213" t="s">
        <v>706</v>
      </c>
      <c r="B206" s="198" t="s">
        <v>0</v>
      </c>
      <c r="C206" s="198" t="s">
        <v>86</v>
      </c>
      <c r="D206" s="198" t="s">
        <v>10</v>
      </c>
      <c r="E206" s="198" t="s">
        <v>705</v>
      </c>
      <c r="F206" s="198"/>
      <c r="G206" s="214">
        <f>G207</f>
        <v>0</v>
      </c>
    </row>
    <row r="207" spans="1:7" ht="35.25" customHeight="1">
      <c r="A207" s="209" t="s">
        <v>707</v>
      </c>
      <c r="B207" s="198" t="s">
        <v>0</v>
      </c>
      <c r="C207" s="198" t="s">
        <v>86</v>
      </c>
      <c r="D207" s="198" t="s">
        <v>10</v>
      </c>
      <c r="E207" s="198" t="s">
        <v>708</v>
      </c>
      <c r="F207" s="198"/>
      <c r="G207" s="214">
        <f>G208</f>
        <v>0</v>
      </c>
    </row>
    <row r="208" spans="1:7" ht="33" customHeight="1">
      <c r="A208" s="174" t="s">
        <v>26</v>
      </c>
      <c r="B208" s="198" t="s">
        <v>0</v>
      </c>
      <c r="C208" s="198" t="s">
        <v>86</v>
      </c>
      <c r="D208" s="198" t="s">
        <v>10</v>
      </c>
      <c r="E208" s="198" t="s">
        <v>708</v>
      </c>
      <c r="F208" s="198" t="s">
        <v>27</v>
      </c>
      <c r="G208" s="214">
        <v>0</v>
      </c>
    </row>
    <row r="209" spans="1:7" ht="20.25" customHeight="1" thickBot="1">
      <c r="A209" s="404" t="s">
        <v>91</v>
      </c>
      <c r="B209" s="405"/>
      <c r="C209" s="406"/>
      <c r="D209" s="406"/>
      <c r="E209" s="406"/>
      <c r="F209" s="406"/>
      <c r="G209" s="407">
        <f>G19+G55+G62+G78+G89+G124+G134+G160+G184+G154</f>
        <v>26810075.98</v>
      </c>
    </row>
    <row r="210" spans="1:7" ht="34.5" customHeight="1"/>
    <row r="213" spans="1:7" ht="20.25" customHeight="1"/>
    <row r="215" spans="1:7" ht="26.65" customHeight="1"/>
  </sheetData>
  <sheetProtection selectLockedCells="1" selectUnlockedCells="1"/>
  <mergeCells count="4">
    <mergeCell ref="A13:G13"/>
    <mergeCell ref="A14:G14"/>
    <mergeCell ref="A12:G12"/>
    <mergeCell ref="A15:G15"/>
  </mergeCells>
  <pageMargins left="1.1811023622047245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  <rowBreaks count="3" manualBreakCount="3">
    <brk id="56" max="6" man="1"/>
    <brk id="104" max="6" man="1"/>
    <brk id="20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25" zoomScaleNormal="80" workbookViewId="0">
      <selection activeCell="L18" sqref="L18"/>
    </sheetView>
  </sheetViews>
  <sheetFormatPr defaultRowHeight="12.75"/>
  <cols>
    <col min="1" max="1" width="67.7109375" customWidth="1"/>
    <col min="2" max="2" width="8.85546875" style="89" customWidth="1"/>
    <col min="3" max="3" width="8" style="90" customWidth="1"/>
    <col min="4" max="4" width="21.42578125" customWidth="1"/>
    <col min="6" max="6" width="7.28515625" customWidth="1"/>
  </cols>
  <sheetData>
    <row r="1" spans="1:7" ht="15.75">
      <c r="A1" s="477" t="s">
        <v>689</v>
      </c>
      <c r="B1" s="447"/>
      <c r="C1" s="447"/>
      <c r="D1" s="447"/>
      <c r="E1" s="448"/>
      <c r="F1" s="448"/>
      <c r="G1" s="91"/>
    </row>
    <row r="2" spans="1:7" ht="15.75">
      <c r="A2" s="478" t="s">
        <v>677</v>
      </c>
      <c r="B2" s="457"/>
      <c r="C2" s="450"/>
      <c r="D2" s="450"/>
      <c r="E2" s="451"/>
      <c r="F2" s="451"/>
      <c r="G2" s="91"/>
    </row>
    <row r="3" spans="1:7" ht="15.75">
      <c r="A3" s="479" t="s">
        <v>674</v>
      </c>
      <c r="B3" s="457"/>
      <c r="C3" s="451"/>
      <c r="D3" s="451"/>
      <c r="E3" s="451"/>
      <c r="F3" s="451"/>
      <c r="G3" s="92"/>
    </row>
    <row r="4" spans="1:7" ht="15.75">
      <c r="A4" s="478" t="s">
        <v>675</v>
      </c>
      <c r="B4" s="457"/>
      <c r="C4" s="451"/>
      <c r="D4" s="451"/>
      <c r="E4" s="451"/>
      <c r="F4" s="451"/>
      <c r="G4" s="91"/>
    </row>
    <row r="5" spans="1:7" ht="15.75">
      <c r="A5" s="480" t="s">
        <v>679</v>
      </c>
      <c r="B5" s="457"/>
      <c r="C5" s="451"/>
      <c r="D5" s="451"/>
      <c r="E5" s="451"/>
      <c r="F5" s="451"/>
      <c r="G5" s="91"/>
    </row>
    <row r="6" spans="1:7" ht="15.75">
      <c r="A6" s="480" t="s">
        <v>678</v>
      </c>
      <c r="B6" s="457"/>
      <c r="C6" s="451"/>
      <c r="D6" s="451"/>
      <c r="E6" s="451"/>
      <c r="F6" s="451"/>
      <c r="G6" s="91"/>
    </row>
    <row r="7" spans="1:7" ht="15.75">
      <c r="A7" s="480" t="s">
        <v>676</v>
      </c>
      <c r="B7" s="457"/>
      <c r="C7" s="451"/>
      <c r="D7" s="451"/>
      <c r="E7" s="451"/>
      <c r="F7" s="451"/>
      <c r="G7" s="91"/>
    </row>
    <row r="8" spans="1:7" ht="15.75">
      <c r="A8" s="480" t="s">
        <v>680</v>
      </c>
      <c r="B8" s="457"/>
      <c r="C8" s="451"/>
      <c r="D8" s="451"/>
      <c r="E8" s="451"/>
      <c r="F8" s="451"/>
      <c r="G8" s="91"/>
    </row>
    <row r="9" spans="1:7" ht="15.75">
      <c r="A9" s="480" t="s">
        <v>691</v>
      </c>
      <c r="B9" s="457"/>
      <c r="C9" s="447"/>
      <c r="D9" s="447"/>
      <c r="E9" s="448"/>
      <c r="F9" s="448"/>
      <c r="G9" s="91"/>
    </row>
    <row r="10" spans="1:7" ht="15.75">
      <c r="A10" s="477" t="s">
        <v>726</v>
      </c>
      <c r="B10" s="447"/>
      <c r="C10" s="447"/>
      <c r="D10" s="447"/>
      <c r="E10" s="457"/>
      <c r="F10" s="457"/>
    </row>
    <row r="11" spans="1:7" ht="15.75">
      <c r="A11" s="447"/>
      <c r="B11" s="447"/>
      <c r="C11" s="447"/>
      <c r="D11" s="447"/>
      <c r="E11" s="457"/>
      <c r="F11" s="457"/>
    </row>
    <row r="12" spans="1:7" ht="48" customHeight="1">
      <c r="A12" s="511" t="s">
        <v>652</v>
      </c>
      <c r="B12" s="511"/>
      <c r="C12" s="511"/>
      <c r="D12" s="511"/>
    </row>
    <row r="13" spans="1:7" ht="16.5">
      <c r="A13" s="510" t="s">
        <v>169</v>
      </c>
      <c r="B13" s="510"/>
      <c r="C13" s="510"/>
      <c r="D13" s="510"/>
    </row>
    <row r="14" spans="1:7" ht="18.75" customHeight="1" thickBot="1">
      <c r="A14" s="219"/>
      <c r="B14" s="95" t="s">
        <v>169</v>
      </c>
      <c r="C14" s="220"/>
      <c r="D14" s="97" t="s">
        <v>110</v>
      </c>
    </row>
    <row r="15" spans="1:7" ht="16.5" customHeight="1" thickBot="1">
      <c r="A15" s="221" t="s">
        <v>112</v>
      </c>
      <c r="B15" s="222" t="s">
        <v>4</v>
      </c>
      <c r="C15" s="222" t="s">
        <v>5</v>
      </c>
      <c r="D15" s="223" t="s">
        <v>39</v>
      </c>
    </row>
    <row r="16" spans="1:7" ht="16.5">
      <c r="A16" s="216" t="s">
        <v>9</v>
      </c>
      <c r="B16" s="217" t="s">
        <v>10</v>
      </c>
      <c r="C16" s="217"/>
      <c r="D16" s="218">
        <f>D17+D18+D19+D20+D21</f>
        <v>7692388.9800000004</v>
      </c>
    </row>
    <row r="17" spans="1:5" ht="33">
      <c r="A17" s="208" t="s">
        <v>11</v>
      </c>
      <c r="B17" s="180" t="s">
        <v>10</v>
      </c>
      <c r="C17" s="198" t="s">
        <v>12</v>
      </c>
      <c r="D17" s="202">
        <f>Вед.2018!G20</f>
        <v>1128890</v>
      </c>
      <c r="E17" s="83"/>
    </row>
    <row r="18" spans="1:5" ht="49.5">
      <c r="A18" s="208" t="s">
        <v>18</v>
      </c>
      <c r="B18" s="180" t="s">
        <v>10</v>
      </c>
      <c r="C18" s="198" t="s">
        <v>19</v>
      </c>
      <c r="D18" s="214">
        <f>Вед.2018!G25</f>
        <v>423742</v>
      </c>
      <c r="E18" s="83"/>
    </row>
    <row r="19" spans="1:5" ht="49.5">
      <c r="A19" s="208" t="s">
        <v>22</v>
      </c>
      <c r="B19" s="180" t="s">
        <v>10</v>
      </c>
      <c r="C19" s="180" t="s">
        <v>23</v>
      </c>
      <c r="D19" s="202">
        <f>Вед.2018!G30</f>
        <v>5836428.9800000004</v>
      </c>
      <c r="E19" s="83"/>
    </row>
    <row r="20" spans="1:5" ht="18.75">
      <c r="A20" s="207" t="s">
        <v>269</v>
      </c>
      <c r="B20" s="224" t="s">
        <v>10</v>
      </c>
      <c r="C20" s="224" t="s">
        <v>86</v>
      </c>
      <c r="D20" s="206">
        <f>Вед.2018!G38</f>
        <v>25000</v>
      </c>
      <c r="E20" s="87"/>
    </row>
    <row r="21" spans="1:5" ht="16.5">
      <c r="A21" s="208" t="s">
        <v>30</v>
      </c>
      <c r="B21" s="180" t="s">
        <v>10</v>
      </c>
      <c r="C21" s="180" t="s">
        <v>31</v>
      </c>
      <c r="D21" s="202">
        <f>Вед.2018!G43</f>
        <v>278328</v>
      </c>
      <c r="E21" s="83"/>
    </row>
    <row r="22" spans="1:5" ht="20.25" customHeight="1">
      <c r="A22" s="225" t="s">
        <v>33</v>
      </c>
      <c r="B22" s="226" t="s">
        <v>12</v>
      </c>
      <c r="C22" s="227"/>
      <c r="D22" s="228">
        <f>D23</f>
        <v>263250</v>
      </c>
    </row>
    <row r="23" spans="1:5" ht="18.75" customHeight="1">
      <c r="A23" s="229" t="s">
        <v>34</v>
      </c>
      <c r="B23" s="230" t="s">
        <v>12</v>
      </c>
      <c r="C23" s="231" t="s">
        <v>19</v>
      </c>
      <c r="D23" s="232">
        <f>Вед.2018!G60</f>
        <v>263250</v>
      </c>
      <c r="E23" s="83"/>
    </row>
    <row r="24" spans="1:5" ht="33">
      <c r="A24" s="199" t="s">
        <v>36</v>
      </c>
      <c r="B24" s="193" t="s">
        <v>19</v>
      </c>
      <c r="C24" s="193"/>
      <c r="D24" s="200">
        <f>D25+D26</f>
        <v>142000</v>
      </c>
    </row>
    <row r="25" spans="1:5" ht="17.25" customHeight="1">
      <c r="A25" s="229" t="s">
        <v>37</v>
      </c>
      <c r="B25" s="230" t="s">
        <v>19</v>
      </c>
      <c r="C25" s="230" t="s">
        <v>12</v>
      </c>
      <c r="D25" s="233">
        <f>Вед.2018!G63</f>
        <v>11000</v>
      </c>
      <c r="E25" s="83"/>
    </row>
    <row r="26" spans="1:5" ht="15.75" customHeight="1">
      <c r="A26" s="283" t="s">
        <v>45</v>
      </c>
      <c r="B26" s="230" t="s">
        <v>19</v>
      </c>
      <c r="C26" s="230" t="s">
        <v>46</v>
      </c>
      <c r="D26" s="233">
        <f>Вед.2018!G73</f>
        <v>131000</v>
      </c>
      <c r="E26" s="83"/>
    </row>
    <row r="27" spans="1:5" ht="18.75" customHeight="1">
      <c r="A27" s="199" t="s">
        <v>47</v>
      </c>
      <c r="B27" s="193" t="s">
        <v>23</v>
      </c>
      <c r="C27" s="193"/>
      <c r="D27" s="205">
        <f>+D28+D29</f>
        <v>543400</v>
      </c>
    </row>
    <row r="28" spans="1:5" ht="16.5">
      <c r="A28" s="208" t="s">
        <v>49</v>
      </c>
      <c r="B28" s="198" t="s">
        <v>23</v>
      </c>
      <c r="C28" s="196" t="s">
        <v>41</v>
      </c>
      <c r="D28" s="202">
        <f>Вед.2018!G79</f>
        <v>543400</v>
      </c>
      <c r="E28" s="83"/>
    </row>
    <row r="29" spans="1:5" ht="17.25" customHeight="1">
      <c r="A29" s="236" t="s">
        <v>51</v>
      </c>
      <c r="B29" s="231" t="s">
        <v>23</v>
      </c>
      <c r="C29" s="237" t="s">
        <v>52</v>
      </c>
      <c r="D29" s="238">
        <f>Вед.2018!G88</f>
        <v>0</v>
      </c>
      <c r="E29" s="83"/>
    </row>
    <row r="30" spans="1:5" ht="16.5">
      <c r="A30" s="199" t="s">
        <v>53</v>
      </c>
      <c r="B30" s="193" t="s">
        <v>54</v>
      </c>
      <c r="C30" s="193"/>
      <c r="D30" s="200">
        <f>D31+D32+D33+D34</f>
        <v>1798554</v>
      </c>
      <c r="E30" s="239"/>
    </row>
    <row r="31" spans="1:5" ht="16.5">
      <c r="A31" s="240" t="s">
        <v>55</v>
      </c>
      <c r="B31" s="241" t="s">
        <v>54</v>
      </c>
      <c r="C31" s="242" t="s">
        <v>10</v>
      </c>
      <c r="D31" s="243">
        <f>Вед.2018!G90</f>
        <v>7622</v>
      </c>
      <c r="E31" s="83"/>
    </row>
    <row r="32" spans="1:5" ht="16.5">
      <c r="A32" s="208" t="s">
        <v>56</v>
      </c>
      <c r="B32" s="180" t="s">
        <v>54</v>
      </c>
      <c r="C32" s="180" t="s">
        <v>12</v>
      </c>
      <c r="D32" s="211">
        <f>Вед.2018!G95</f>
        <v>1000</v>
      </c>
      <c r="E32" s="83"/>
    </row>
    <row r="33" spans="1:5" ht="16.5">
      <c r="A33" s="208" t="s">
        <v>59</v>
      </c>
      <c r="B33" s="198" t="s">
        <v>54</v>
      </c>
      <c r="C33" s="198" t="s">
        <v>19</v>
      </c>
      <c r="D33" s="211">
        <f>Вед.2018!G100</f>
        <v>1721746</v>
      </c>
      <c r="E33" s="83"/>
    </row>
    <row r="34" spans="1:5" ht="16.5">
      <c r="A34" s="174" t="s">
        <v>669</v>
      </c>
      <c r="B34" s="198" t="s">
        <v>54</v>
      </c>
      <c r="C34" s="198" t="s">
        <v>54</v>
      </c>
      <c r="D34" s="211">
        <f>Вед.2018!G119</f>
        <v>68186</v>
      </c>
      <c r="E34" s="83"/>
    </row>
    <row r="35" spans="1:5" ht="16.5">
      <c r="A35" s="298" t="s">
        <v>67</v>
      </c>
      <c r="B35" s="98" t="s">
        <v>68</v>
      </c>
      <c r="C35" s="99"/>
      <c r="D35" s="200">
        <f>D36</f>
        <v>0</v>
      </c>
      <c r="E35" s="83"/>
    </row>
    <row r="36" spans="1:5" ht="16.5">
      <c r="A36" s="184" t="s">
        <v>69</v>
      </c>
      <c r="B36" s="247" t="s">
        <v>68</v>
      </c>
      <c r="C36" s="117" t="s">
        <v>12</v>
      </c>
      <c r="D36" s="211">
        <f>Вед.2018!G125</f>
        <v>0</v>
      </c>
      <c r="E36" s="83"/>
    </row>
    <row r="37" spans="1:5" ht="16.5">
      <c r="A37" s="199" t="s">
        <v>70</v>
      </c>
      <c r="B37" s="193" t="s">
        <v>71</v>
      </c>
      <c r="C37" s="193"/>
      <c r="D37" s="200">
        <f>D38+D39</f>
        <v>12255962</v>
      </c>
    </row>
    <row r="38" spans="1:5" ht="16.5">
      <c r="A38" s="229" t="s">
        <v>40</v>
      </c>
      <c r="B38" s="230" t="s">
        <v>71</v>
      </c>
      <c r="C38" s="230" t="s">
        <v>10</v>
      </c>
      <c r="D38" s="233">
        <f>Вед.2018!G135</f>
        <v>9986784</v>
      </c>
      <c r="E38" s="83"/>
    </row>
    <row r="39" spans="1:5" ht="16.5">
      <c r="A39" s="208" t="s">
        <v>77</v>
      </c>
      <c r="B39" s="198" t="s">
        <v>71</v>
      </c>
      <c r="C39" s="198" t="s">
        <v>23</v>
      </c>
      <c r="D39" s="206">
        <f>Вед.2018!G148</f>
        <v>2269178</v>
      </c>
    </row>
    <row r="40" spans="1:5" ht="16.5">
      <c r="A40" s="199" t="s">
        <v>697</v>
      </c>
      <c r="B40" s="193" t="s">
        <v>41</v>
      </c>
      <c r="C40" s="193"/>
      <c r="D40" s="205">
        <f>D41</f>
        <v>20000</v>
      </c>
    </row>
    <row r="41" spans="1:5" ht="16.5">
      <c r="A41" s="208" t="s">
        <v>698</v>
      </c>
      <c r="B41" s="198" t="s">
        <v>41</v>
      </c>
      <c r="C41" s="198" t="s">
        <v>41</v>
      </c>
      <c r="D41" s="206">
        <v>20000</v>
      </c>
    </row>
    <row r="42" spans="1:5" ht="16.5">
      <c r="A42" s="199" t="s">
        <v>78</v>
      </c>
      <c r="B42" s="193" t="s">
        <v>46</v>
      </c>
      <c r="C42" s="193"/>
      <c r="D42" s="205">
        <f>D43+D44</f>
        <v>439239</v>
      </c>
    </row>
    <row r="43" spans="1:5" ht="16.5">
      <c r="A43" s="244" t="s">
        <v>79</v>
      </c>
      <c r="B43" s="234" t="s">
        <v>46</v>
      </c>
      <c r="C43" s="237" t="s">
        <v>10</v>
      </c>
      <c r="D43" s="235">
        <f>Вед.2018!G161</f>
        <v>124473</v>
      </c>
    </row>
    <row r="44" spans="1:5" ht="16.5">
      <c r="A44" s="208" t="s">
        <v>82</v>
      </c>
      <c r="B44" s="198" t="s">
        <v>46</v>
      </c>
      <c r="C44" s="198" t="s">
        <v>19</v>
      </c>
      <c r="D44" s="206">
        <f>Вед.2018!G166</f>
        <v>314766</v>
      </c>
    </row>
    <row r="45" spans="1:5" ht="16.5">
      <c r="A45" s="246" t="s">
        <v>85</v>
      </c>
      <c r="B45" s="193" t="s">
        <v>86</v>
      </c>
      <c r="C45" s="193"/>
      <c r="D45" s="205">
        <f>D46</f>
        <v>3655282</v>
      </c>
      <c r="E45" s="245"/>
    </row>
    <row r="46" spans="1:5" ht="16.5">
      <c r="A46" s="173" t="s">
        <v>87</v>
      </c>
      <c r="B46" s="198" t="s">
        <v>86</v>
      </c>
      <c r="C46" s="180" t="s">
        <v>10</v>
      </c>
      <c r="D46" s="202">
        <f>Вед.2018!G185</f>
        <v>3655282</v>
      </c>
      <c r="E46" s="83"/>
    </row>
    <row r="47" spans="1:5" ht="18" customHeight="1" thickBot="1">
      <c r="A47" s="408" t="s">
        <v>91</v>
      </c>
      <c r="B47" s="409"/>
      <c r="C47" s="409"/>
      <c r="D47" s="410">
        <f>D16+D22+D24+D27+D30+D37+D42+D45+D35+D40</f>
        <v>26810075.98</v>
      </c>
    </row>
    <row r="48" spans="1:5" ht="18.75" customHeight="1">
      <c r="A48" s="146"/>
      <c r="C48" s="89"/>
      <c r="D48" s="90"/>
      <c r="E48" s="83"/>
    </row>
    <row r="49" spans="1:4" ht="21.75" customHeight="1">
      <c r="A49" s="146"/>
      <c r="C49" s="89"/>
      <c r="D49" s="90"/>
    </row>
    <row r="50" spans="1:4" ht="18.2" customHeight="1"/>
  </sheetData>
  <sheetProtection selectLockedCells="1" selectUnlockedCells="1"/>
  <mergeCells count="2">
    <mergeCell ref="A13:D13"/>
    <mergeCell ref="A12:D12"/>
  </mergeCells>
  <phoneticPr fontId="0" type="noConversion"/>
  <pageMargins left="1.5748031496062993" right="0" top="0.39370078740157483" bottom="0.39370078740157483" header="0.51181102362204722" footer="0.51181102362204722"/>
  <pageSetup paperSize="9" scale="79" firstPageNumber="0" orientation="portrait" horizontalDpi="300" verticalDpi="300" r:id="rId1"/>
  <headerFooter alignWithMargins="0"/>
  <rowBreaks count="1" manualBreakCount="1">
    <brk id="48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62"/>
  <sheetViews>
    <sheetView tabSelected="1" view="pageBreakPreview" topLeftCell="A139" zoomScaleNormal="80" workbookViewId="0">
      <selection activeCell="F147" sqref="F147"/>
    </sheetView>
  </sheetViews>
  <sheetFormatPr defaultRowHeight="12.75"/>
  <cols>
    <col min="1" max="1" width="69.85546875" style="133" customWidth="1"/>
    <col min="2" max="2" width="23.5703125" style="134" customWidth="1"/>
    <col min="3" max="3" width="10.28515625" style="135" customWidth="1"/>
    <col min="4" max="4" width="19" style="136" customWidth="1"/>
    <col min="5" max="5" width="7" style="135" customWidth="1"/>
    <col min="6" max="6" width="18.140625" style="135" customWidth="1"/>
    <col min="7" max="16384" width="9.140625" style="135"/>
  </cols>
  <sheetData>
    <row r="1" spans="1:253" ht="15.75">
      <c r="A1" s="482" t="s">
        <v>690</v>
      </c>
      <c r="B1" s="444"/>
      <c r="C1" s="444"/>
      <c r="D1" s="444"/>
      <c r="E1" s="452"/>
      <c r="F1" s="4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 s="483" t="s">
        <v>677</v>
      </c>
      <c r="B2" s="458"/>
      <c r="C2" s="453"/>
      <c r="D2" s="453"/>
      <c r="E2" s="454"/>
      <c r="F2" s="451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 s="484" t="s">
        <v>674</v>
      </c>
      <c r="B3" s="458"/>
      <c r="C3" s="454"/>
      <c r="D3" s="454"/>
      <c r="E3" s="454"/>
      <c r="F3" s="45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 s="483" t="s">
        <v>675</v>
      </c>
      <c r="B4" s="458"/>
      <c r="C4" s="454"/>
      <c r="D4" s="454"/>
      <c r="E4" s="454"/>
      <c r="F4" s="451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 s="485" t="s">
        <v>679</v>
      </c>
      <c r="B5" s="458"/>
      <c r="C5" s="454"/>
      <c r="D5" s="454"/>
      <c r="E5" s="454"/>
      <c r="F5" s="451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 s="485" t="s">
        <v>678</v>
      </c>
      <c r="B6" s="458"/>
      <c r="C6" s="454"/>
      <c r="D6" s="454"/>
      <c r="E6" s="454"/>
      <c r="F6" s="451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 s="485" t="s">
        <v>676</v>
      </c>
      <c r="B7" s="458"/>
      <c r="C7" s="454"/>
      <c r="D7" s="454"/>
      <c r="E7" s="454"/>
      <c r="F7" s="451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 s="485" t="s">
        <v>680</v>
      </c>
      <c r="B8" s="458"/>
      <c r="C8" s="454"/>
      <c r="D8" s="454"/>
      <c r="E8" s="454"/>
      <c r="F8" s="45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 s="485" t="s">
        <v>722</v>
      </c>
      <c r="B9" s="458"/>
      <c r="C9" s="444"/>
      <c r="D9" s="444"/>
      <c r="E9" s="452"/>
      <c r="F9" s="448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 s="482" t="s">
        <v>727</v>
      </c>
      <c r="B10" s="444"/>
      <c r="C10" s="444"/>
      <c r="D10" s="444"/>
      <c r="E10" s="458"/>
      <c r="F10" s="449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5.75">
      <c r="A11" s="482"/>
      <c r="B11" s="444"/>
      <c r="C11" s="444"/>
      <c r="D11" s="444"/>
      <c r="E11" s="458"/>
      <c r="F11" s="449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514" t="s">
        <v>453</v>
      </c>
      <c r="B12" s="515"/>
      <c r="C12" s="515"/>
      <c r="D12" s="515"/>
      <c r="E12" s="28"/>
      <c r="F12" s="449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510" t="s">
        <v>529</v>
      </c>
      <c r="B13" s="510"/>
      <c r="C13" s="510"/>
      <c r="D13" s="510"/>
      <c r="E13" s="512"/>
      <c r="F13" s="91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510" t="s">
        <v>454</v>
      </c>
      <c r="B14" s="510"/>
      <c r="C14" s="510"/>
      <c r="D14" s="510"/>
      <c r="E14" s="470"/>
      <c r="F14" s="91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31.15" customHeight="1">
      <c r="A15" s="513" t="s">
        <v>653</v>
      </c>
      <c r="B15" s="513"/>
      <c r="C15" s="513"/>
      <c r="D15" s="513"/>
      <c r="E15" s="481"/>
      <c r="F15" s="91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1"/>
      <c r="C16" s="349"/>
      <c r="D16" s="349"/>
      <c r="E16" s="91"/>
      <c r="F16" s="91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37"/>
      <c r="B17" s="138"/>
      <c r="C17" s="139"/>
      <c r="D17" s="6" t="s">
        <v>110</v>
      </c>
      <c r="E17" s="139"/>
      <c r="F17" s="87"/>
    </row>
    <row r="18" spans="1:9" ht="33.75" thickBot="1">
      <c r="A18" s="337" t="s">
        <v>112</v>
      </c>
      <c r="B18" s="338" t="s">
        <v>6</v>
      </c>
      <c r="C18" s="339" t="s">
        <v>7</v>
      </c>
      <c r="D18" s="340" t="s">
        <v>661</v>
      </c>
      <c r="E18" s="140"/>
      <c r="F18" s="140"/>
    </row>
    <row r="19" spans="1:9" ht="21" customHeight="1" thickBot="1">
      <c r="A19" s="341" t="s">
        <v>63</v>
      </c>
      <c r="B19" s="342"/>
      <c r="C19" s="343"/>
      <c r="D19" s="344">
        <f>D20+D24+D28+D34+D49+D58+D68+D72+D76+D80+D95+D110+D118+D122+D126+D130</f>
        <v>18854437</v>
      </c>
      <c r="E19" s="93"/>
      <c r="F19" s="141"/>
    </row>
    <row r="20" spans="1:9" ht="50.25" customHeight="1">
      <c r="A20" s="280" t="s">
        <v>662</v>
      </c>
      <c r="B20" s="101" t="s">
        <v>283</v>
      </c>
      <c r="C20" s="101"/>
      <c r="D20" s="281">
        <f>D21</f>
        <v>42667</v>
      </c>
      <c r="E20" s="142"/>
      <c r="F20" s="141"/>
    </row>
    <row r="21" spans="1:9" ht="18.75" customHeight="1" thickBot="1">
      <c r="A21" s="163" t="s">
        <v>286</v>
      </c>
      <c r="B21" s="104" t="s">
        <v>284</v>
      </c>
      <c r="C21" s="104"/>
      <c r="D21" s="282">
        <f>D22</f>
        <v>42667</v>
      </c>
      <c r="E21" s="142"/>
      <c r="F21" s="141"/>
    </row>
    <row r="22" spans="1:9" ht="17.25" customHeight="1" thickBot="1">
      <c r="A22" s="283" t="s">
        <v>48</v>
      </c>
      <c r="B22" s="104" t="s">
        <v>285</v>
      </c>
      <c r="C22" s="104"/>
      <c r="D22" s="282">
        <f>D23</f>
        <v>42667</v>
      </c>
      <c r="E22" s="142"/>
      <c r="F22" s="141"/>
      <c r="I22" s="415"/>
    </row>
    <row r="23" spans="1:9" ht="36.200000000000003" customHeight="1">
      <c r="A23" s="174" t="s">
        <v>26</v>
      </c>
      <c r="B23" s="104" t="s">
        <v>285</v>
      </c>
      <c r="C23" s="104" t="s">
        <v>27</v>
      </c>
      <c r="D23" s="282">
        <f>Вед.2018!G104</f>
        <v>42667</v>
      </c>
      <c r="E23" s="142"/>
      <c r="F23" s="141"/>
    </row>
    <row r="24" spans="1:9" ht="50.25" customHeight="1">
      <c r="A24" s="280" t="s">
        <v>663</v>
      </c>
      <c r="B24" s="101" t="s">
        <v>279</v>
      </c>
      <c r="C24" s="101"/>
      <c r="D24" s="281">
        <f>D25</f>
        <v>131000</v>
      </c>
      <c r="E24" s="143"/>
      <c r="F24" s="141"/>
    </row>
    <row r="25" spans="1:9" ht="37.35" customHeight="1">
      <c r="A25" s="163" t="s">
        <v>282</v>
      </c>
      <c r="B25" s="104" t="s">
        <v>280</v>
      </c>
      <c r="C25" s="104"/>
      <c r="D25" s="282">
        <f>D26</f>
        <v>131000</v>
      </c>
      <c r="E25" s="143"/>
      <c r="F25" s="141"/>
    </row>
    <row r="26" spans="1:9" ht="37.35" customHeight="1">
      <c r="A26" s="183" t="s">
        <v>455</v>
      </c>
      <c r="B26" s="104" t="s">
        <v>281</v>
      </c>
      <c r="C26" s="104"/>
      <c r="D26" s="282">
        <f>D27</f>
        <v>131000</v>
      </c>
      <c r="E26" s="143"/>
      <c r="F26" s="141"/>
    </row>
    <row r="27" spans="1:9" ht="37.35" customHeight="1">
      <c r="A27" s="174" t="s">
        <v>26</v>
      </c>
      <c r="B27" s="104" t="s">
        <v>281</v>
      </c>
      <c r="C27" s="104" t="s">
        <v>27</v>
      </c>
      <c r="D27" s="282">
        <v>131000</v>
      </c>
      <c r="E27" s="143"/>
      <c r="F27" s="141"/>
    </row>
    <row r="28" spans="1:9" ht="48.75" customHeight="1">
      <c r="A28" s="332" t="s">
        <v>614</v>
      </c>
      <c r="B28" s="101" t="s">
        <v>306</v>
      </c>
      <c r="C28" s="101"/>
      <c r="D28" s="281">
        <f>D29</f>
        <v>18000</v>
      </c>
      <c r="E28" s="143"/>
      <c r="F28" s="141"/>
    </row>
    <row r="29" spans="1:9" ht="18.75" customHeight="1">
      <c r="A29" s="368" t="s">
        <v>525</v>
      </c>
      <c r="B29" s="104" t="s">
        <v>303</v>
      </c>
      <c r="C29" s="104"/>
      <c r="D29" s="282">
        <f>D30+D32</f>
        <v>18000</v>
      </c>
      <c r="E29" s="143"/>
      <c r="F29" s="141"/>
    </row>
    <row r="30" spans="1:9" ht="21" customHeight="1">
      <c r="A30" s="368" t="s">
        <v>526</v>
      </c>
      <c r="B30" s="104" t="s">
        <v>654</v>
      </c>
      <c r="C30" s="104"/>
      <c r="D30" s="282">
        <f>D31</f>
        <v>0</v>
      </c>
      <c r="E30" s="143"/>
      <c r="F30" s="141"/>
    </row>
    <row r="31" spans="1:9" ht="33.75" customHeight="1">
      <c r="A31" s="166" t="s">
        <v>26</v>
      </c>
      <c r="B31" s="104" t="s">
        <v>654</v>
      </c>
      <c r="C31" s="104" t="s">
        <v>27</v>
      </c>
      <c r="D31" s="282">
        <f>Вед.2018!G54</f>
        <v>0</v>
      </c>
      <c r="E31" s="143"/>
      <c r="F31" s="141"/>
    </row>
    <row r="32" spans="1:9" ht="18.75" customHeight="1">
      <c r="A32" s="174" t="s">
        <v>48</v>
      </c>
      <c r="B32" s="104" t="s">
        <v>631</v>
      </c>
      <c r="C32" s="104"/>
      <c r="D32" s="282">
        <f>D33</f>
        <v>18000</v>
      </c>
      <c r="E32" s="143"/>
      <c r="F32" s="141"/>
    </row>
    <row r="33" spans="1:6" ht="33.75" customHeight="1">
      <c r="A33" s="374" t="s">
        <v>26</v>
      </c>
      <c r="B33" s="114" t="s">
        <v>631</v>
      </c>
      <c r="C33" s="114" t="s">
        <v>27</v>
      </c>
      <c r="D33" s="294">
        <f>Вед.2018!G108</f>
        <v>18000</v>
      </c>
      <c r="E33" s="143"/>
      <c r="F33" s="143"/>
    </row>
    <row r="34" spans="1:6" ht="51" customHeight="1">
      <c r="A34" s="280" t="s">
        <v>617</v>
      </c>
      <c r="B34" s="111" t="s">
        <v>461</v>
      </c>
      <c r="C34" s="111"/>
      <c r="D34" s="303">
        <f>D35+D40+D43</f>
        <v>3647282</v>
      </c>
      <c r="E34" s="143"/>
      <c r="F34" s="141"/>
    </row>
    <row r="35" spans="1:6" ht="18.75" customHeight="1">
      <c r="A35" s="163" t="s">
        <v>326</v>
      </c>
      <c r="B35" s="117" t="s">
        <v>316</v>
      </c>
      <c r="C35" s="117"/>
      <c r="D35" s="304">
        <f>D36</f>
        <v>3486582</v>
      </c>
      <c r="E35" s="143"/>
      <c r="F35" s="141"/>
    </row>
    <row r="36" spans="1:6" ht="17.25" customHeight="1">
      <c r="A36" s="183" t="s">
        <v>73</v>
      </c>
      <c r="B36" s="117" t="s">
        <v>642</v>
      </c>
      <c r="C36" s="117"/>
      <c r="D36" s="304">
        <f>D37+D38+D39</f>
        <v>3486582</v>
      </c>
      <c r="E36" s="143"/>
      <c r="F36" s="141"/>
    </row>
    <row r="37" spans="1:6" ht="16.5" customHeight="1">
      <c r="A37" s="174" t="s">
        <v>74</v>
      </c>
      <c r="B37" s="117" t="s">
        <v>642</v>
      </c>
      <c r="C37" s="117" t="s">
        <v>75</v>
      </c>
      <c r="D37" s="304">
        <f>Вед.2018!G193</f>
        <v>1082581</v>
      </c>
      <c r="E37" s="143"/>
      <c r="F37" s="141"/>
    </row>
    <row r="38" spans="1:6" ht="37.5" customHeight="1">
      <c r="A38" s="174" t="s">
        <v>26</v>
      </c>
      <c r="B38" s="117" t="s">
        <v>642</v>
      </c>
      <c r="C38" s="117" t="s">
        <v>27</v>
      </c>
      <c r="D38" s="304">
        <f>Вед.2018!G194</f>
        <v>1958350</v>
      </c>
      <c r="E38" s="143"/>
      <c r="F38" s="141"/>
    </row>
    <row r="39" spans="1:6" ht="24.75" customHeight="1">
      <c r="A39" s="174" t="s">
        <v>28</v>
      </c>
      <c r="B39" s="117" t="s">
        <v>642</v>
      </c>
      <c r="C39" s="191" t="s">
        <v>29</v>
      </c>
      <c r="D39" s="304">
        <f>Вед.2018!G195</f>
        <v>445651</v>
      </c>
      <c r="E39" s="143"/>
      <c r="F39" s="141"/>
    </row>
    <row r="40" spans="1:6" ht="32.25" customHeight="1">
      <c r="A40" s="168" t="s">
        <v>327</v>
      </c>
      <c r="B40" s="117" t="s">
        <v>643</v>
      </c>
      <c r="C40" s="191"/>
      <c r="D40" s="304">
        <f>D41</f>
        <v>160700</v>
      </c>
      <c r="E40" s="143"/>
      <c r="F40" s="141"/>
    </row>
    <row r="41" spans="1:6" ht="19.5" customHeight="1">
      <c r="A41" s="168" t="s">
        <v>90</v>
      </c>
      <c r="B41" s="117" t="s">
        <v>644</v>
      </c>
      <c r="C41" s="191"/>
      <c r="D41" s="304">
        <f>D42</f>
        <v>160700</v>
      </c>
      <c r="E41" s="143"/>
      <c r="F41" s="141"/>
    </row>
    <row r="42" spans="1:6" ht="36.75" customHeight="1">
      <c r="A42" s="174" t="s">
        <v>26</v>
      </c>
      <c r="B42" s="117" t="s">
        <v>644</v>
      </c>
      <c r="C42" s="191" t="s">
        <v>27</v>
      </c>
      <c r="D42" s="304">
        <f>Вед.2018!G198</f>
        <v>160700</v>
      </c>
      <c r="E42" s="143"/>
      <c r="F42" s="141"/>
    </row>
    <row r="43" spans="1:6" ht="19.5" customHeight="1">
      <c r="A43" s="168" t="s">
        <v>328</v>
      </c>
      <c r="B43" s="117" t="s">
        <v>645</v>
      </c>
      <c r="C43" s="191"/>
      <c r="D43" s="304">
        <f>D44+D46</f>
        <v>0</v>
      </c>
      <c r="E43" s="143"/>
      <c r="F43" s="141"/>
    </row>
    <row r="44" spans="1:6" ht="19.5" customHeight="1">
      <c r="A44" s="184" t="s">
        <v>89</v>
      </c>
      <c r="B44" s="117" t="s">
        <v>647</v>
      </c>
      <c r="C44" s="117"/>
      <c r="D44" s="304">
        <f>D45</f>
        <v>0</v>
      </c>
      <c r="E44" s="143"/>
      <c r="F44" s="141"/>
    </row>
    <row r="45" spans="1:6" ht="19.5" customHeight="1">
      <c r="A45" s="376" t="s">
        <v>57</v>
      </c>
      <c r="B45" s="117" t="s">
        <v>647</v>
      </c>
      <c r="C45" s="117" t="s">
        <v>58</v>
      </c>
      <c r="D45" s="304">
        <v>0</v>
      </c>
      <c r="E45" s="143"/>
      <c r="F45" s="141"/>
    </row>
    <row r="46" spans="1:6" ht="32.25" customHeight="1">
      <c r="A46" s="215" t="s">
        <v>610</v>
      </c>
      <c r="B46" s="130" t="s">
        <v>646</v>
      </c>
      <c r="C46" s="191"/>
      <c r="D46" s="375">
        <f>D47+D48</f>
        <v>0</v>
      </c>
      <c r="E46" s="143"/>
      <c r="F46" s="141"/>
    </row>
    <row r="47" spans="1:6" ht="33" customHeight="1">
      <c r="A47" s="374" t="s">
        <v>26</v>
      </c>
      <c r="B47" s="130" t="s">
        <v>646</v>
      </c>
      <c r="C47" s="191" t="s">
        <v>27</v>
      </c>
      <c r="D47" s="375">
        <v>0</v>
      </c>
      <c r="E47" s="143"/>
      <c r="F47" s="141"/>
    </row>
    <row r="48" spans="1:6" ht="19.5" customHeight="1">
      <c r="A48" s="418" t="s">
        <v>57</v>
      </c>
      <c r="B48" s="130" t="s">
        <v>646</v>
      </c>
      <c r="C48" s="191" t="s">
        <v>593</v>
      </c>
      <c r="D48" s="375">
        <v>0</v>
      </c>
      <c r="E48" s="143"/>
      <c r="F48" s="141"/>
    </row>
    <row r="49" spans="1:6" ht="49.5" customHeight="1">
      <c r="A49" s="298" t="s">
        <v>616</v>
      </c>
      <c r="B49" s="333" t="s">
        <v>322</v>
      </c>
      <c r="C49" s="333"/>
      <c r="D49" s="281">
        <f>D50+D53+D56</f>
        <v>69186</v>
      </c>
      <c r="E49" s="143"/>
      <c r="F49" s="141"/>
    </row>
    <row r="50" spans="1:6" ht="19.5" customHeight="1">
      <c r="A50" s="364" t="s">
        <v>464</v>
      </c>
      <c r="B50" s="195" t="s">
        <v>462</v>
      </c>
      <c r="C50" s="365"/>
      <c r="D50" s="282">
        <f>D51</f>
        <v>68186</v>
      </c>
      <c r="E50" s="143"/>
      <c r="F50" s="141"/>
    </row>
    <row r="51" spans="1:6" ht="19.5" customHeight="1">
      <c r="A51" s="364" t="s">
        <v>456</v>
      </c>
      <c r="B51" s="195" t="s">
        <v>633</v>
      </c>
      <c r="C51" s="365"/>
      <c r="D51" s="311">
        <f>D52</f>
        <v>68186</v>
      </c>
      <c r="E51" s="143"/>
      <c r="F51" s="141"/>
    </row>
    <row r="52" spans="1:6" ht="19.5" customHeight="1">
      <c r="A52" s="496" t="s">
        <v>457</v>
      </c>
      <c r="B52" s="234" t="s">
        <v>633</v>
      </c>
      <c r="C52" s="497" t="s">
        <v>458</v>
      </c>
      <c r="D52" s="288">
        <f>Вед.2018!G123</f>
        <v>68186</v>
      </c>
      <c r="E52" s="143"/>
      <c r="F52" s="141"/>
    </row>
    <row r="53" spans="1:6" ht="19.5" customHeight="1">
      <c r="A53" s="175" t="s">
        <v>298</v>
      </c>
      <c r="B53" s="104" t="s">
        <v>613</v>
      </c>
      <c r="C53" s="104"/>
      <c r="D53" s="282">
        <f>D54</f>
        <v>1000</v>
      </c>
      <c r="E53" s="143"/>
      <c r="F53" s="141"/>
    </row>
    <row r="54" spans="1:6" ht="19.5" customHeight="1">
      <c r="A54" s="175" t="s">
        <v>299</v>
      </c>
      <c r="B54" s="103" t="s">
        <v>629</v>
      </c>
      <c r="C54" s="103"/>
      <c r="D54" s="282">
        <f>D55</f>
        <v>1000</v>
      </c>
      <c r="E54" s="143"/>
      <c r="F54" s="141"/>
    </row>
    <row r="55" spans="1:6" ht="19.5" customHeight="1">
      <c r="A55" s="308" t="s">
        <v>57</v>
      </c>
      <c r="B55" s="310" t="s">
        <v>629</v>
      </c>
      <c r="C55" s="309" t="s">
        <v>58</v>
      </c>
      <c r="D55" s="311">
        <f>Вед.2018!G99</f>
        <v>1000</v>
      </c>
      <c r="E55" s="143"/>
      <c r="F55" s="141"/>
    </row>
    <row r="56" spans="1:6" ht="19.5" customHeight="1">
      <c r="A56" s="416" t="s">
        <v>611</v>
      </c>
      <c r="B56" s="104" t="s">
        <v>655</v>
      </c>
      <c r="C56" s="391"/>
      <c r="D56" s="372">
        <f>D57</f>
        <v>0</v>
      </c>
      <c r="E56" s="143"/>
      <c r="F56" s="141"/>
    </row>
    <row r="57" spans="1:6" ht="19.5" customHeight="1">
      <c r="A57" s="420" t="s">
        <v>612</v>
      </c>
      <c r="B57" s="114" t="s">
        <v>656</v>
      </c>
      <c r="C57" s="421" t="s">
        <v>621</v>
      </c>
      <c r="D57" s="372">
        <v>0</v>
      </c>
      <c r="E57" s="143"/>
      <c r="F57" s="141"/>
    </row>
    <row r="58" spans="1:6" ht="50.25" customHeight="1">
      <c r="A58" s="350" t="s">
        <v>659</v>
      </c>
      <c r="B58" s="351" t="s">
        <v>291</v>
      </c>
      <c r="C58" s="351"/>
      <c r="D58" s="352">
        <f>D59+D65</f>
        <v>27000</v>
      </c>
      <c r="E58" s="143"/>
      <c r="F58" s="141"/>
    </row>
    <row r="59" spans="1:6" ht="19.5" customHeight="1">
      <c r="A59" s="164" t="s">
        <v>277</v>
      </c>
      <c r="B59" s="317" t="s">
        <v>588</v>
      </c>
      <c r="C59" s="353"/>
      <c r="D59" s="354">
        <f>D60+D63</f>
        <v>19000</v>
      </c>
      <c r="E59" s="143"/>
      <c r="F59" s="141"/>
    </row>
    <row r="60" spans="1:6" ht="35.25" customHeight="1">
      <c r="A60" s="400" t="s">
        <v>38</v>
      </c>
      <c r="B60" s="104" t="s">
        <v>626</v>
      </c>
      <c r="C60" s="114"/>
      <c r="D60" s="282">
        <f>D62+D61</f>
        <v>9000</v>
      </c>
      <c r="E60" s="143"/>
      <c r="F60" s="141"/>
    </row>
    <row r="61" spans="1:6" ht="19.5" customHeight="1">
      <c r="A61" s="183" t="s">
        <v>16</v>
      </c>
      <c r="B61" s="104" t="s">
        <v>626</v>
      </c>
      <c r="C61" s="114" t="s">
        <v>17</v>
      </c>
      <c r="D61" s="282">
        <v>6000</v>
      </c>
      <c r="E61" s="143"/>
      <c r="F61" s="141"/>
    </row>
    <row r="62" spans="1:6" ht="36" customHeight="1">
      <c r="A62" s="284" t="s">
        <v>26</v>
      </c>
      <c r="B62" s="104" t="s">
        <v>626</v>
      </c>
      <c r="C62" s="104" t="s">
        <v>27</v>
      </c>
      <c r="D62" s="282">
        <v>3000</v>
      </c>
      <c r="E62" s="143"/>
      <c r="F62" s="141"/>
    </row>
    <row r="63" spans="1:6" ht="38.25" customHeight="1">
      <c r="A63" s="388" t="s">
        <v>609</v>
      </c>
      <c r="B63" s="104" t="s">
        <v>657</v>
      </c>
      <c r="C63" s="104"/>
      <c r="D63" s="282">
        <f>D64</f>
        <v>10000</v>
      </c>
      <c r="E63" s="143"/>
      <c r="F63" s="141"/>
    </row>
    <row r="64" spans="1:6" ht="33.75" customHeight="1">
      <c r="A64" s="181" t="s">
        <v>26</v>
      </c>
      <c r="B64" s="104" t="s">
        <v>657</v>
      </c>
      <c r="C64" s="104" t="s">
        <v>27</v>
      </c>
      <c r="D64" s="282">
        <f>Вед.2018!G118</f>
        <v>10000</v>
      </c>
      <c r="E64" s="143"/>
      <c r="F64" s="141"/>
    </row>
    <row r="65" spans="1:6" ht="19.5" customHeight="1">
      <c r="A65" s="171" t="s">
        <v>325</v>
      </c>
      <c r="B65" s="117" t="s">
        <v>640</v>
      </c>
      <c r="C65" s="117"/>
      <c r="D65" s="304">
        <f>D66</f>
        <v>8000</v>
      </c>
      <c r="E65" s="143"/>
      <c r="F65" s="141"/>
    </row>
    <row r="66" spans="1:6" ht="37.5" customHeight="1">
      <c r="A66" s="189" t="s">
        <v>88</v>
      </c>
      <c r="B66" s="104" t="s">
        <v>658</v>
      </c>
      <c r="C66" s="117"/>
      <c r="D66" s="304">
        <f>D67</f>
        <v>8000</v>
      </c>
      <c r="E66" s="143"/>
      <c r="F66" s="141"/>
    </row>
    <row r="67" spans="1:6" ht="33" customHeight="1">
      <c r="A67" s="181" t="s">
        <v>26</v>
      </c>
      <c r="B67" s="104" t="s">
        <v>658</v>
      </c>
      <c r="C67" s="117" t="s">
        <v>27</v>
      </c>
      <c r="D67" s="304">
        <f>Вед.2018!G189</f>
        <v>8000</v>
      </c>
      <c r="E67" s="143"/>
      <c r="F67" s="141"/>
    </row>
    <row r="68" spans="1:6" ht="52.5" customHeight="1">
      <c r="A68" s="430" t="s">
        <v>703</v>
      </c>
      <c r="B68" s="397" t="s">
        <v>287</v>
      </c>
      <c r="C68" s="397"/>
      <c r="D68" s="398">
        <f>D69</f>
        <v>543400</v>
      </c>
      <c r="E68" s="143"/>
      <c r="F68" s="141"/>
    </row>
    <row r="69" spans="1:6" ht="48.75" customHeight="1">
      <c r="A69" s="373" t="s">
        <v>290</v>
      </c>
      <c r="B69" s="317" t="s">
        <v>288</v>
      </c>
      <c r="C69" s="317"/>
      <c r="D69" s="354">
        <f>D70</f>
        <v>543400</v>
      </c>
      <c r="E69" s="143"/>
      <c r="F69" s="141"/>
    </row>
    <row r="70" spans="1:6" ht="36.75" customHeight="1">
      <c r="A70" s="174" t="s">
        <v>50</v>
      </c>
      <c r="B70" s="104" t="s">
        <v>289</v>
      </c>
      <c r="C70" s="104"/>
      <c r="D70" s="288">
        <f>D71</f>
        <v>543400</v>
      </c>
      <c r="E70" s="143"/>
      <c r="F70" s="141"/>
    </row>
    <row r="71" spans="1:6" ht="33.75" customHeight="1">
      <c r="A71" s="374" t="s">
        <v>26</v>
      </c>
      <c r="B71" s="114" t="s">
        <v>289</v>
      </c>
      <c r="C71" s="114" t="s">
        <v>27</v>
      </c>
      <c r="D71" s="422">
        <f>Вед.2018!G83</f>
        <v>543400</v>
      </c>
      <c r="E71" s="143"/>
      <c r="F71" s="141"/>
    </row>
    <row r="72" spans="1:6" ht="50.25" customHeight="1">
      <c r="A72" s="428" t="s">
        <v>664</v>
      </c>
      <c r="B72" s="425" t="s">
        <v>292</v>
      </c>
      <c r="C72" s="335"/>
      <c r="D72" s="336">
        <f>D74</f>
        <v>2000</v>
      </c>
      <c r="E72" s="143"/>
      <c r="F72" s="141"/>
    </row>
    <row r="73" spans="1:6" ht="19.5" customHeight="1">
      <c r="A73" s="203" t="s">
        <v>278</v>
      </c>
      <c r="B73" s="114" t="s">
        <v>294</v>
      </c>
      <c r="C73" s="114"/>
      <c r="D73" s="294">
        <f>D74</f>
        <v>2000</v>
      </c>
      <c r="E73" s="143"/>
      <c r="F73" s="141"/>
    </row>
    <row r="74" spans="1:6" ht="33.75" customHeight="1">
      <c r="A74" s="165" t="s">
        <v>38</v>
      </c>
      <c r="B74" s="117" t="s">
        <v>627</v>
      </c>
      <c r="C74" s="114"/>
      <c r="D74" s="294">
        <f>D75</f>
        <v>2000</v>
      </c>
      <c r="E74" s="143"/>
      <c r="F74" s="141"/>
    </row>
    <row r="75" spans="1:6" ht="33.75" customHeight="1">
      <c r="A75" s="166" t="s">
        <v>26</v>
      </c>
      <c r="B75" s="191" t="s">
        <v>627</v>
      </c>
      <c r="C75" s="114" t="s">
        <v>27</v>
      </c>
      <c r="D75" s="294">
        <v>2000</v>
      </c>
      <c r="E75" s="143"/>
      <c r="F75" s="141"/>
    </row>
    <row r="76" spans="1:6" s="146" customFormat="1" ht="53.25" customHeight="1">
      <c r="A76" s="419" t="s">
        <v>605</v>
      </c>
      <c r="B76" s="194" t="s">
        <v>305</v>
      </c>
      <c r="C76" s="194"/>
      <c r="D76" s="201">
        <f>D77</f>
        <v>0</v>
      </c>
      <c r="E76" s="144"/>
      <c r="F76" s="145"/>
    </row>
    <row r="77" spans="1:6" s="146" customFormat="1" ht="19.5" customHeight="1">
      <c r="A77" s="378" t="s">
        <v>606</v>
      </c>
      <c r="B77" s="423" t="s">
        <v>304</v>
      </c>
      <c r="C77" s="237"/>
      <c r="D77" s="424">
        <f>D78</f>
        <v>0</v>
      </c>
      <c r="E77" s="144"/>
      <c r="F77" s="145"/>
    </row>
    <row r="78" spans="1:6" s="146" customFormat="1" ht="32.25" customHeight="1">
      <c r="A78" s="378" t="s">
        <v>604</v>
      </c>
      <c r="B78" s="380" t="s">
        <v>660</v>
      </c>
      <c r="C78" s="196"/>
      <c r="D78" s="377">
        <f>D79</f>
        <v>0</v>
      </c>
      <c r="E78" s="144"/>
      <c r="F78" s="145"/>
    </row>
    <row r="79" spans="1:6" s="146" customFormat="1" ht="36.75" customHeight="1">
      <c r="A79" s="396" t="s">
        <v>602</v>
      </c>
      <c r="B79" s="381" t="s">
        <v>660</v>
      </c>
      <c r="C79" s="196" t="s">
        <v>27</v>
      </c>
      <c r="D79" s="377">
        <f>Вед.2018!G170</f>
        <v>0</v>
      </c>
      <c r="E79" s="144"/>
      <c r="F79" s="145"/>
    </row>
    <row r="80" spans="1:6" s="146" customFormat="1" ht="52.5" customHeight="1">
      <c r="A80" s="280" t="s">
        <v>93</v>
      </c>
      <c r="B80" s="111" t="s">
        <v>312</v>
      </c>
      <c r="C80" s="118"/>
      <c r="D80" s="281">
        <f>D81+D91+D88</f>
        <v>12255962</v>
      </c>
      <c r="E80" s="144"/>
      <c r="F80" s="145"/>
    </row>
    <row r="81" spans="1:6" s="146" customFormat="1" ht="20.25" customHeight="1">
      <c r="A81" s="182" t="s">
        <v>307</v>
      </c>
      <c r="B81" s="104" t="s">
        <v>308</v>
      </c>
      <c r="C81" s="116"/>
      <c r="D81" s="282">
        <f>D82+D86</f>
        <v>9353632</v>
      </c>
      <c r="E81" s="144"/>
      <c r="F81" s="145"/>
    </row>
    <row r="82" spans="1:6" s="146" customFormat="1" ht="36.75" customHeight="1">
      <c r="A82" s="183" t="s">
        <v>73</v>
      </c>
      <c r="B82" s="104" t="s">
        <v>309</v>
      </c>
      <c r="C82" s="116"/>
      <c r="D82" s="282">
        <f>D83+D84+D85</f>
        <v>8076035</v>
      </c>
      <c r="E82" s="144"/>
      <c r="F82" s="145"/>
    </row>
    <row r="83" spans="1:6" s="146" customFormat="1" ht="20.25" customHeight="1">
      <c r="A83" s="174" t="s">
        <v>74</v>
      </c>
      <c r="B83" s="104" t="s">
        <v>309</v>
      </c>
      <c r="C83" s="117" t="s">
        <v>75</v>
      </c>
      <c r="D83" s="282">
        <f>Вед.2018!G139</f>
        <v>4784314</v>
      </c>
      <c r="E83" s="144"/>
      <c r="F83" s="145"/>
    </row>
    <row r="84" spans="1:6" s="146" customFormat="1" ht="36.75" customHeight="1">
      <c r="A84" s="181" t="s">
        <v>26</v>
      </c>
      <c r="B84" s="104" t="s">
        <v>309</v>
      </c>
      <c r="C84" s="104" t="s">
        <v>27</v>
      </c>
      <c r="D84" s="282">
        <f>Вед.2018!G140</f>
        <v>2855534</v>
      </c>
      <c r="E84" s="144"/>
      <c r="F84" s="145"/>
    </row>
    <row r="85" spans="1:6" s="146" customFormat="1" ht="19.5" customHeight="1">
      <c r="A85" s="283" t="s">
        <v>28</v>
      </c>
      <c r="B85" s="104" t="s">
        <v>309</v>
      </c>
      <c r="C85" s="117" t="s">
        <v>29</v>
      </c>
      <c r="D85" s="304">
        <f>Вед.2018!G141</f>
        <v>436187</v>
      </c>
      <c r="E85" s="144"/>
      <c r="F85" s="145"/>
    </row>
    <row r="86" spans="1:6" s="146" customFormat="1" ht="23.25" customHeight="1">
      <c r="A86" s="184" t="s">
        <v>310</v>
      </c>
      <c r="B86" s="104" t="s">
        <v>311</v>
      </c>
      <c r="C86" s="104"/>
      <c r="D86" s="304">
        <f>D87</f>
        <v>1277597</v>
      </c>
      <c r="E86" s="144"/>
      <c r="F86" s="145"/>
    </row>
    <row r="87" spans="1:6" s="146" customFormat="1" ht="32.25" customHeight="1">
      <c r="A87" s="174" t="s">
        <v>26</v>
      </c>
      <c r="B87" s="104" t="s">
        <v>311</v>
      </c>
      <c r="C87" s="104" t="s">
        <v>27</v>
      </c>
      <c r="D87" s="304">
        <f>Вед.2018!G143</f>
        <v>1277597</v>
      </c>
      <c r="E87" s="144"/>
      <c r="F87" s="145"/>
    </row>
    <row r="88" spans="1:6" s="146" customFormat="1" ht="21" customHeight="1">
      <c r="A88" s="502" t="s">
        <v>718</v>
      </c>
      <c r="B88" s="196" t="s">
        <v>717</v>
      </c>
      <c r="C88" s="196"/>
      <c r="D88" s="197">
        <f>D89</f>
        <v>633152</v>
      </c>
      <c r="E88" s="144"/>
      <c r="F88" s="145"/>
    </row>
    <row r="89" spans="1:6" s="146" customFormat="1" ht="21.75" customHeight="1">
      <c r="A89" s="502" t="s">
        <v>720</v>
      </c>
      <c r="B89" s="196" t="s">
        <v>719</v>
      </c>
      <c r="C89" s="196"/>
      <c r="D89" s="197">
        <f>D90</f>
        <v>633152</v>
      </c>
      <c r="E89" s="144"/>
      <c r="F89" s="145"/>
    </row>
    <row r="90" spans="1:6" s="146" customFormat="1" ht="19.5" customHeight="1">
      <c r="A90" s="503" t="s">
        <v>57</v>
      </c>
      <c r="B90" s="196" t="s">
        <v>719</v>
      </c>
      <c r="C90" s="196" t="s">
        <v>58</v>
      </c>
      <c r="D90" s="197">
        <v>633152</v>
      </c>
      <c r="E90" s="144"/>
      <c r="F90" s="145"/>
    </row>
    <row r="91" spans="1:6" s="146" customFormat="1" ht="19.5" customHeight="1">
      <c r="A91" s="185" t="s">
        <v>313</v>
      </c>
      <c r="B91" s="104" t="s">
        <v>314</v>
      </c>
      <c r="C91" s="104"/>
      <c r="D91" s="282">
        <f>D92</f>
        <v>2269178</v>
      </c>
      <c r="E91" s="144"/>
      <c r="F91" s="145"/>
    </row>
    <row r="92" spans="1:6" s="146" customFormat="1" ht="36.75" customHeight="1">
      <c r="A92" s="183" t="s">
        <v>463</v>
      </c>
      <c r="B92" s="116" t="s">
        <v>315</v>
      </c>
      <c r="C92" s="117"/>
      <c r="D92" s="304">
        <f>D93+D94</f>
        <v>2269178</v>
      </c>
      <c r="E92" s="144"/>
      <c r="F92" s="145"/>
    </row>
    <row r="93" spans="1:6" s="146" customFormat="1" ht="32.25" customHeight="1">
      <c r="A93" s="183" t="s">
        <v>16</v>
      </c>
      <c r="B93" s="116" t="s">
        <v>315</v>
      </c>
      <c r="C93" s="117" t="s">
        <v>17</v>
      </c>
      <c r="D93" s="304">
        <f>Вед.2018!G152</f>
        <v>2048404</v>
      </c>
      <c r="E93" s="144"/>
      <c r="F93" s="145"/>
    </row>
    <row r="94" spans="1:6" s="146" customFormat="1" ht="33.75" customHeight="1">
      <c r="A94" s="174" t="s">
        <v>26</v>
      </c>
      <c r="B94" s="116" t="s">
        <v>315</v>
      </c>
      <c r="C94" s="117" t="s">
        <v>27</v>
      </c>
      <c r="D94" s="304">
        <f>Вед.2018!G153</f>
        <v>220774</v>
      </c>
      <c r="E94" s="144"/>
      <c r="F94" s="145"/>
    </row>
    <row r="95" spans="1:6" ht="53.25" customHeight="1">
      <c r="A95" s="216" t="s">
        <v>528</v>
      </c>
      <c r="B95" s="127" t="s">
        <v>296</v>
      </c>
      <c r="C95" s="99"/>
      <c r="D95" s="305">
        <f>D96+D105</f>
        <v>439239</v>
      </c>
      <c r="E95" s="143"/>
      <c r="F95" s="141"/>
    </row>
    <row r="96" spans="1:6" ht="20.25" customHeight="1">
      <c r="A96" s="188" t="s">
        <v>320</v>
      </c>
      <c r="B96" s="116" t="s">
        <v>297</v>
      </c>
      <c r="C96" s="117"/>
      <c r="D96" s="304">
        <f>D97+D99+D101+D103</f>
        <v>271066</v>
      </c>
      <c r="E96" s="143"/>
      <c r="F96" s="141"/>
    </row>
    <row r="97" spans="1:6" ht="31.5" customHeight="1">
      <c r="A97" s="187" t="s">
        <v>321</v>
      </c>
      <c r="B97" s="116" t="s">
        <v>637</v>
      </c>
      <c r="C97" s="117"/>
      <c r="D97" s="304">
        <f>+ D98</f>
        <v>60000</v>
      </c>
      <c r="E97" s="143"/>
      <c r="F97" s="141"/>
    </row>
    <row r="98" spans="1:6" ht="31.5" customHeight="1">
      <c r="A98" s="174" t="s">
        <v>603</v>
      </c>
      <c r="B98" s="116" t="s">
        <v>637</v>
      </c>
      <c r="C98" s="117" t="s">
        <v>601</v>
      </c>
      <c r="D98" s="304">
        <v>60000</v>
      </c>
      <c r="E98" s="143"/>
      <c r="F98" s="141"/>
    </row>
    <row r="99" spans="1:6" ht="16.5" customHeight="1">
      <c r="A99" s="176" t="s">
        <v>83</v>
      </c>
      <c r="B99" s="116" t="s">
        <v>638</v>
      </c>
      <c r="C99" s="117"/>
      <c r="D99" s="304">
        <f>+D100</f>
        <v>129600</v>
      </c>
      <c r="E99" s="143"/>
      <c r="F99" s="141"/>
    </row>
    <row r="100" spans="1:6" ht="31.5" customHeight="1">
      <c r="A100" s="174" t="s">
        <v>603</v>
      </c>
      <c r="B100" s="116" t="s">
        <v>638</v>
      </c>
      <c r="C100" s="117" t="s">
        <v>601</v>
      </c>
      <c r="D100" s="304">
        <f>Вед.2018!G176</f>
        <v>129600</v>
      </c>
      <c r="E100" s="143"/>
      <c r="F100" s="141"/>
    </row>
    <row r="101" spans="1:6" ht="31.5" customHeight="1">
      <c r="A101" s="181" t="s">
        <v>84</v>
      </c>
      <c r="B101" s="116" t="s">
        <v>639</v>
      </c>
      <c r="C101" s="131"/>
      <c r="D101" s="304">
        <f>+D102</f>
        <v>400</v>
      </c>
      <c r="E101" s="143"/>
      <c r="F101" s="141"/>
    </row>
    <row r="102" spans="1:6" ht="31.5" customHeight="1">
      <c r="A102" s="174" t="s">
        <v>603</v>
      </c>
      <c r="B102" s="116" t="s">
        <v>639</v>
      </c>
      <c r="C102" s="117" t="s">
        <v>601</v>
      </c>
      <c r="D102" s="304">
        <f>Вед.2018!G178</f>
        <v>400</v>
      </c>
      <c r="E102" s="143"/>
      <c r="F102" s="141"/>
    </row>
    <row r="103" spans="1:6" ht="53.25" customHeight="1">
      <c r="A103" s="209" t="s">
        <v>694</v>
      </c>
      <c r="B103" s="116" t="s">
        <v>693</v>
      </c>
      <c r="C103" s="131"/>
      <c r="D103" s="304">
        <f>D104</f>
        <v>81066</v>
      </c>
      <c r="E103" s="143"/>
      <c r="F103" s="141"/>
    </row>
    <row r="104" spans="1:6" ht="31.5" customHeight="1">
      <c r="A104" s="374" t="s">
        <v>602</v>
      </c>
      <c r="B104" s="116" t="s">
        <v>693</v>
      </c>
      <c r="C104" s="117" t="s">
        <v>601</v>
      </c>
      <c r="D104" s="304">
        <v>81066</v>
      </c>
      <c r="E104" s="143"/>
      <c r="F104" s="141"/>
    </row>
    <row r="105" spans="1:6" ht="33" customHeight="1">
      <c r="A105" s="186" t="s">
        <v>318</v>
      </c>
      <c r="B105" s="116" t="s">
        <v>574</v>
      </c>
      <c r="C105" s="117"/>
      <c r="D105" s="304">
        <f>D106+D108</f>
        <v>168173</v>
      </c>
      <c r="E105" s="143"/>
      <c r="F105" s="141"/>
    </row>
    <row r="106" spans="1:6" ht="19.149999999999999" customHeight="1">
      <c r="A106" s="427" t="s">
        <v>319</v>
      </c>
      <c r="B106" s="426" t="s">
        <v>648</v>
      </c>
      <c r="C106" s="191"/>
      <c r="D106" s="375">
        <f>D107</f>
        <v>124473</v>
      </c>
      <c r="E106" s="143"/>
      <c r="F106" s="141"/>
    </row>
    <row r="107" spans="1:6" ht="17.45" customHeight="1">
      <c r="A107" s="209" t="s">
        <v>80</v>
      </c>
      <c r="B107" s="180" t="s">
        <v>648</v>
      </c>
      <c r="C107" s="198" t="s">
        <v>81</v>
      </c>
      <c r="D107" s="214">
        <v>124473</v>
      </c>
      <c r="E107" s="143"/>
      <c r="F107" s="141"/>
    </row>
    <row r="108" spans="1:6" ht="49.15" customHeight="1">
      <c r="A108" s="417" t="s">
        <v>671</v>
      </c>
      <c r="B108" s="180" t="s">
        <v>649</v>
      </c>
      <c r="C108" s="198"/>
      <c r="D108" s="214">
        <f>D109</f>
        <v>43700</v>
      </c>
      <c r="E108" s="143"/>
      <c r="F108" s="141"/>
    </row>
    <row r="109" spans="1:6" ht="18.600000000000001" customHeight="1">
      <c r="A109" s="209" t="s">
        <v>80</v>
      </c>
      <c r="B109" s="180" t="s">
        <v>649</v>
      </c>
      <c r="C109" s="198" t="s">
        <v>81</v>
      </c>
      <c r="D109" s="214">
        <v>43700</v>
      </c>
      <c r="E109" s="143"/>
      <c r="F109" s="141"/>
    </row>
    <row r="110" spans="1:6" ht="54" customHeight="1">
      <c r="A110" s="204" t="s">
        <v>60</v>
      </c>
      <c r="B110" s="194" t="s">
        <v>300</v>
      </c>
      <c r="C110" s="194"/>
      <c r="D110" s="201">
        <f>D111</f>
        <v>1651079</v>
      </c>
      <c r="E110" s="143"/>
      <c r="F110" s="141"/>
    </row>
    <row r="111" spans="1:6" ht="20.25" customHeight="1">
      <c r="A111" s="177" t="s">
        <v>189</v>
      </c>
      <c r="B111" s="403" t="s">
        <v>301</v>
      </c>
      <c r="C111" s="403"/>
      <c r="D111" s="288">
        <f>D112+D114+D116</f>
        <v>1651079</v>
      </c>
      <c r="E111" s="143"/>
      <c r="F111" s="141"/>
    </row>
    <row r="112" spans="1:6" ht="34.5" customHeight="1">
      <c r="A112" s="334" t="s">
        <v>66</v>
      </c>
      <c r="B112" s="104" t="s">
        <v>302</v>
      </c>
      <c r="C112" s="104"/>
      <c r="D112" s="282">
        <f>D113</f>
        <v>1044879</v>
      </c>
      <c r="E112" s="143"/>
      <c r="F112" s="141"/>
    </row>
    <row r="113" spans="1:6" ht="34.5" customHeight="1">
      <c r="A113" s="334" t="s">
        <v>26</v>
      </c>
      <c r="B113" s="104" t="s">
        <v>302</v>
      </c>
      <c r="C113" s="104" t="s">
        <v>27</v>
      </c>
      <c r="D113" s="282">
        <f>Вед.2018!G112</f>
        <v>1044879</v>
      </c>
      <c r="E113" s="143"/>
      <c r="F113" s="141"/>
    </row>
    <row r="114" spans="1:6" ht="17.45" customHeight="1">
      <c r="A114" s="174" t="s">
        <v>48</v>
      </c>
      <c r="B114" s="104" t="s">
        <v>61</v>
      </c>
      <c r="C114" s="104"/>
      <c r="D114" s="282">
        <f>D115</f>
        <v>606200</v>
      </c>
      <c r="E114" s="143"/>
      <c r="F114" s="141"/>
    </row>
    <row r="115" spans="1:6" ht="31.9" customHeight="1">
      <c r="A115" s="174" t="s">
        <v>26</v>
      </c>
      <c r="B115" s="104" t="s">
        <v>61</v>
      </c>
      <c r="C115" s="104" t="s">
        <v>27</v>
      </c>
      <c r="D115" s="282">
        <f>Вед.2018!G114</f>
        <v>606200</v>
      </c>
      <c r="E115" s="143"/>
      <c r="F115" s="141"/>
    </row>
    <row r="116" spans="1:6" ht="20.25" customHeight="1">
      <c r="A116" s="371" t="s">
        <v>460</v>
      </c>
      <c r="B116" s="117" t="s">
        <v>62</v>
      </c>
      <c r="C116" s="117"/>
      <c r="D116" s="304">
        <f>D117</f>
        <v>0</v>
      </c>
      <c r="E116" s="143"/>
      <c r="F116" s="141"/>
    </row>
    <row r="117" spans="1:6" ht="35.25" customHeight="1">
      <c r="A117" s="174" t="s">
        <v>26</v>
      </c>
      <c r="B117" s="117" t="s">
        <v>62</v>
      </c>
      <c r="C117" s="104" t="s">
        <v>27</v>
      </c>
      <c r="D117" s="282">
        <v>0</v>
      </c>
      <c r="E117" s="143"/>
      <c r="F117" s="141"/>
    </row>
    <row r="118" spans="1:6" ht="84.75" customHeight="1">
      <c r="A118" s="428" t="s">
        <v>710</v>
      </c>
      <c r="B118" s="121" t="s">
        <v>275</v>
      </c>
      <c r="C118" s="121"/>
      <c r="D118" s="290">
        <f>D121</f>
        <v>7622</v>
      </c>
      <c r="E118" s="143"/>
      <c r="F118" s="141"/>
    </row>
    <row r="119" spans="1:6" ht="36.75" customHeight="1">
      <c r="A119" s="169" t="s">
        <v>293</v>
      </c>
      <c r="B119" s="123" t="s">
        <v>276</v>
      </c>
      <c r="C119" s="121"/>
      <c r="D119" s="301">
        <f>D120</f>
        <v>7622</v>
      </c>
      <c r="E119" s="143"/>
      <c r="F119" s="141"/>
    </row>
    <row r="120" spans="1:6" ht="33.75" customHeight="1">
      <c r="A120" s="168" t="s">
        <v>295</v>
      </c>
      <c r="B120" s="123" t="s">
        <v>628</v>
      </c>
      <c r="C120" s="121"/>
      <c r="D120" s="301">
        <f>D121</f>
        <v>7622</v>
      </c>
      <c r="E120" s="143"/>
      <c r="F120" s="141"/>
    </row>
    <row r="121" spans="1:6" ht="31.9" customHeight="1">
      <c r="A121" s="170" t="s">
        <v>26</v>
      </c>
      <c r="B121" s="123" t="s">
        <v>628</v>
      </c>
      <c r="C121" s="123" t="s">
        <v>27</v>
      </c>
      <c r="D121" s="302">
        <v>7622</v>
      </c>
      <c r="E121" s="143"/>
      <c r="F121" s="141"/>
    </row>
    <row r="122" spans="1:6" s="146" customFormat="1" ht="49.5" customHeight="1">
      <c r="A122" s="332" t="s">
        <v>585</v>
      </c>
      <c r="B122" s="101" t="s">
        <v>324</v>
      </c>
      <c r="C122" s="101"/>
      <c r="D122" s="281">
        <f>D123</f>
        <v>0</v>
      </c>
      <c r="E122" s="144"/>
      <c r="F122" s="145"/>
    </row>
    <row r="123" spans="1:6" s="146" customFormat="1" ht="20.25" customHeight="1">
      <c r="A123" s="209" t="s">
        <v>586</v>
      </c>
      <c r="B123" s="104" t="s">
        <v>323</v>
      </c>
      <c r="C123" s="196"/>
      <c r="D123" s="202">
        <f>D124</f>
        <v>0</v>
      </c>
      <c r="E123" s="144"/>
      <c r="F123" s="145"/>
    </row>
    <row r="124" spans="1:6" s="146" customFormat="1" ht="18.75" customHeight="1">
      <c r="A124" s="209" t="s">
        <v>587</v>
      </c>
      <c r="B124" s="104" t="s">
        <v>615</v>
      </c>
      <c r="C124" s="196"/>
      <c r="D124" s="202">
        <f>D125</f>
        <v>0</v>
      </c>
      <c r="E124" s="144"/>
      <c r="F124" s="145"/>
    </row>
    <row r="125" spans="1:6" s="146" customFormat="1" ht="36" customHeight="1">
      <c r="A125" s="374" t="s">
        <v>26</v>
      </c>
      <c r="B125" s="114" t="s">
        <v>615</v>
      </c>
      <c r="C125" s="379" t="s">
        <v>27</v>
      </c>
      <c r="D125" s="487">
        <f>Вед.2018!G88</f>
        <v>0</v>
      </c>
      <c r="E125" s="144"/>
      <c r="F125" s="145"/>
    </row>
    <row r="126" spans="1:6" s="146" customFormat="1" ht="48.75" customHeight="1">
      <c r="A126" s="210" t="s">
        <v>704</v>
      </c>
      <c r="B126" s="194" t="s">
        <v>709</v>
      </c>
      <c r="C126" s="488"/>
      <c r="D126" s="495">
        <f>D127</f>
        <v>0</v>
      </c>
      <c r="E126" s="144"/>
      <c r="F126" s="145"/>
    </row>
    <row r="127" spans="1:6" s="146" customFormat="1" ht="21.75" customHeight="1">
      <c r="A127" s="213" t="s">
        <v>706</v>
      </c>
      <c r="B127" s="198" t="s">
        <v>705</v>
      </c>
      <c r="C127" s="379"/>
      <c r="D127" s="487">
        <f>D128</f>
        <v>0</v>
      </c>
      <c r="E127" s="144"/>
      <c r="F127" s="145"/>
    </row>
    <row r="128" spans="1:6" s="146" customFormat="1" ht="36" customHeight="1">
      <c r="A128" s="209" t="s">
        <v>707</v>
      </c>
      <c r="B128" s="198" t="s">
        <v>708</v>
      </c>
      <c r="C128" s="196"/>
      <c r="D128" s="202">
        <f>D129</f>
        <v>0</v>
      </c>
      <c r="E128" s="144"/>
      <c r="F128" s="145"/>
    </row>
    <row r="129" spans="1:6" s="146" customFormat="1" ht="36" customHeight="1">
      <c r="A129" s="374" t="s">
        <v>26</v>
      </c>
      <c r="B129" s="489" t="s">
        <v>708</v>
      </c>
      <c r="C129" s="379" t="s">
        <v>27</v>
      </c>
      <c r="D129" s="487">
        <f>Вед.2018!G208</f>
        <v>0</v>
      </c>
      <c r="E129" s="144"/>
      <c r="F129" s="145"/>
    </row>
    <row r="130" spans="1:6" s="146" customFormat="1" ht="49.5" customHeight="1">
      <c r="A130" s="210" t="s">
        <v>695</v>
      </c>
      <c r="B130" s="192" t="s">
        <v>699</v>
      </c>
      <c r="C130" s="194"/>
      <c r="D130" s="201">
        <f>D131</f>
        <v>20000</v>
      </c>
      <c r="E130" s="144"/>
      <c r="F130" s="145"/>
    </row>
    <row r="131" spans="1:6" s="146" customFormat="1" ht="17.25" customHeight="1">
      <c r="A131" s="209" t="s">
        <v>696</v>
      </c>
      <c r="B131" s="180" t="s">
        <v>700</v>
      </c>
      <c r="C131" s="196"/>
      <c r="D131" s="202">
        <f>D132</f>
        <v>20000</v>
      </c>
      <c r="E131" s="144"/>
      <c r="F131" s="145"/>
    </row>
    <row r="132" spans="1:6" s="146" customFormat="1" ht="16.5" customHeight="1">
      <c r="A132" s="209" t="s">
        <v>701</v>
      </c>
      <c r="B132" s="180" t="s">
        <v>702</v>
      </c>
      <c r="C132" s="196"/>
      <c r="D132" s="202">
        <f>D133</f>
        <v>20000</v>
      </c>
      <c r="E132" s="144"/>
      <c r="F132" s="145"/>
    </row>
    <row r="133" spans="1:6" s="146" customFormat="1" ht="36" customHeight="1">
      <c r="A133" s="498" t="s">
        <v>26</v>
      </c>
      <c r="B133" s="180" t="s">
        <v>702</v>
      </c>
      <c r="C133" s="196" t="s">
        <v>27</v>
      </c>
      <c r="D133" s="202">
        <v>20000</v>
      </c>
      <c r="E133" s="144"/>
      <c r="F133" s="145"/>
    </row>
    <row r="134" spans="1:6" ht="18.75" customHeight="1">
      <c r="A134" s="345" t="s">
        <v>64</v>
      </c>
      <c r="B134" s="346" t="s">
        <v>262</v>
      </c>
      <c r="C134" s="347"/>
      <c r="D134" s="348">
        <f>D135+D138+D141+D150</f>
        <v>7955638.9800000004</v>
      </c>
      <c r="E134" s="143"/>
      <c r="F134" s="141"/>
    </row>
    <row r="135" spans="1:6" ht="20.25" customHeight="1">
      <c r="A135" s="280" t="s">
        <v>20</v>
      </c>
      <c r="B135" s="161" t="s">
        <v>265</v>
      </c>
      <c r="C135" s="101"/>
      <c r="D135" s="281">
        <f>D136</f>
        <v>423742</v>
      </c>
      <c r="E135" s="143"/>
      <c r="F135" s="141"/>
    </row>
    <row r="136" spans="1:6" ht="36.75" customHeight="1">
      <c r="A136" s="163" t="s">
        <v>21</v>
      </c>
      <c r="B136" s="159" t="s">
        <v>266</v>
      </c>
      <c r="C136" s="104"/>
      <c r="D136" s="282">
        <f>D137</f>
        <v>423742</v>
      </c>
      <c r="E136" s="143"/>
      <c r="F136" s="141"/>
    </row>
    <row r="137" spans="1:6" ht="16.5" customHeight="1">
      <c r="A137" s="163" t="s">
        <v>16</v>
      </c>
      <c r="B137" s="159" t="s">
        <v>266</v>
      </c>
      <c r="C137" s="104" t="s">
        <v>17</v>
      </c>
      <c r="D137" s="282">
        <f>Вед.2018!G25</f>
        <v>423742</v>
      </c>
      <c r="E137" s="143"/>
      <c r="F137" s="141"/>
    </row>
    <row r="138" spans="1:6" ht="35.25" customHeight="1">
      <c r="A138" s="350" t="s">
        <v>14</v>
      </c>
      <c r="B138" s="355" t="s">
        <v>263</v>
      </c>
      <c r="C138" s="351"/>
      <c r="D138" s="352">
        <f>D139</f>
        <v>1128890</v>
      </c>
      <c r="E138" s="143"/>
      <c r="F138" s="141"/>
    </row>
    <row r="139" spans="1:6" ht="16.5" customHeight="1">
      <c r="A139" s="356" t="s">
        <v>15</v>
      </c>
      <c r="B139" s="357" t="s">
        <v>264</v>
      </c>
      <c r="C139" s="317"/>
      <c r="D139" s="354">
        <f>D140</f>
        <v>1128890</v>
      </c>
      <c r="E139" s="143"/>
      <c r="F139" s="141"/>
    </row>
    <row r="140" spans="1:6" ht="33.75" customHeight="1">
      <c r="A140" s="163" t="s">
        <v>16</v>
      </c>
      <c r="B140" s="159" t="s">
        <v>264</v>
      </c>
      <c r="C140" s="104" t="s">
        <v>17</v>
      </c>
      <c r="D140" s="282">
        <f>Вед.2018!G24</f>
        <v>1128890</v>
      </c>
      <c r="E140" s="143"/>
      <c r="F140" s="141"/>
    </row>
    <row r="141" spans="1:6" ht="37.5" customHeight="1">
      <c r="A141" s="280" t="s">
        <v>24</v>
      </c>
      <c r="B141" s="486" t="s">
        <v>267</v>
      </c>
      <c r="C141" s="101"/>
      <c r="D141" s="281">
        <f>D142+D147</f>
        <v>6099678.9800000004</v>
      </c>
      <c r="E141" s="143"/>
      <c r="F141" s="141"/>
    </row>
    <row r="142" spans="1:6" ht="23.25" customHeight="1">
      <c r="A142" s="163" t="s">
        <v>25</v>
      </c>
      <c r="B142" s="159" t="s">
        <v>268</v>
      </c>
      <c r="C142" s="104"/>
      <c r="D142" s="282">
        <f>D143+D144+D146+D145</f>
        <v>5836428.9800000004</v>
      </c>
      <c r="E142" s="143"/>
      <c r="F142" s="141"/>
    </row>
    <row r="143" spans="1:6" ht="34.5" customHeight="1">
      <c r="A143" s="163" t="s">
        <v>16</v>
      </c>
      <c r="B143" s="159" t="s">
        <v>268</v>
      </c>
      <c r="C143" s="104" t="s">
        <v>17</v>
      </c>
      <c r="D143" s="282">
        <f>Вед.2018!G34</f>
        <v>2641268</v>
      </c>
      <c r="E143" s="143"/>
      <c r="F143" s="141"/>
    </row>
    <row r="144" spans="1:6" ht="33" customHeight="1">
      <c r="A144" s="166" t="s">
        <v>26</v>
      </c>
      <c r="B144" s="159" t="s">
        <v>268</v>
      </c>
      <c r="C144" s="104" t="s">
        <v>27</v>
      </c>
      <c r="D144" s="282">
        <f>Вед.2018!G35</f>
        <v>3020830.98</v>
      </c>
      <c r="E144" s="143"/>
      <c r="F144" s="141"/>
    </row>
    <row r="145" spans="1:6" ht="33" customHeight="1">
      <c r="A145" s="402" t="s">
        <v>622</v>
      </c>
      <c r="B145" s="159" t="s">
        <v>268</v>
      </c>
      <c r="C145" s="403" t="s">
        <v>623</v>
      </c>
      <c r="D145" s="288">
        <f>Вед.2018!G37</f>
        <v>101187</v>
      </c>
      <c r="E145" s="143"/>
      <c r="F145" s="141"/>
    </row>
    <row r="146" spans="1:6" ht="21.6" customHeight="1">
      <c r="A146" s="283" t="s">
        <v>28</v>
      </c>
      <c r="B146" s="159" t="s">
        <v>268</v>
      </c>
      <c r="C146" s="104" t="s">
        <v>29</v>
      </c>
      <c r="D146" s="282">
        <f>Вед.2018!G36</f>
        <v>73143</v>
      </c>
      <c r="E146" s="143"/>
      <c r="F146" s="141"/>
    </row>
    <row r="147" spans="1:6" ht="36.75" customHeight="1">
      <c r="A147" s="315" t="s">
        <v>35</v>
      </c>
      <c r="B147" s="317" t="s">
        <v>274</v>
      </c>
      <c r="C147" s="318"/>
      <c r="D147" s="319">
        <f>D148+D149</f>
        <v>263250</v>
      </c>
      <c r="E147" s="143"/>
      <c r="F147" s="141"/>
    </row>
    <row r="148" spans="1:6" ht="33" customHeight="1">
      <c r="A148" s="163" t="s">
        <v>16</v>
      </c>
      <c r="B148" s="104" t="s">
        <v>274</v>
      </c>
      <c r="C148" s="104" t="s">
        <v>17</v>
      </c>
      <c r="D148" s="282">
        <f>Вед.2018!G60</f>
        <v>263250</v>
      </c>
      <c r="E148" s="143"/>
      <c r="F148" s="141"/>
    </row>
    <row r="149" spans="1:6" ht="32.450000000000003" customHeight="1">
      <c r="A149" s="312" t="s">
        <v>26</v>
      </c>
      <c r="B149" s="314" t="s">
        <v>274</v>
      </c>
      <c r="C149" s="314" t="s">
        <v>27</v>
      </c>
      <c r="D149" s="311">
        <v>0</v>
      </c>
      <c r="E149" s="143"/>
      <c r="F149" s="141"/>
    </row>
    <row r="150" spans="1:6" ht="19.5" customHeight="1">
      <c r="A150" s="280" t="s">
        <v>30</v>
      </c>
      <c r="B150" s="101" t="s">
        <v>270</v>
      </c>
      <c r="C150" s="111"/>
      <c r="D150" s="281">
        <f>D153+D155+D151</f>
        <v>303328</v>
      </c>
      <c r="E150" s="143"/>
      <c r="F150" s="141"/>
    </row>
    <row r="151" spans="1:6" ht="19.5" customHeight="1">
      <c r="A151" s="163" t="s">
        <v>714</v>
      </c>
      <c r="B151" s="104" t="s">
        <v>713</v>
      </c>
      <c r="C151" s="111"/>
      <c r="D151" s="282">
        <f>D152</f>
        <v>10500</v>
      </c>
      <c r="E151" s="143"/>
      <c r="F151" s="141"/>
    </row>
    <row r="152" spans="1:6" ht="33.75" customHeight="1">
      <c r="A152" s="312" t="s">
        <v>26</v>
      </c>
      <c r="B152" s="104" t="s">
        <v>713</v>
      </c>
      <c r="C152" s="117" t="s">
        <v>621</v>
      </c>
      <c r="D152" s="282">
        <v>10500</v>
      </c>
      <c r="E152" s="143"/>
      <c r="F152" s="141"/>
    </row>
    <row r="153" spans="1:6" ht="37.15" customHeight="1">
      <c r="A153" s="163" t="s">
        <v>692</v>
      </c>
      <c r="B153" s="104" t="s">
        <v>271</v>
      </c>
      <c r="C153" s="117"/>
      <c r="D153" s="282">
        <f>D154</f>
        <v>25000</v>
      </c>
      <c r="E153" s="143"/>
      <c r="F153" s="141"/>
    </row>
    <row r="154" spans="1:6" ht="18" customHeight="1">
      <c r="A154" s="163" t="s">
        <v>43</v>
      </c>
      <c r="B154" s="104" t="s">
        <v>271</v>
      </c>
      <c r="C154" s="117" t="s">
        <v>44</v>
      </c>
      <c r="D154" s="282">
        <v>25000</v>
      </c>
      <c r="E154" s="143"/>
      <c r="F154" s="141"/>
    </row>
    <row r="155" spans="1:6" ht="16.5" customHeight="1">
      <c r="A155" s="499" t="s">
        <v>32</v>
      </c>
      <c r="B155" s="114" t="s">
        <v>273</v>
      </c>
      <c r="C155" s="114"/>
      <c r="D155" s="294">
        <f>D157+D156</f>
        <v>267828</v>
      </c>
      <c r="E155" s="143"/>
      <c r="F155" s="141"/>
    </row>
    <row r="156" spans="1:6" ht="16.5" customHeight="1">
      <c r="A156" s="501" t="s">
        <v>622</v>
      </c>
      <c r="B156" s="196" t="s">
        <v>273</v>
      </c>
      <c r="C156" s="196" t="s">
        <v>623</v>
      </c>
      <c r="D156" s="197">
        <v>6000</v>
      </c>
      <c r="E156" s="143"/>
      <c r="F156" s="141"/>
    </row>
    <row r="157" spans="1:6" ht="16.5" customHeight="1">
      <c r="A157" s="500" t="s">
        <v>28</v>
      </c>
      <c r="B157" s="196" t="s">
        <v>273</v>
      </c>
      <c r="C157" s="196" t="s">
        <v>29</v>
      </c>
      <c r="D157" s="197">
        <f>Вед.2018!G48</f>
        <v>261828</v>
      </c>
      <c r="E157" s="143"/>
      <c r="F157" s="141"/>
    </row>
    <row r="158" spans="1:6" ht="16.149999999999999" customHeight="1" thickBot="1">
      <c r="A158" s="411" t="s">
        <v>65</v>
      </c>
      <c r="B158" s="412"/>
      <c r="C158" s="413"/>
      <c r="D158" s="414">
        <f>D19+D134</f>
        <v>26810075.98</v>
      </c>
      <c r="E158" s="143"/>
      <c r="F158" s="141"/>
    </row>
    <row r="159" spans="1:6" ht="20.25" customHeight="1">
      <c r="E159" s="143"/>
      <c r="F159" s="141"/>
    </row>
    <row r="160" spans="1:6" ht="21" customHeight="1">
      <c r="E160" s="143"/>
      <c r="F160" s="141"/>
    </row>
    <row r="161" spans="5:6" ht="17.25" customHeight="1">
      <c r="E161" s="143"/>
      <c r="F161" s="141"/>
    </row>
    <row r="162" spans="5:6" ht="24.75" customHeight="1">
      <c r="E162" s="143"/>
      <c r="F162" s="141"/>
    </row>
  </sheetData>
  <sheetProtection selectLockedCells="1" selectUnlockedCells="1"/>
  <mergeCells count="4">
    <mergeCell ref="A14:D14"/>
    <mergeCell ref="A13:E13"/>
    <mergeCell ref="A15:D15"/>
    <mergeCell ref="A12:D12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6"/>
    <col min="2" max="2" width="59.28515625" style="86" customWidth="1"/>
    <col min="3" max="3" width="17.5703125" style="86" customWidth="1"/>
    <col min="4" max="16384" width="9.140625" style="86"/>
  </cols>
  <sheetData>
    <row r="1" spans="1:256">
      <c r="A1" s="3" t="s">
        <v>169</v>
      </c>
      <c r="B1" s="85" t="s">
        <v>94</v>
      </c>
      <c r="C1" s="8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517" t="s">
        <v>95</v>
      </c>
      <c r="C2" s="517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85" t="s">
        <v>96</v>
      </c>
      <c r="C3" s="8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85" t="s">
        <v>97</v>
      </c>
      <c r="C4" s="8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85" t="s">
        <v>98</v>
      </c>
      <c r="C5" s="8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85" t="s">
        <v>99</v>
      </c>
      <c r="C6" s="8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85" t="s">
        <v>100</v>
      </c>
      <c r="C7" s="8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47"/>
      <c r="C8" s="147"/>
    </row>
    <row r="9" spans="1:256">
      <c r="B9" s="147"/>
      <c r="C9" s="147"/>
    </row>
    <row r="10" spans="1:256">
      <c r="B10" s="147"/>
      <c r="C10" s="147"/>
    </row>
    <row r="11" spans="1:256">
      <c r="B11" s="147"/>
      <c r="C11" s="147"/>
    </row>
    <row r="13" spans="1:256" ht="15.75" customHeight="1">
      <c r="A13" s="518" t="s">
        <v>101</v>
      </c>
      <c r="B13" s="518"/>
      <c r="C13" s="518"/>
      <c r="D13" s="518"/>
      <c r="E13" s="148"/>
      <c r="F13" s="148"/>
    </row>
    <row r="14" spans="1:256" ht="15.75" customHeight="1">
      <c r="A14" s="518" t="s">
        <v>102</v>
      </c>
      <c r="B14" s="518"/>
      <c r="C14" s="518"/>
      <c r="D14" s="518"/>
    </row>
    <row r="15" spans="1:256" ht="15.75" customHeight="1">
      <c r="A15" s="518" t="s">
        <v>103</v>
      </c>
      <c r="B15" s="518"/>
      <c r="C15" s="518"/>
      <c r="D15" s="518"/>
      <c r="E15" s="148"/>
      <c r="F15" s="148"/>
    </row>
    <row r="16" spans="1:256">
      <c r="B16" s="147"/>
      <c r="C16" s="148"/>
      <c r="D16" s="148"/>
      <c r="E16" s="148"/>
      <c r="F16" s="148"/>
    </row>
    <row r="17" spans="1:6">
      <c r="B17" s="147"/>
      <c r="C17" s="148"/>
      <c r="D17" s="148"/>
      <c r="E17" s="148"/>
      <c r="F17" s="148"/>
    </row>
    <row r="19" spans="1:6" s="150" customFormat="1">
      <c r="A19" s="149" t="s">
        <v>92</v>
      </c>
      <c r="B19" s="149" t="s">
        <v>104</v>
      </c>
      <c r="C19" s="149" t="s">
        <v>105</v>
      </c>
    </row>
    <row r="20" spans="1:6" ht="28.5" customHeight="1">
      <c r="A20" s="516" t="s">
        <v>106</v>
      </c>
      <c r="B20" s="151" t="s">
        <v>124</v>
      </c>
      <c r="C20" s="152">
        <f>C22-C23</f>
        <v>5340000</v>
      </c>
    </row>
    <row r="21" spans="1:6">
      <c r="A21" s="516"/>
      <c r="B21" s="153" t="s">
        <v>107</v>
      </c>
      <c r="C21" s="154"/>
    </row>
    <row r="22" spans="1:6" ht="47.25">
      <c r="A22" s="516"/>
      <c r="B22" s="155" t="s">
        <v>108</v>
      </c>
      <c r="C22" s="152">
        <v>5500000</v>
      </c>
    </row>
    <row r="23" spans="1:6" ht="47.25">
      <c r="A23" s="516"/>
      <c r="B23" s="155" t="s">
        <v>109</v>
      </c>
      <c r="C23" s="152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источ. 2018</vt:lpstr>
      <vt:lpstr>Доходы 2018</vt:lpstr>
      <vt:lpstr>Вед.2018</vt:lpstr>
      <vt:lpstr>Ф2018</vt:lpstr>
      <vt:lpstr>МЦП по ЦСР - 2018</vt:lpstr>
      <vt:lpstr>кредиты</vt:lpstr>
      <vt:lpstr>Вед.2018!Excel_BuiltIn_Print_Area</vt:lpstr>
      <vt:lpstr>'источ. 2018'!Excel_BuiltIn_Print_Area</vt:lpstr>
      <vt:lpstr>'МЦП по ЦСР - 2018'!Excel_BuiltIn_Print_Area</vt:lpstr>
      <vt:lpstr>Вед.2018!Область_печати</vt:lpstr>
      <vt:lpstr>'Доходы 2018'!Область_печати</vt:lpstr>
      <vt:lpstr>'источ. 2018'!Область_печати</vt:lpstr>
      <vt:lpstr>'МЦП по ЦСР - 2018'!Область_печати</vt:lpstr>
      <vt:lpstr>Ф2018!Область_печати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c400</cp:lastModifiedBy>
  <cp:lastPrinted>2018-06-25T07:59:33Z</cp:lastPrinted>
  <dcterms:created xsi:type="dcterms:W3CDTF">2018-12-05T13:31:13Z</dcterms:created>
  <dcterms:modified xsi:type="dcterms:W3CDTF">2018-12-05T13:31:14Z</dcterms:modified>
</cp:coreProperties>
</file>