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40" windowWidth="16380" windowHeight="7350" tabRatio="697" activeTab="3"/>
  </bookViews>
  <sheets>
    <sheet name="источ. 2019" sheetId="1" r:id="rId1"/>
    <sheet name="Вед.2019" sheetId="17" r:id="rId2"/>
    <sheet name="Ф2019" sheetId="8" r:id="rId3"/>
    <sheet name="МЦП по ЦСР - 2019" sheetId="11" r:id="rId4"/>
    <sheet name="кредиты" sheetId="12" state="hidden" r:id="rId5"/>
  </sheets>
  <externalReferences>
    <externalReference r:id="rId6"/>
  </externalReferences>
  <definedNames>
    <definedName name="Excel_BuiltIn_Print_Area" localSheetId="1">Ф2019!$A$1:$C$654</definedName>
    <definedName name="Excel_BuiltIn_Print_Area" localSheetId="0">'источ. 2019'!$A$2:$F$50</definedName>
    <definedName name="Excel_BuiltIn_Print_Area" localSheetId="3">кредиты!$A$1:$F$35</definedName>
    <definedName name="Excel_BuiltIn_Print_Area" localSheetId="2">#REF!</definedName>
    <definedName name="_xlnm.Print_Area" localSheetId="0">'источ. 2019'!$A$1:$F$50</definedName>
    <definedName name="_xlnm.Print_Area" localSheetId="3">'МЦП по ЦСР - 2019'!$A$1:$E$157</definedName>
    <definedName name="_xlnm.Print_Area" localSheetId="2">Ф2019!$A$1:$F$577</definedName>
  </definedNames>
  <calcPr calcId="124519"/>
</workbook>
</file>

<file path=xl/calcChain.xml><?xml version="1.0" encoding="utf-8"?>
<calcChain xmlns="http://schemas.openxmlformats.org/spreadsheetml/2006/main">
  <c r="D118" i="11"/>
  <c r="D117" s="1"/>
  <c r="D53"/>
  <c r="D52" s="1"/>
  <c r="D55"/>
  <c r="D54" s="1"/>
  <c r="G95" i="17"/>
  <c r="G97"/>
  <c r="D45" i="11"/>
  <c r="D28"/>
  <c r="G77" i="17"/>
  <c r="G76"/>
  <c r="G75"/>
  <c r="G74"/>
  <c r="D26" i="8"/>
  <c r="G66" i="17"/>
  <c r="D104" i="11"/>
  <c r="G176" i="17"/>
  <c r="G109"/>
  <c r="G108"/>
  <c r="G107"/>
  <c r="G143"/>
  <c r="G142"/>
  <c r="G141"/>
  <c r="D155" i="11"/>
  <c r="D126"/>
  <c r="D125"/>
  <c r="D127"/>
  <c r="D131"/>
  <c r="D130"/>
  <c r="D129"/>
  <c r="D114"/>
  <c r="D113"/>
  <c r="D112" s="1"/>
  <c r="D111" s="1"/>
  <c r="D116"/>
  <c r="D115"/>
  <c r="D120"/>
  <c r="D119"/>
  <c r="D153"/>
  <c r="D154"/>
  <c r="D151"/>
  <c r="D150"/>
  <c r="D145"/>
  <c r="D144"/>
  <c r="D143"/>
  <c r="D142"/>
  <c r="D141" s="1"/>
  <c r="D140" s="1"/>
  <c r="D139"/>
  <c r="D138" s="1"/>
  <c r="D137" s="1"/>
  <c r="D124"/>
  <c r="D121"/>
  <c r="D95"/>
  <c r="D94"/>
  <c r="D91"/>
  <c r="D90"/>
  <c r="D89"/>
  <c r="D88"/>
  <c r="D87"/>
  <c r="D86" s="1"/>
  <c r="D85" s="1"/>
  <c r="D83"/>
  <c r="D82"/>
  <c r="D81" s="1"/>
  <c r="D80" s="1"/>
  <c r="D79"/>
  <c r="D78"/>
  <c r="D71"/>
  <c r="D70"/>
  <c r="D69" s="1"/>
  <c r="D68"/>
  <c r="D67" s="1"/>
  <c r="D62" s="1"/>
  <c r="D65"/>
  <c r="D64"/>
  <c r="D58"/>
  <c r="D57" s="1"/>
  <c r="D56" s="1"/>
  <c r="D51"/>
  <c r="D50"/>
  <c r="D44"/>
  <c r="D43"/>
  <c r="D42" s="1"/>
  <c r="D41"/>
  <c r="D40"/>
  <c r="D39"/>
  <c r="D38" s="1"/>
  <c r="D37" s="1"/>
  <c r="D34"/>
  <c r="D33"/>
  <c r="D32"/>
  <c r="D31"/>
  <c r="D27"/>
  <c r="D37" i="8"/>
  <c r="G120" i="17"/>
  <c r="G118"/>
  <c r="G113"/>
  <c r="G112"/>
  <c r="G102"/>
  <c r="G194"/>
  <c r="G193"/>
  <c r="G189"/>
  <c r="G188"/>
  <c r="G185"/>
  <c r="G184"/>
  <c r="G183"/>
  <c r="G178"/>
  <c r="G174"/>
  <c r="G172"/>
  <c r="G170"/>
  <c r="G166"/>
  <c r="G165"/>
  <c r="G164"/>
  <c r="G161"/>
  <c r="G160"/>
  <c r="G159"/>
  <c r="G158"/>
  <c r="G155"/>
  <c r="G154"/>
  <c r="G153"/>
  <c r="G152"/>
  <c r="G151"/>
  <c r="G148"/>
  <c r="G147"/>
  <c r="G146"/>
  <c r="G145"/>
  <c r="D36" i="8"/>
  <c r="G139" i="17"/>
  <c r="G135"/>
  <c r="G134"/>
  <c r="G133"/>
  <c r="G132"/>
  <c r="G129"/>
  <c r="G128"/>
  <c r="G127"/>
  <c r="G126"/>
  <c r="D33" i="8"/>
  <c r="G124" i="17"/>
  <c r="G123"/>
  <c r="G122"/>
  <c r="G116"/>
  <c r="G114"/>
  <c r="G105"/>
  <c r="G104"/>
  <c r="G103"/>
  <c r="G100"/>
  <c r="G99"/>
  <c r="G90"/>
  <c r="G89"/>
  <c r="G88"/>
  <c r="G87"/>
  <c r="D30" i="8"/>
  <c r="G84" i="17"/>
  <c r="G83"/>
  <c r="G82"/>
  <c r="G81"/>
  <c r="G72"/>
  <c r="G71"/>
  <c r="G65"/>
  <c r="G64"/>
  <c r="G63"/>
  <c r="G59"/>
  <c r="G57"/>
  <c r="G56"/>
  <c r="G55"/>
  <c r="G53"/>
  <c r="G52"/>
  <c r="G51"/>
  <c r="G49"/>
  <c r="G46"/>
  <c r="G45"/>
  <c r="G44"/>
  <c r="G43"/>
  <c r="D21" i="8"/>
  <c r="G41" i="17"/>
  <c r="G40"/>
  <c r="G39"/>
  <c r="G38"/>
  <c r="D20" i="8"/>
  <c r="G33" i="17"/>
  <c r="G32"/>
  <c r="G31"/>
  <c r="G30"/>
  <c r="G28"/>
  <c r="G27"/>
  <c r="G26"/>
  <c r="G25"/>
  <c r="G23"/>
  <c r="G22"/>
  <c r="G21"/>
  <c r="G20"/>
  <c r="D109" i="11"/>
  <c r="D107"/>
  <c r="D106"/>
  <c r="D102"/>
  <c r="D100"/>
  <c r="D98"/>
  <c r="D97"/>
  <c r="D96"/>
  <c r="D59"/>
  <c r="D46"/>
  <c r="D146"/>
  <c r="D22"/>
  <c r="D21"/>
  <c r="D20"/>
  <c r="C18" i="1"/>
  <c r="C20"/>
  <c r="C23"/>
  <c r="C22"/>
  <c r="C25"/>
  <c r="D22"/>
  <c r="C28"/>
  <c r="C27"/>
  <c r="C30"/>
  <c r="C33"/>
  <c r="C32"/>
  <c r="C35"/>
  <c r="D32"/>
  <c r="C42"/>
  <c r="C41"/>
  <c r="C37"/>
  <c r="C50"/>
  <c r="C39"/>
  <c r="C38"/>
  <c r="C46"/>
  <c r="C48"/>
  <c r="C20" i="12"/>
  <c r="D22" i="8"/>
  <c r="G70" i="17"/>
  <c r="G58"/>
  <c r="D26" i="11"/>
  <c r="D25" s="1"/>
  <c r="D24" s="1"/>
  <c r="D123"/>
  <c r="D122"/>
  <c r="G94" i="17"/>
  <c r="G93"/>
  <c r="G92"/>
  <c r="D31" i="8"/>
  <c r="G157" i="17"/>
  <c r="D28" i="8"/>
  <c r="D27" s="1"/>
  <c r="D75" i="11"/>
  <c r="D74" s="1"/>
  <c r="D73" s="1"/>
  <c r="D72" s="1"/>
  <c r="G169" i="17"/>
  <c r="G168"/>
  <c r="G163"/>
  <c r="D41" i="8"/>
  <c r="D17"/>
  <c r="D136" i="11"/>
  <c r="D135"/>
  <c r="D134" s="1"/>
  <c r="D133" s="1"/>
  <c r="D18" i="8"/>
  <c r="D25"/>
  <c r="D24"/>
  <c r="G62" i="17"/>
  <c r="G80"/>
  <c r="D30" i="11"/>
  <c r="D29"/>
  <c r="D40" i="8"/>
  <c r="D152" i="11"/>
  <c r="D149" s="1"/>
  <c r="D39" i="8"/>
  <c r="D63" i="11"/>
  <c r="D93"/>
  <c r="D92" s="1"/>
  <c r="D76"/>
  <c r="D77"/>
  <c r="G187" i="17"/>
  <c r="G182"/>
  <c r="D43" i="8"/>
  <c r="D42" s="1"/>
  <c r="G181" i="17"/>
  <c r="D35" i="8"/>
  <c r="D34" s="1"/>
  <c r="G131" i="17"/>
  <c r="G86"/>
  <c r="D32" i="8"/>
  <c r="D29" s="1"/>
  <c r="G19" i="17"/>
  <c r="D19" i="8"/>
  <c r="D16"/>
  <c r="G196" i="17"/>
  <c r="D44" i="8" l="1"/>
  <c r="D36" i="11"/>
  <c r="D61"/>
  <c r="D84"/>
  <c r="D49"/>
  <c r="D48" s="1"/>
  <c r="D19" s="1"/>
  <c r="D157" s="1"/>
</calcChain>
</file>

<file path=xl/sharedStrings.xml><?xml version="1.0" encoding="utf-8"?>
<sst xmlns="http://schemas.openxmlformats.org/spreadsheetml/2006/main" count="1470" uniqueCount="375">
  <si>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</si>
  <si>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</si>
  <si>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</si>
  <si>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</si>
  <si>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</si>
  <si>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</si>
  <si>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</si>
  <si>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</si>
  <si>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</si>
  <si>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</si>
  <si>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</si>
  <si>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</si>
  <si>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</si>
  <si>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</si>
  <si>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</si>
  <si>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</si>
  <si>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</si>
  <si>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</si>
  <si>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</si>
  <si>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</si>
  <si>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</si>
  <si>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</si>
  <si>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</si>
  <si>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</si>
  <si>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</si>
  <si>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</si>
  <si>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</si>
  <si>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</si>
  <si>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</si>
  <si>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</si>
  <si>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</si>
  <si>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</si>
  <si>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</si>
  <si>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</si>
  <si>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</si>
  <si>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</si>
  <si>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</si>
  <si>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</si>
  <si>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</si>
  <si>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</si>
  <si>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</si>
  <si>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</si>
  <si>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</si>
  <si>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</si>
  <si>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</si>
  <si>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</si>
  <si>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</si>
  <si>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</si>
  <si>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</si>
  <si>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</si>
  <si>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</si>
  <si>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</si>
  <si>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</si>
  <si>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</si>
  <si>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</si>
  <si>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</si>
  <si>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</si>
  <si>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</si>
  <si>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</si>
  <si>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</si>
  <si>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</si>
  <si>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</si>
  <si>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</si>
  <si>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</si>
  <si>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</si>
  <si>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</si>
  <si>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</si>
  <si>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</si>
  <si>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</si>
  <si>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</si>
  <si>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</si>
  <si>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</si>
  <si>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</si>
  <si>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</si>
  <si>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</si>
  <si>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</si>
  <si>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</si>
  <si>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</si>
  <si>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</si>
  <si>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</si>
  <si>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</si>
  <si>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</si>
  <si>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</si>
  <si>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</si>
  <si>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</si>
  <si>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</si>
  <si>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</si>
  <si>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</si>
  <si>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</si>
  <si>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</si>
  <si>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</si>
  <si>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</si>
  <si>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</si>
  <si>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</si>
  <si>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</si>
  <si>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</si>
  <si>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</si>
  <si>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</si>
  <si>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</si>
  <si>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</si>
  <si>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</si>
  <si>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</si>
  <si>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</si>
  <si>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</si>
  <si>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</si>
  <si>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</si>
  <si>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</si>
  <si>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</si>
  <si>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</si>
  <si>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</si>
  <si>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</si>
  <si>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</si>
  <si>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</si>
  <si>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</si>
  <si>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</si>
  <si>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</si>
  <si>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</si>
  <si>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</si>
  <si>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</si>
  <si>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</si>
  <si>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</si>
  <si>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</si>
  <si>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</si>
  <si>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</si>
  <si>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</si>
  <si>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</si>
  <si>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</si>
  <si>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</si>
  <si>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</si>
  <si>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</si>
  <si>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</si>
  <si>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</si>
  <si>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</si>
  <si>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</si>
  <si>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</si>
  <si>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</si>
  <si>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</si>
  <si>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</si>
  <si>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</si>
  <si>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</si>
  <si>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</si>
  <si>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</si>
  <si>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</si>
  <si>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</si>
  <si>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</si>
  <si>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</si>
  <si>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</si>
  <si>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</si>
  <si>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</si>
  <si>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</si>
  <si>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</si>
  <si>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</si>
  <si>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</si>
  <si>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</si>
  <si>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</si>
  <si>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</si>
  <si>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</si>
  <si>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</si>
  <si>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</si>
  <si>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</si>
  <si>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</si>
  <si>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</si>
  <si>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</si>
  <si>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</si>
  <si>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</si>
  <si>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</si>
  <si>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</si>
  <si>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</si>
  <si>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</si>
  <si>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</si>
  <si>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</si>
  <si>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</si>
  <si>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</si>
  <si>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</si>
  <si>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</si>
  <si>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</si>
  <si>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</si>
  <si>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</si>
  <si>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</si>
  <si>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</si>
  <si>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</si>
  <si>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</si>
  <si>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</si>
  <si>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</si>
  <si>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</si>
  <si>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</si>
  <si>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</si>
  <si>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</si>
  <si>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</si>
  <si>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</si>
  <si>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</si>
  <si>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</si>
  <si>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</si>
  <si>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</si>
  <si>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</si>
  <si>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</si>
  <si>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</si>
  <si>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</si>
  <si>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</si>
  <si>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</si>
  <si>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</si>
  <si>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</si>
  <si>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</si>
  <si>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</si>
  <si>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</si>
  <si>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</si>
  <si>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</si>
  <si>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</si>
  <si>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</si>
  <si>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</si>
  <si>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</si>
  <si>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</si>
  <si>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</si>
  <si>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</si>
  <si>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</si>
  <si>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</si>
  <si>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</si>
  <si>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</si>
  <si>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</si>
  <si>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</si>
  <si>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</si>
  <si>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</si>
  <si>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</si>
  <si>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</si>
  <si>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</si>
  <si>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</si>
  <si>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</si>
  <si>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</si>
  <si>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</si>
  <si>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</si>
  <si>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</si>
  <si>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</si>
  <si>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</si>
  <si>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</si>
  <si>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</si>
  <si>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</si>
  <si>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</si>
  <si>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</si>
  <si>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</si>
  <si>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</si>
  <si>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</si>
  <si>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</si>
  <si>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</si>
  <si>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</si>
  <si>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</si>
  <si>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</si>
  <si>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</si>
  <si>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</si>
  <si>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</si>
  <si>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</si>
  <si>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</si>
  <si>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</si>
  <si>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</si>
  <si>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</si>
  <si>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</si>
  <si>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</si>
  <si>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</si>
  <si>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</si>
  <si>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</si>
  <si>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</si>
  <si>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244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</si>
  <si>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</si>
  <si>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</si>
  <si>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</si>
  <si>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</si>
  <si>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</si>
  <si>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</si>
  <si>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</si>
  <si>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</si>
  <si>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</si>
  <si>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</si>
  <si>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</si>
  <si>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</si>
  <si>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</si>
  <si>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</si>
  <si>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</si>
  <si>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</si>
  <si>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</si>
  <si>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</si>
  <si>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</si>
  <si>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</si>
  <si>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</si>
  <si>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</si>
  <si>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</si>
  <si>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</si>
  <si>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</si>
  <si>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</si>
  <si>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</si>
  <si>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</si>
  <si>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</si>
  <si>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</si>
  <si>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</si>
  <si>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</si>
  <si>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</si>
  <si>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</si>
  <si>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</si>
  <si>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</si>
  <si>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</si>
  <si>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</si>
  <si>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</si>
  <si>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</si>
  <si>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</si>
  <si>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</si>
  <si>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</si>
  <si>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</si>
  <si>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</si>
  <si>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</si>
  <si>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</si>
  <si>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</si>
  <si>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</si>
  <si>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</si>
  <si>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</si>
  <si>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</si>
  <si>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</si>
  <si>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</si>
  <si>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</si>
  <si>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</si>
  <si>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</si>
  <si>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</si>
  <si>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</si>
  <si>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</si>
  <si>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</si>
  <si>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</si>
  <si>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</si>
  <si>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</si>
  <si>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</si>
  <si>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</si>
  <si>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</si>
  <si>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</si>
  <si>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</si>
  <si>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</si>
  <si>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</si>
  <si>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</si>
  <si>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</si>
  <si>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</si>
  <si>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</si>
  <si>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</si>
  <si>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</si>
  <si>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</si>
  <si>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</si>
  <si>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</si>
  <si>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</si>
  <si>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</si>
  <si>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</si>
  <si>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</si>
  <si>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</si>
  <si>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</si>
  <si>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</si>
  <si>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</si>
  <si>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</si>
  <si>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</si>
  <si>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</si>
  <si>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</si>
  <si>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</si>
  <si>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</si>
  <si>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</si>
  <si>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</si>
  <si>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</si>
  <si>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</si>
  <si>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</si>
  <si>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</si>
  <si>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</si>
  <si>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</si>
  <si>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</si>
  <si>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</si>
  <si>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</si>
  <si>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</si>
  <si>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</si>
  <si>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приложение  2</t>
  </si>
  <si>
    <t xml:space="preserve">               приложение 3</t>
  </si>
  <si>
    <t>приложение  4</t>
  </si>
  <si>
    <t>от " ____ " мая  2019г.   № ____</t>
  </si>
  <si>
    <t xml:space="preserve">               от " ____ " мая  2019г. № _____</t>
  </si>
  <si>
    <t>от "___"  мая   2019г.  № _____</t>
  </si>
  <si>
    <t xml:space="preserve"> от  " _____ "  мая  2019г. № ______</t>
  </si>
</sst>
</file>

<file path=xl/styles.xml><?xml version="1.0" encoding="utf-8"?>
<styleSheet xmlns="http://schemas.openxmlformats.org/spreadsheetml/2006/main">
  <numFmts count="1">
    <numFmt numFmtId="180" formatCode="0.0"/>
  </numFmts>
  <fonts count="28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</borders>
  <cellStyleXfs count="11">
    <xf numFmtId="0" fontId="0" fillId="0" borderId="0"/>
    <xf numFmtId="0" fontId="26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9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9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/>
    </xf>
    <xf numFmtId="0" fontId="8" fillId="0" borderId="26" xfId="0" applyFont="1" applyFill="1" applyBorder="1" applyAlignment="1">
      <alignment wrapText="1"/>
    </xf>
    <xf numFmtId="49" fontId="8" fillId="0" borderId="20" xfId="0" applyNumberFormat="1" applyFont="1" applyBorder="1" applyAlignment="1">
      <alignment horizontal="center"/>
    </xf>
    <xf numFmtId="0" fontId="9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9" fillId="0" borderId="26" xfId="1" applyFont="1" applyBorder="1" applyAlignment="1">
      <alignment vertical="top" wrapText="1"/>
    </xf>
    <xf numFmtId="49" fontId="9" fillId="0" borderId="27" xfId="0" applyNumberFormat="1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4" borderId="26" xfId="0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0" borderId="27" xfId="0" applyFont="1" applyBorder="1" applyAlignment="1">
      <alignment wrapText="1"/>
    </xf>
    <xf numFmtId="0" fontId="12" fillId="0" borderId="26" xfId="1" applyFont="1" applyBorder="1" applyAlignment="1">
      <alignment vertical="top" wrapText="1"/>
    </xf>
    <xf numFmtId="0" fontId="12" fillId="0" borderId="27" xfId="0" applyFont="1" applyBorder="1"/>
    <xf numFmtId="0" fontId="9" fillId="0" borderId="28" xfId="0" applyFont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9" fillId="3" borderId="27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3" borderId="27" xfId="0" applyFont="1" applyFill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4" borderId="26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12" fillId="0" borderId="31" xfId="0" applyFont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49" fontId="9" fillId="0" borderId="23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vertical="top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wrapText="1"/>
    </xf>
    <xf numFmtId="0" fontId="12" fillId="0" borderId="26" xfId="0" applyFont="1" applyFill="1" applyBorder="1"/>
    <xf numFmtId="49" fontId="9" fillId="0" borderId="26" xfId="0" applyNumberFormat="1" applyFont="1" applyBorder="1" applyAlignment="1">
      <alignment wrapText="1"/>
    </xf>
    <xf numFmtId="0" fontId="8" fillId="0" borderId="26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wrapText="1"/>
    </xf>
    <xf numFmtId="0" fontId="12" fillId="0" borderId="26" xfId="0" applyFont="1" applyBorder="1" applyAlignment="1">
      <alignment vertical="top" wrapText="1"/>
    </xf>
    <xf numFmtId="0" fontId="12" fillId="0" borderId="26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" fontId="9" fillId="0" borderId="32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49" fontId="8" fillId="0" borderId="34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 wrapText="1"/>
    </xf>
    <xf numFmtId="2" fontId="8" fillId="5" borderId="37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vertical="top" wrapText="1"/>
    </xf>
    <xf numFmtId="49" fontId="11" fillId="4" borderId="30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49" fontId="12" fillId="0" borderId="34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" fontId="9" fillId="0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6" xfId="0" applyFont="1" applyFill="1" applyBorder="1" applyAlignment="1">
      <alignment vertical="top" wrapText="1"/>
    </xf>
    <xf numFmtId="49" fontId="12" fillId="6" borderId="38" xfId="0" applyNumberFormat="1" applyFont="1" applyFill="1" applyBorder="1" applyAlignment="1">
      <alignment horizontal="center" vertical="center" wrapText="1"/>
    </xf>
    <xf numFmtId="49" fontId="9" fillId="6" borderId="30" xfId="0" applyNumberFormat="1" applyFont="1" applyFill="1" applyBorder="1" applyAlignment="1">
      <alignment horizontal="center" vertical="center" wrapText="1"/>
    </xf>
    <xf numFmtId="4" fontId="9" fillId="6" borderId="39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  <xf numFmtId="0" fontId="21" fillId="0" borderId="0" xfId="0" applyFont="1"/>
    <xf numFmtId="0" fontId="8" fillId="0" borderId="40" xfId="0" applyFont="1" applyBorder="1" applyAlignment="1">
      <alignment vertical="top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4" fontId="8" fillId="2" borderId="44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/>
    </xf>
    <xf numFmtId="4" fontId="9" fillId="0" borderId="45" xfId="0" applyNumberFormat="1" applyFont="1" applyFill="1" applyBorder="1" applyAlignment="1">
      <alignment horizontal="center" vertical="center"/>
    </xf>
    <xf numFmtId="0" fontId="12" fillId="0" borderId="27" xfId="0" applyFont="1" applyFill="1" applyBorder="1"/>
    <xf numFmtId="0" fontId="12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top" wrapText="1"/>
    </xf>
    <xf numFmtId="4" fontId="8" fillId="0" borderId="45" xfId="0" applyNumberFormat="1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horizontal="center" vertical="center"/>
    </xf>
    <xf numFmtId="4" fontId="9" fillId="0" borderId="47" xfId="0" applyNumberFormat="1" applyFont="1" applyFill="1" applyBorder="1" applyAlignment="1">
      <alignment horizontal="center" vertical="center"/>
    </xf>
    <xf numFmtId="0" fontId="11" fillId="0" borderId="27" xfId="0" applyFont="1" applyFill="1" applyBorder="1"/>
    <xf numFmtId="0" fontId="11" fillId="0" borderId="27" xfId="0" applyFont="1" applyBorder="1" applyAlignment="1">
      <alignment wrapText="1"/>
    </xf>
    <xf numFmtId="0" fontId="11" fillId="3" borderId="27" xfId="0" applyFont="1" applyFill="1" applyBorder="1" applyAlignment="1">
      <alignment vertical="top" wrapText="1"/>
    </xf>
    <xf numFmtId="0" fontId="11" fillId="3" borderId="31" xfId="0" applyFont="1" applyFill="1" applyBorder="1" applyAlignment="1">
      <alignment vertical="top" wrapText="1"/>
    </xf>
    <xf numFmtId="4" fontId="8" fillId="3" borderId="48" xfId="0" applyNumberFormat="1" applyFont="1" applyFill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 wrapText="1"/>
    </xf>
    <xf numFmtId="4" fontId="9" fillId="3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8" fillId="0" borderId="46" xfId="0" applyNumberFormat="1" applyFont="1" applyBorder="1" applyAlignment="1">
      <alignment horizontal="center" vertical="center"/>
    </xf>
    <xf numFmtId="0" fontId="11" fillId="0" borderId="27" xfId="0" applyFont="1" applyBorder="1"/>
    <xf numFmtId="0" fontId="8" fillId="0" borderId="49" xfId="0" applyFont="1" applyBorder="1" applyAlignment="1">
      <alignment vertical="top" wrapText="1"/>
    </xf>
    <xf numFmtId="0" fontId="12" fillId="0" borderId="50" xfId="0" applyFont="1" applyBorder="1"/>
    <xf numFmtId="49" fontId="9" fillId="0" borderId="51" xfId="0" applyNumberFormat="1" applyFont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 vertical="center" wrapText="1"/>
    </xf>
    <xf numFmtId="4" fontId="9" fillId="0" borderId="52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wrapText="1"/>
    </xf>
    <xf numFmtId="49" fontId="9" fillId="0" borderId="53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vertical="top" wrapText="1"/>
    </xf>
    <xf numFmtId="49" fontId="9" fillId="0" borderId="55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vertical="top" wrapText="1"/>
    </xf>
    <xf numFmtId="49" fontId="11" fillId="0" borderId="55" xfId="0" applyNumberFormat="1" applyFont="1" applyBorder="1" applyAlignment="1">
      <alignment horizontal="center" vertical="center" wrapText="1"/>
    </xf>
    <xf numFmtId="49" fontId="8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wrapText="1"/>
    </xf>
    <xf numFmtId="49" fontId="11" fillId="0" borderId="56" xfId="0" applyNumberFormat="1" applyFont="1" applyBorder="1" applyAlignment="1">
      <alignment horizontal="center" vertical="center" wrapText="1"/>
    </xf>
    <xf numFmtId="4" fontId="8" fillId="0" borderId="57" xfId="0" applyNumberFormat="1" applyFont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 wrapText="1"/>
    </xf>
    <xf numFmtId="4" fontId="8" fillId="0" borderId="57" xfId="0" applyNumberFormat="1" applyFont="1" applyFill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 wrapText="1"/>
    </xf>
    <xf numFmtId="4" fontId="9" fillId="0" borderId="52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wrapText="1"/>
    </xf>
    <xf numFmtId="49" fontId="8" fillId="0" borderId="22" xfId="0" applyNumberFormat="1" applyFont="1" applyFill="1" applyBorder="1" applyAlignment="1">
      <alignment horizontal="center" vertical="center" wrapText="1"/>
    </xf>
    <xf numFmtId="4" fontId="8" fillId="0" borderId="47" xfId="0" applyNumberFormat="1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wrapText="1"/>
    </xf>
    <xf numFmtId="49" fontId="8" fillId="5" borderId="60" xfId="0" applyNumberFormat="1" applyFont="1" applyFill="1" applyBorder="1" applyAlignment="1">
      <alignment horizontal="center" wrapText="1"/>
    </xf>
    <xf numFmtId="0" fontId="8" fillId="5" borderId="60" xfId="0" applyFont="1" applyFill="1" applyBorder="1" applyAlignment="1">
      <alignment horizontal="center" wrapText="1"/>
    </xf>
    <xf numFmtId="4" fontId="8" fillId="7" borderId="61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wrapText="1"/>
    </xf>
    <xf numFmtId="49" fontId="9" fillId="8" borderId="37" xfId="0" applyNumberFormat="1" applyFont="1" applyFill="1" applyBorder="1" applyAlignment="1">
      <alignment horizontal="center" wrapText="1"/>
    </xf>
    <xf numFmtId="0" fontId="9" fillId="8" borderId="37" xfId="0" applyFont="1" applyFill="1" applyBorder="1" applyAlignment="1">
      <alignment horizontal="center" wrapText="1"/>
    </xf>
    <xf numFmtId="4" fontId="8" fillId="8" borderId="62" xfId="0" applyNumberFormat="1" applyFont="1" applyFill="1" applyBorder="1" applyAlignment="1">
      <alignment horizontal="center" wrapText="1"/>
    </xf>
    <xf numFmtId="0" fontId="11" fillId="8" borderId="26" xfId="0" applyFont="1" applyFill="1" applyBorder="1" applyAlignment="1">
      <alignment vertical="top" wrapText="1"/>
    </xf>
    <xf numFmtId="49" fontId="8" fillId="8" borderId="63" xfId="0" applyNumberFormat="1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4" fontId="8" fillId="8" borderId="32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50" xfId="0" applyFont="1" applyFill="1" applyBorder="1" applyAlignment="1">
      <alignment vertical="top" wrapText="1"/>
    </xf>
    <xf numFmtId="49" fontId="8" fillId="0" borderId="51" xfId="0" applyNumberFormat="1" applyFont="1" applyFill="1" applyBorder="1" applyAlignment="1">
      <alignment horizontal="center" vertical="center" wrapText="1"/>
    </xf>
    <xf numFmtId="4" fontId="8" fillId="0" borderId="52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 wrapText="1"/>
    </xf>
    <xf numFmtId="4" fontId="9" fillId="0" borderId="57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/>
    </xf>
    <xf numFmtId="0" fontId="12" fillId="0" borderId="54" xfId="0" applyFont="1" applyFill="1" applyBorder="1" applyAlignment="1">
      <alignment vertical="top" wrapText="1"/>
    </xf>
    <xf numFmtId="49" fontId="9" fillId="0" borderId="56" xfId="0" applyNumberFormat="1" applyFont="1" applyBorder="1" applyAlignment="1">
      <alignment horizontal="center"/>
    </xf>
    <xf numFmtId="0" fontId="22" fillId="4" borderId="26" xfId="0" applyFont="1" applyFill="1" applyBorder="1" applyAlignment="1">
      <alignment vertical="top" wrapText="1"/>
    </xf>
    <xf numFmtId="49" fontId="22" fillId="0" borderId="30" xfId="0" applyNumberFormat="1" applyFont="1" applyFill="1" applyBorder="1" applyAlignment="1">
      <alignment horizontal="center" vertical="center" wrapText="1"/>
    </xf>
    <xf numFmtId="49" fontId="22" fillId="0" borderId="26" xfId="0" applyNumberFormat="1" applyFont="1" applyBorder="1" applyAlignment="1">
      <alignment wrapText="1"/>
    </xf>
    <xf numFmtId="0" fontId="22" fillId="0" borderId="26" xfId="0" applyFont="1" applyFill="1" applyBorder="1"/>
    <xf numFmtId="4" fontId="9" fillId="0" borderId="65" xfId="0" applyNumberFormat="1" applyFont="1" applyFill="1" applyBorder="1" applyAlignment="1">
      <alignment horizontal="center" vertical="center"/>
    </xf>
    <xf numFmtId="0" fontId="9" fillId="0" borderId="66" xfId="1" applyFont="1" applyBorder="1" applyAlignment="1">
      <alignment vertical="top" wrapText="1"/>
    </xf>
    <xf numFmtId="0" fontId="12" fillId="0" borderId="49" xfId="0" applyFont="1" applyBorder="1" applyAlignment="1">
      <alignment wrapText="1"/>
    </xf>
    <xf numFmtId="4" fontId="9" fillId="0" borderId="47" xfId="0" applyNumberFormat="1" applyFont="1" applyBorder="1" applyAlignment="1">
      <alignment horizontal="center" vertical="center"/>
    </xf>
    <xf numFmtId="4" fontId="9" fillId="0" borderId="67" xfId="0" applyNumberFormat="1" applyFont="1" applyFill="1" applyBorder="1" applyAlignment="1">
      <alignment horizontal="center" vertical="center"/>
    </xf>
    <xf numFmtId="0" fontId="12" fillId="0" borderId="68" xfId="0" applyFont="1" applyBorder="1" applyAlignment="1">
      <alignment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" fontId="9" fillId="0" borderId="57" xfId="0" applyNumberFormat="1" applyFont="1" applyBorder="1" applyAlignment="1">
      <alignment horizontal="center" vertical="center"/>
    </xf>
    <xf numFmtId="0" fontId="12" fillId="0" borderId="28" xfId="0" applyFont="1" applyFill="1" applyBorder="1" applyAlignment="1">
      <alignment wrapText="1"/>
    </xf>
    <xf numFmtId="49" fontId="9" fillId="0" borderId="72" xfId="0" applyNumberFormat="1" applyFont="1" applyBorder="1" applyAlignment="1">
      <alignment horizontal="center"/>
    </xf>
    <xf numFmtId="0" fontId="12" fillId="0" borderId="50" xfId="0" applyFont="1" applyFill="1" applyBorder="1" applyAlignment="1">
      <alignment vertical="top" wrapText="1"/>
    </xf>
    <xf numFmtId="0" fontId="9" fillId="0" borderId="73" xfId="0" applyFont="1" applyBorder="1" applyAlignment="1">
      <alignment vertical="center" wrapText="1"/>
    </xf>
    <xf numFmtId="0" fontId="12" fillId="0" borderId="54" xfId="0" applyFont="1" applyBorder="1" applyAlignment="1">
      <alignment wrapText="1"/>
    </xf>
    <xf numFmtId="49" fontId="12" fillId="0" borderId="56" xfId="0" applyNumberFormat="1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wrapText="1"/>
    </xf>
    <xf numFmtId="49" fontId="8" fillId="0" borderId="74" xfId="0" applyNumberFormat="1" applyFont="1" applyFill="1" applyBorder="1" applyAlignment="1">
      <alignment horizontal="center" vertical="center" wrapText="1"/>
    </xf>
    <xf numFmtId="4" fontId="8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wrapText="1"/>
    </xf>
    <xf numFmtId="0" fontId="12" fillId="0" borderId="28" xfId="0" applyFont="1" applyFill="1" applyBorder="1"/>
    <xf numFmtId="0" fontId="12" fillId="0" borderId="31" xfId="0" applyFont="1" applyFill="1" applyBorder="1"/>
    <xf numFmtId="49" fontId="9" fillId="0" borderId="19" xfId="0" applyNumberFormat="1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vertical="top" wrapText="1"/>
    </xf>
    <xf numFmtId="49" fontId="11" fillId="9" borderId="78" xfId="0" applyNumberFormat="1" applyFont="1" applyFill="1" applyBorder="1" applyAlignment="1">
      <alignment horizontal="center" vertical="center" wrapText="1"/>
    </xf>
    <xf numFmtId="49" fontId="8" fillId="9" borderId="78" xfId="0" applyNumberFormat="1" applyFont="1" applyFill="1" applyBorder="1" applyAlignment="1">
      <alignment horizontal="center" vertical="center" wrapText="1"/>
    </xf>
    <xf numFmtId="4" fontId="8" fillId="9" borderId="79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vertical="top" wrapText="1"/>
    </xf>
    <xf numFmtId="49" fontId="8" fillId="8" borderId="81" xfId="0" applyNumberFormat="1" applyFont="1" applyFill="1" applyBorder="1" applyAlignment="1">
      <alignment horizontal="center" vertical="center" wrapText="1"/>
    </xf>
    <xf numFmtId="4" fontId="8" fillId="8" borderId="82" xfId="0" applyNumberFormat="1" applyFont="1" applyFill="1" applyBorder="1" applyAlignment="1">
      <alignment horizontal="center" vertical="center" wrapText="1"/>
    </xf>
    <xf numFmtId="0" fontId="8" fillId="8" borderId="80" xfId="0" applyFont="1" applyFill="1" applyBorder="1"/>
    <xf numFmtId="49" fontId="8" fillId="8" borderId="81" xfId="0" applyNumberFormat="1" applyFont="1" applyFill="1" applyBorder="1" applyAlignment="1">
      <alignment horizontal="center"/>
    </xf>
    <xf numFmtId="0" fontId="8" fillId="8" borderId="81" xfId="0" applyFont="1" applyFill="1" applyBorder="1" applyAlignment="1">
      <alignment horizontal="center"/>
    </xf>
    <xf numFmtId="4" fontId="8" fillId="8" borderId="82" xfId="0" applyNumberFormat="1" applyFont="1" applyFill="1" applyBorder="1" applyAlignment="1">
      <alignment horizontal="center"/>
    </xf>
    <xf numFmtId="0" fontId="7" fillId="0" borderId="61" xfId="0" applyFont="1" applyBorder="1"/>
    <xf numFmtId="0" fontId="12" fillId="0" borderId="83" xfId="0" applyFont="1" applyBorder="1"/>
    <xf numFmtId="0" fontId="9" fillId="4" borderId="66" xfId="0" applyFont="1" applyFill="1" applyBorder="1" applyAlignment="1">
      <alignment wrapText="1"/>
    </xf>
    <xf numFmtId="49" fontId="8" fillId="0" borderId="84" xfId="0" applyNumberFormat="1" applyFont="1" applyBorder="1" applyAlignment="1">
      <alignment wrapText="1"/>
    </xf>
    <xf numFmtId="0" fontId="12" fillId="0" borderId="85" xfId="0" applyFont="1" applyBorder="1"/>
    <xf numFmtId="49" fontId="9" fillId="0" borderId="86" xfId="0" applyNumberFormat="1" applyFont="1" applyBorder="1" applyAlignment="1">
      <alignment horizontal="center"/>
    </xf>
    <xf numFmtId="4" fontId="9" fillId="0" borderId="48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 wrapText="1"/>
    </xf>
    <xf numFmtId="4" fontId="9" fillId="0" borderId="88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0" fontId="8" fillId="0" borderId="28" xfId="0" applyFont="1" applyBorder="1" applyAlignment="1">
      <alignment horizontal="justify" vertical="center"/>
    </xf>
    <xf numFmtId="0" fontId="11" fillId="9" borderId="90" xfId="0" applyFont="1" applyFill="1" applyBorder="1" applyAlignment="1">
      <alignment vertical="top" wrapText="1"/>
    </xf>
    <xf numFmtId="49" fontId="11" fillId="9" borderId="91" xfId="0" applyNumberFormat="1" applyFont="1" applyFill="1" applyBorder="1" applyAlignment="1">
      <alignment horizontal="center" vertical="center" wrapText="1"/>
    </xf>
    <xf numFmtId="49" fontId="9" fillId="9" borderId="92" xfId="0" applyNumberFormat="1" applyFont="1" applyFill="1" applyBorder="1" applyAlignment="1">
      <alignment horizontal="center" vertical="center" wrapText="1"/>
    </xf>
    <xf numFmtId="4" fontId="8" fillId="9" borderId="93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top" wrapText="1"/>
    </xf>
    <xf numFmtId="49" fontId="11" fillId="0" borderId="95" xfId="0" applyNumberFormat="1" applyFont="1" applyBorder="1" applyAlignment="1">
      <alignment horizontal="center" vertical="center" wrapText="1"/>
    </xf>
    <xf numFmtId="49" fontId="8" fillId="0" borderId="96" xfId="0" applyNumberFormat="1" applyFont="1" applyBorder="1" applyAlignment="1">
      <alignment horizontal="center" vertical="center" wrapText="1"/>
    </xf>
    <xf numFmtId="4" fontId="8" fillId="0" borderId="9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/>
    </xf>
    <xf numFmtId="0" fontId="12" fillId="0" borderId="49" xfId="0" applyFont="1" applyFill="1" applyBorder="1" applyAlignment="1">
      <alignment vertical="top" wrapText="1"/>
    </xf>
    <xf numFmtId="49" fontId="12" fillId="0" borderId="26" xfId="0" applyNumberFormat="1" applyFont="1" applyBorder="1" applyAlignment="1">
      <alignment wrapText="1"/>
    </xf>
    <xf numFmtId="4" fontId="12" fillId="0" borderId="45" xfId="0" applyNumberFormat="1" applyFont="1" applyFill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/>
    </xf>
    <xf numFmtId="0" fontId="12" fillId="0" borderId="76" xfId="0" applyFont="1" applyBorder="1"/>
    <xf numFmtId="49" fontId="12" fillId="0" borderId="51" xfId="0" applyNumberFormat="1" applyFont="1" applyBorder="1" applyAlignment="1">
      <alignment horizontal="center"/>
    </xf>
    <xf numFmtId="4" fontId="12" fillId="0" borderId="52" xfId="0" applyNumberFormat="1" applyFont="1" applyFill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wrapText="1"/>
    </xf>
    <xf numFmtId="49" fontId="12" fillId="0" borderId="55" xfId="0" applyNumberFormat="1" applyFont="1" applyBorder="1" applyAlignment="1">
      <alignment horizontal="center" vertical="center" wrapText="1"/>
    </xf>
    <xf numFmtId="49" fontId="12" fillId="0" borderId="56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wrapText="1"/>
    </xf>
    <xf numFmtId="49" fontId="8" fillId="0" borderId="69" xfId="0" applyNumberFormat="1" applyFont="1" applyFill="1" applyBorder="1" applyAlignment="1">
      <alignment horizontal="center" vertical="center" wrapText="1"/>
    </xf>
    <xf numFmtId="0" fontId="12" fillId="0" borderId="8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3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3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30" xfId="0" applyFont="1" applyBorder="1"/>
    <xf numFmtId="0" fontId="12" fillId="0" borderId="30" xfId="0" applyFont="1" applyFill="1" applyBorder="1" applyAlignment="1">
      <alignment wrapText="1"/>
    </xf>
    <xf numFmtId="0" fontId="27" fillId="0" borderId="0" xfId="0" applyFont="1"/>
    <xf numFmtId="0" fontId="12" fillId="0" borderId="89" xfId="0" applyFont="1" applyFill="1" applyBorder="1" applyAlignment="1">
      <alignment wrapText="1"/>
    </xf>
    <xf numFmtId="49" fontId="9" fillId="0" borderId="98" xfId="0" applyNumberFormat="1" applyFont="1" applyBorder="1" applyAlignment="1">
      <alignment wrapText="1"/>
    </xf>
    <xf numFmtId="0" fontId="9" fillId="0" borderId="49" xfId="0" applyFont="1" applyBorder="1"/>
    <xf numFmtId="0" fontId="8" fillId="0" borderId="49" xfId="0" applyFont="1" applyBorder="1" applyAlignment="1">
      <alignment wrapText="1"/>
    </xf>
    <xf numFmtId="0" fontId="9" fillId="0" borderId="49" xfId="0" applyFont="1" applyBorder="1" applyAlignment="1">
      <alignment wrapText="1"/>
    </xf>
    <xf numFmtId="0" fontId="25" fillId="0" borderId="28" xfId="0" applyFont="1" applyBorder="1"/>
    <xf numFmtId="0" fontId="12" fillId="3" borderId="49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vertical="top" wrapText="1"/>
    </xf>
    <xf numFmtId="0" fontId="22" fillId="0" borderId="40" xfId="0" applyFont="1" applyBorder="1" applyAlignment="1">
      <alignment wrapText="1"/>
    </xf>
    <xf numFmtId="49" fontId="12" fillId="0" borderId="69" xfId="0" applyNumberFormat="1" applyFont="1" applyFill="1" applyBorder="1" applyAlignment="1">
      <alignment horizontal="center" vertical="center" wrapText="1"/>
    </xf>
    <xf numFmtId="49" fontId="22" fillId="0" borderId="69" xfId="0" applyNumberFormat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G39" sqref="G39"/>
    </sheetView>
  </sheetViews>
  <sheetFormatPr defaultRowHeight="12.75"/>
  <cols>
    <col min="1" max="1" width="37" customWidth="1"/>
    <col min="2" max="2" width="58.42578125" customWidth="1"/>
    <col min="3" max="3" width="30.7109375" style="1" customWidth="1"/>
    <col min="4" max="4" width="0" hidden="1" customWidth="1"/>
    <col min="5" max="5" width="8.85546875" customWidth="1"/>
    <col min="6" max="6" width="0" hidden="1" customWidth="1"/>
  </cols>
  <sheetData>
    <row r="1" spans="1:6" ht="12.4" customHeight="1">
      <c r="B1" s="363" t="s">
        <v>329</v>
      </c>
      <c r="C1" s="363"/>
      <c r="D1" s="364"/>
      <c r="E1" s="364"/>
    </row>
    <row r="2" spans="1:6" ht="17.25" customHeight="1">
      <c r="B2" s="365" t="s">
        <v>330</v>
      </c>
      <c r="C2" s="364"/>
      <c r="D2" s="364"/>
      <c r="E2" s="364"/>
    </row>
    <row r="3" spans="1:6" ht="18" customHeight="1">
      <c r="B3" s="366" t="s">
        <v>331</v>
      </c>
      <c r="C3" s="364"/>
      <c r="D3" s="364"/>
      <c r="E3" s="364"/>
    </row>
    <row r="4" spans="1:6" ht="18" customHeight="1">
      <c r="B4" s="365" t="s">
        <v>332</v>
      </c>
      <c r="C4" s="364"/>
      <c r="D4" s="364"/>
      <c r="E4" s="364"/>
    </row>
    <row r="5" spans="1:6" ht="17.25" customHeight="1">
      <c r="B5" s="367" t="s">
        <v>347</v>
      </c>
      <c r="C5" s="364"/>
      <c r="D5" s="364"/>
      <c r="E5" s="364"/>
    </row>
    <row r="6" spans="1:6" ht="17.25" customHeight="1">
      <c r="B6" s="367" t="s">
        <v>333</v>
      </c>
      <c r="C6" s="364"/>
      <c r="D6" s="364"/>
      <c r="E6" s="364"/>
    </row>
    <row r="7" spans="1:6" ht="17.25" customHeight="1">
      <c r="B7" s="367" t="s">
        <v>334</v>
      </c>
      <c r="C7" s="364"/>
      <c r="D7" s="364"/>
      <c r="E7" s="364"/>
    </row>
    <row r="8" spans="1:6" ht="18.75" customHeight="1">
      <c r="B8" s="367" t="s">
        <v>350</v>
      </c>
      <c r="C8" s="364"/>
      <c r="D8" s="364"/>
      <c r="E8" s="364"/>
    </row>
    <row r="9" spans="1:6" ht="19.5" customHeight="1">
      <c r="B9" s="367" t="s">
        <v>335</v>
      </c>
      <c r="C9" s="364"/>
      <c r="D9" s="364"/>
      <c r="E9" s="364"/>
    </row>
    <row r="10" spans="1:6" ht="18.75" customHeight="1">
      <c r="A10" s="3"/>
      <c r="B10" s="363" t="s">
        <v>374</v>
      </c>
      <c r="C10" s="363"/>
      <c r="D10" s="364"/>
      <c r="E10" s="364"/>
    </row>
    <row r="11" spans="1:6" ht="15.75" customHeight="1">
      <c r="A11" s="3"/>
      <c r="B11" s="363"/>
      <c r="C11" s="363"/>
      <c r="D11" s="364"/>
      <c r="E11" s="364"/>
    </row>
    <row r="12" spans="1:6" ht="21.75" customHeight="1">
      <c r="B12" s="4"/>
      <c r="C12" s="2"/>
      <c r="F12" s="4"/>
    </row>
    <row r="13" spans="1:6" ht="12" customHeight="1">
      <c r="B13" s="4"/>
      <c r="C13" s="4"/>
    </row>
    <row r="14" spans="1:6" ht="15" customHeight="1">
      <c r="A14" s="399" t="s">
        <v>303</v>
      </c>
      <c r="B14" s="399"/>
      <c r="C14" s="399"/>
    </row>
    <row r="15" spans="1:6" ht="41.25" customHeight="1">
      <c r="A15" s="399"/>
      <c r="B15" s="399"/>
      <c r="C15" s="399"/>
    </row>
    <row r="16" spans="1:6" ht="18.75">
      <c r="B16" s="5"/>
      <c r="C16" s="6" t="s">
        <v>103</v>
      </c>
    </row>
    <row r="17" spans="1:5" ht="36.75" customHeight="1">
      <c r="A17" s="7" t="s">
        <v>104</v>
      </c>
      <c r="B17" s="8" t="s">
        <v>105</v>
      </c>
      <c r="C17" s="9" t="s">
        <v>263</v>
      </c>
    </row>
    <row r="18" spans="1:5" ht="56.25" hidden="1">
      <c r="A18" s="10" t="s">
        <v>106</v>
      </c>
      <c r="B18" s="11" t="s">
        <v>107</v>
      </c>
      <c r="C18" s="12">
        <f>C19</f>
        <v>0</v>
      </c>
    </row>
    <row r="19" spans="1:5" ht="75" hidden="1">
      <c r="A19" s="10" t="s">
        <v>108</v>
      </c>
      <c r="B19" s="11" t="s">
        <v>109</v>
      </c>
      <c r="C19" s="12">
        <v>0</v>
      </c>
    </row>
    <row r="20" spans="1:5" ht="56.25" hidden="1">
      <c r="A20" s="10" t="s">
        <v>110</v>
      </c>
      <c r="B20" s="11" t="s">
        <v>111</v>
      </c>
      <c r="C20" s="12">
        <f>C21</f>
        <v>0</v>
      </c>
    </row>
    <row r="21" spans="1:5" ht="75" hidden="1">
      <c r="A21" s="10" t="s">
        <v>112</v>
      </c>
      <c r="B21" s="11" t="s">
        <v>113</v>
      </c>
      <c r="C21" s="12">
        <v>0</v>
      </c>
    </row>
    <row r="22" spans="1:5" ht="56.25" hidden="1">
      <c r="A22" s="13" t="s">
        <v>114</v>
      </c>
      <c r="B22" s="14" t="s">
        <v>115</v>
      </c>
      <c r="C22" s="15">
        <f>C23-C25</f>
        <v>0</v>
      </c>
      <c r="D22" t="e">
        <f>#REF!-#REF!</f>
        <v>#REF!</v>
      </c>
    </row>
    <row r="23" spans="1:5" ht="56.25" hidden="1">
      <c r="A23" s="10" t="s">
        <v>106</v>
      </c>
      <c r="B23" s="11" t="s">
        <v>107</v>
      </c>
      <c r="C23" s="12">
        <f>C24</f>
        <v>0</v>
      </c>
    </row>
    <row r="24" spans="1:5" ht="75" hidden="1">
      <c r="A24" s="10" t="s">
        <v>108</v>
      </c>
      <c r="B24" s="11" t="s">
        <v>109</v>
      </c>
      <c r="C24" s="12">
        <v>0</v>
      </c>
    </row>
    <row r="25" spans="1:5" ht="56.25" hidden="1">
      <c r="A25" s="10" t="s">
        <v>110</v>
      </c>
      <c r="B25" s="11" t="s">
        <v>111</v>
      </c>
      <c r="C25" s="12">
        <f>C26</f>
        <v>0</v>
      </c>
    </row>
    <row r="26" spans="1:5" ht="75" hidden="1">
      <c r="A26" s="10" t="s">
        <v>112</v>
      </c>
      <c r="B26" s="16" t="s">
        <v>113</v>
      </c>
      <c r="C26" s="12">
        <v>0</v>
      </c>
    </row>
    <row r="27" spans="1:5" ht="28.5" hidden="1" customHeight="1">
      <c r="A27" s="17" t="s">
        <v>116</v>
      </c>
      <c r="B27" s="18" t="s">
        <v>117</v>
      </c>
      <c r="C27" s="19">
        <f>C28-C30</f>
        <v>0</v>
      </c>
    </row>
    <row r="28" spans="1:5" ht="37.5" hidden="1">
      <c r="A28" s="20" t="s">
        <v>118</v>
      </c>
      <c r="B28" s="21" t="s">
        <v>119</v>
      </c>
      <c r="C28" s="22">
        <f>C29</f>
        <v>0</v>
      </c>
    </row>
    <row r="29" spans="1:5" ht="56.25" hidden="1">
      <c r="A29" s="20" t="s">
        <v>120</v>
      </c>
      <c r="B29" s="21" t="s">
        <v>121</v>
      </c>
      <c r="C29" s="22">
        <v>0</v>
      </c>
    </row>
    <row r="30" spans="1:5" ht="56.25" hidden="1">
      <c r="A30" s="20" t="s">
        <v>122</v>
      </c>
      <c r="B30" s="21" t="s">
        <v>123</v>
      </c>
      <c r="C30" s="23">
        <f>C31</f>
        <v>0</v>
      </c>
    </row>
    <row r="31" spans="1:5" ht="56.25" hidden="1">
      <c r="A31" s="20" t="s">
        <v>124</v>
      </c>
      <c r="B31" s="24" t="s">
        <v>125</v>
      </c>
      <c r="C31" s="25">
        <v>0</v>
      </c>
    </row>
    <row r="32" spans="1:5" ht="59.25" hidden="1" customHeight="1">
      <c r="A32" s="13" t="s">
        <v>114</v>
      </c>
      <c r="B32" s="26" t="s">
        <v>126</v>
      </c>
      <c r="C32" s="27">
        <f>C33-C35</f>
        <v>0</v>
      </c>
      <c r="D32" t="e">
        <f>#REF!-#REF!</f>
        <v>#REF!</v>
      </c>
      <c r="E32" s="28"/>
    </row>
    <row r="33" spans="1:4" ht="63" hidden="1" customHeight="1">
      <c r="A33" s="10" t="s">
        <v>127</v>
      </c>
      <c r="B33" s="24" t="s">
        <v>107</v>
      </c>
      <c r="C33" s="25">
        <f>C34</f>
        <v>0</v>
      </c>
    </row>
    <row r="34" spans="1:4" ht="75.75" hidden="1" customHeight="1">
      <c r="A34" s="10" t="s">
        <v>128</v>
      </c>
      <c r="B34" s="24" t="s">
        <v>129</v>
      </c>
      <c r="C34" s="25">
        <v>0</v>
      </c>
    </row>
    <row r="35" spans="1:4" ht="58.5" hidden="1" customHeight="1">
      <c r="A35" s="10" t="s">
        <v>130</v>
      </c>
      <c r="B35" s="24" t="s">
        <v>131</v>
      </c>
      <c r="C35" s="25">
        <f>C36</f>
        <v>0</v>
      </c>
    </row>
    <row r="36" spans="1:4" ht="78" hidden="1" customHeight="1">
      <c r="A36" s="10" t="s">
        <v>132</v>
      </c>
      <c r="B36" s="24" t="s">
        <v>133</v>
      </c>
      <c r="C36" s="25">
        <v>0</v>
      </c>
    </row>
    <row r="37" spans="1:4" ht="37.5">
      <c r="A37" s="17" t="s">
        <v>134</v>
      </c>
      <c r="B37" s="29" t="s">
        <v>135</v>
      </c>
      <c r="C37" s="19">
        <f>C41-C38</f>
        <v>1619666.7199999988</v>
      </c>
      <c r="D37" s="1"/>
    </row>
    <row r="38" spans="1:4" ht="21" customHeight="1">
      <c r="A38" s="20" t="s">
        <v>136</v>
      </c>
      <c r="B38" s="30" t="s">
        <v>137</v>
      </c>
      <c r="C38" s="25">
        <f>C39</f>
        <v>26084670</v>
      </c>
    </row>
    <row r="39" spans="1:4" ht="36" customHeight="1">
      <c r="A39" s="20" t="s">
        <v>138</v>
      </c>
      <c r="B39" s="30" t="s">
        <v>139</v>
      </c>
      <c r="C39" s="25">
        <f>C40</f>
        <v>26084670</v>
      </c>
    </row>
    <row r="40" spans="1:4" ht="40.5" customHeight="1">
      <c r="A40" s="20" t="s">
        <v>140</v>
      </c>
      <c r="B40" s="30" t="s">
        <v>243</v>
      </c>
      <c r="C40" s="25">
        <v>26084670</v>
      </c>
    </row>
    <row r="41" spans="1:4" ht="24" customHeight="1">
      <c r="A41" s="20" t="s">
        <v>141</v>
      </c>
      <c r="B41" s="30" t="s">
        <v>142</v>
      </c>
      <c r="C41" s="25">
        <f>C42</f>
        <v>27704336.719999999</v>
      </c>
    </row>
    <row r="42" spans="1:4" ht="39.75" customHeight="1">
      <c r="A42" s="20" t="s">
        <v>143</v>
      </c>
      <c r="B42" s="30" t="s">
        <v>144</v>
      </c>
      <c r="C42" s="25">
        <f>C43</f>
        <v>27704336.719999999</v>
      </c>
    </row>
    <row r="43" spans="1:4" ht="57" customHeight="1">
      <c r="A43" s="20" t="s">
        <v>145</v>
      </c>
      <c r="B43" s="31" t="s">
        <v>244</v>
      </c>
      <c r="C43" s="25">
        <v>27704336.719999999</v>
      </c>
    </row>
    <row r="44" spans="1:4" ht="37.5" hidden="1">
      <c r="A44" s="32" t="s">
        <v>146</v>
      </c>
      <c r="B44" s="33" t="s">
        <v>147</v>
      </c>
      <c r="C44" s="34">
        <v>0</v>
      </c>
    </row>
    <row r="45" spans="1:4" ht="37.5" hidden="1">
      <c r="A45" s="35" t="s">
        <v>148</v>
      </c>
      <c r="B45" s="36" t="s">
        <v>149</v>
      </c>
      <c r="C45" s="12">
        <v>0</v>
      </c>
    </row>
    <row r="46" spans="1:4" ht="37.5" hidden="1">
      <c r="A46" s="37" t="s">
        <v>150</v>
      </c>
      <c r="B46" s="38" t="s">
        <v>151</v>
      </c>
      <c r="C46" s="39">
        <f>C47</f>
        <v>0</v>
      </c>
    </row>
    <row r="47" spans="1:4" ht="75" hidden="1">
      <c r="A47" s="40" t="s">
        <v>152</v>
      </c>
      <c r="B47" s="41" t="s">
        <v>153</v>
      </c>
      <c r="C47" s="39"/>
    </row>
    <row r="48" spans="1:4" ht="48" hidden="1" customHeight="1">
      <c r="A48" s="35" t="s">
        <v>154</v>
      </c>
      <c r="B48" s="36" t="s">
        <v>155</v>
      </c>
      <c r="C48" s="34">
        <f>C49</f>
        <v>0</v>
      </c>
    </row>
    <row r="49" spans="1:3" ht="93.75" hidden="1">
      <c r="A49" s="42" t="s">
        <v>156</v>
      </c>
      <c r="B49" s="43" t="s">
        <v>157</v>
      </c>
      <c r="C49" s="44"/>
    </row>
    <row r="50" spans="1:3" ht="29.85" customHeight="1">
      <c r="A50" s="45"/>
      <c r="B50" s="46" t="s">
        <v>158</v>
      </c>
      <c r="C50" s="47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view="pageBreakPreview" zoomScaleNormal="80" workbookViewId="0">
      <selection activeCell="M140" sqref="M140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7" width="24.140625" style="55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159</v>
      </c>
      <c r="B1" s="98"/>
      <c r="C1" s="368" t="s">
        <v>336</v>
      </c>
      <c r="D1" s="369"/>
      <c r="E1" s="56"/>
      <c r="F1" s="56"/>
      <c r="G1" s="56"/>
      <c r="H1" s="56"/>
    </row>
    <row r="2" spans="1:9" ht="16.5">
      <c r="B2" s="98"/>
      <c r="C2" s="368" t="s">
        <v>330</v>
      </c>
      <c r="D2" s="369"/>
      <c r="E2" s="369"/>
      <c r="F2" s="369"/>
      <c r="G2" s="370"/>
      <c r="H2" s="370"/>
      <c r="I2" s="369"/>
    </row>
    <row r="3" spans="1:9" ht="16.5">
      <c r="B3" s="98"/>
      <c r="C3" s="368" t="s">
        <v>3</v>
      </c>
      <c r="D3" s="369"/>
      <c r="E3" s="369"/>
      <c r="F3" s="369"/>
      <c r="G3" s="371"/>
      <c r="H3" s="371"/>
      <c r="I3" s="369"/>
    </row>
    <row r="4" spans="1:9" ht="16.5">
      <c r="B4" s="98"/>
      <c r="C4" s="372" t="s">
        <v>337</v>
      </c>
      <c r="D4" s="373"/>
      <c r="E4" s="373"/>
      <c r="F4" s="373"/>
      <c r="G4" s="370"/>
      <c r="H4" s="370"/>
      <c r="I4" s="373"/>
    </row>
    <row r="5" spans="1:9" ht="16.5">
      <c r="B5" s="98"/>
      <c r="C5" s="372" t="s">
        <v>352</v>
      </c>
      <c r="D5" s="373"/>
      <c r="E5" s="373"/>
      <c r="F5" s="373"/>
      <c r="G5" s="370"/>
      <c r="H5" s="370"/>
      <c r="I5" s="373"/>
    </row>
    <row r="6" spans="1:9" ht="16.5">
      <c r="B6" s="98"/>
      <c r="C6" s="372" t="s">
        <v>338</v>
      </c>
      <c r="D6" s="374"/>
      <c r="E6" s="374"/>
      <c r="F6" s="374"/>
      <c r="G6" s="374"/>
      <c r="H6" s="374"/>
      <c r="I6" s="374"/>
    </row>
    <row r="7" spans="1:9" ht="16.5">
      <c r="B7" s="98"/>
      <c r="C7" s="368" t="s">
        <v>339</v>
      </c>
      <c r="D7" s="369"/>
      <c r="E7" s="369"/>
      <c r="F7" s="374"/>
      <c r="G7" s="374"/>
      <c r="H7" s="374"/>
      <c r="I7" s="374"/>
    </row>
    <row r="8" spans="1:9" ht="16.5">
      <c r="B8" s="98"/>
      <c r="C8" s="372" t="s">
        <v>340</v>
      </c>
      <c r="D8" s="373"/>
      <c r="E8" s="373"/>
      <c r="F8" s="373"/>
      <c r="G8" s="370"/>
      <c r="H8" s="370"/>
      <c r="I8" s="373"/>
    </row>
    <row r="9" spans="1:9" ht="16.5">
      <c r="B9" s="98"/>
      <c r="C9" s="372" t="s">
        <v>368</v>
      </c>
      <c r="D9" s="373"/>
      <c r="E9" s="373"/>
      <c r="F9" s="373"/>
      <c r="G9" s="370"/>
      <c r="H9" s="370"/>
      <c r="I9" s="373"/>
    </row>
    <row r="10" spans="1:9" ht="16.5">
      <c r="B10" s="98"/>
      <c r="C10" s="372" t="s">
        <v>371</v>
      </c>
      <c r="D10" s="373"/>
      <c r="E10" s="373"/>
      <c r="F10" s="373"/>
      <c r="G10" s="370"/>
      <c r="H10" s="370"/>
      <c r="I10" s="373"/>
    </row>
    <row r="11" spans="1:9" ht="19.5" customHeight="1"/>
    <row r="12" spans="1:9" ht="18.75">
      <c r="A12" s="400" t="s">
        <v>2</v>
      </c>
      <c r="B12" s="400"/>
      <c r="C12" s="400"/>
      <c r="D12" s="400"/>
      <c r="E12" s="400"/>
      <c r="F12" s="400"/>
      <c r="G12" s="400"/>
    </row>
    <row r="13" spans="1:9" ht="18.75" customHeight="1">
      <c r="A13" s="401" t="s">
        <v>239</v>
      </c>
      <c r="B13" s="401"/>
      <c r="C13" s="401"/>
      <c r="D13" s="401"/>
      <c r="E13" s="401"/>
      <c r="F13" s="401"/>
      <c r="G13" s="401"/>
    </row>
    <row r="14" spans="1:9" ht="18.75" customHeight="1">
      <c r="A14" s="401" t="s">
        <v>3</v>
      </c>
      <c r="B14" s="401"/>
      <c r="C14" s="401"/>
      <c r="D14" s="401"/>
      <c r="E14" s="401"/>
      <c r="F14" s="401"/>
      <c r="G14" s="401"/>
    </row>
    <row r="15" spans="1:9" ht="18.75" customHeight="1">
      <c r="A15" s="401" t="s">
        <v>304</v>
      </c>
      <c r="B15" s="401"/>
      <c r="C15" s="401"/>
      <c r="D15" s="401"/>
      <c r="E15" s="401"/>
      <c r="F15" s="401"/>
      <c r="G15" s="401"/>
    </row>
    <row r="16" spans="1:9" ht="19.5" thickBot="1">
      <c r="A16" s="49"/>
      <c r="B16" s="59"/>
      <c r="C16" s="60" t="s">
        <v>159</v>
      </c>
      <c r="D16" s="61"/>
      <c r="E16" s="61"/>
      <c r="F16" s="61"/>
      <c r="G16" s="62" t="s">
        <v>103</v>
      </c>
    </row>
    <row r="17" spans="1:7" ht="32.25" customHeight="1" thickBot="1">
      <c r="A17" s="206" t="s">
        <v>105</v>
      </c>
      <c r="B17" s="207"/>
      <c r="C17" s="208" t="s">
        <v>4</v>
      </c>
      <c r="D17" s="208" t="s">
        <v>5</v>
      </c>
      <c r="E17" s="208" t="s">
        <v>6</v>
      </c>
      <c r="F17" s="208" t="s">
        <v>7</v>
      </c>
      <c r="G17" s="209" t="s">
        <v>325</v>
      </c>
    </row>
    <row r="18" spans="1:7" ht="36" customHeight="1" thickBot="1">
      <c r="A18" s="339" t="s">
        <v>1</v>
      </c>
      <c r="B18" s="340" t="s">
        <v>0</v>
      </c>
      <c r="C18" s="341"/>
      <c r="D18" s="341"/>
      <c r="E18" s="341"/>
      <c r="F18" s="341"/>
      <c r="G18" s="342"/>
    </row>
    <row r="19" spans="1:7" ht="16.5">
      <c r="A19" s="343" t="s">
        <v>8</v>
      </c>
      <c r="B19" s="344" t="s">
        <v>0</v>
      </c>
      <c r="C19" s="345" t="s">
        <v>9</v>
      </c>
      <c r="D19" s="345"/>
      <c r="E19" s="345"/>
      <c r="F19" s="345"/>
      <c r="G19" s="346">
        <f>G20+G25+G30+G43+G38</f>
        <v>5904876</v>
      </c>
    </row>
    <row r="20" spans="1:7" ht="33">
      <c r="A20" s="211" t="s">
        <v>10</v>
      </c>
      <c r="B20" s="65" t="s">
        <v>0</v>
      </c>
      <c r="C20" s="65" t="s">
        <v>9</v>
      </c>
      <c r="D20" s="66" t="s">
        <v>11</v>
      </c>
      <c r="E20" s="66"/>
      <c r="F20" s="66"/>
      <c r="G20" s="212">
        <f>G21</f>
        <v>1126976</v>
      </c>
    </row>
    <row r="21" spans="1:7" ht="49.5">
      <c r="A21" s="126" t="s">
        <v>12</v>
      </c>
      <c r="B21" s="67" t="s">
        <v>0</v>
      </c>
      <c r="C21" s="68" t="s">
        <v>9</v>
      </c>
      <c r="D21" s="68" t="s">
        <v>11</v>
      </c>
      <c r="E21" s="122" t="s">
        <v>161</v>
      </c>
      <c r="F21" s="69"/>
      <c r="G21" s="213">
        <f>G22</f>
        <v>1126976</v>
      </c>
    </row>
    <row r="22" spans="1:7" ht="16.5">
      <c r="A22" s="126" t="s">
        <v>13</v>
      </c>
      <c r="B22" s="68" t="s">
        <v>0</v>
      </c>
      <c r="C22" s="68" t="s">
        <v>9</v>
      </c>
      <c r="D22" s="69" t="s">
        <v>11</v>
      </c>
      <c r="E22" s="122" t="s">
        <v>162</v>
      </c>
      <c r="F22" s="69"/>
      <c r="G22" s="213">
        <f>G23</f>
        <v>1126976</v>
      </c>
    </row>
    <row r="23" spans="1:7" ht="20.25" customHeight="1">
      <c r="A23" s="126" t="s">
        <v>14</v>
      </c>
      <c r="B23" s="68" t="s">
        <v>0</v>
      </c>
      <c r="C23" s="68" t="s">
        <v>9</v>
      </c>
      <c r="D23" s="68" t="s">
        <v>11</v>
      </c>
      <c r="E23" s="122" t="s">
        <v>163</v>
      </c>
      <c r="F23" s="69"/>
      <c r="G23" s="213">
        <f>G24</f>
        <v>1126976</v>
      </c>
    </row>
    <row r="24" spans="1:7" ht="30.75" customHeight="1">
      <c r="A24" s="126" t="s">
        <v>15</v>
      </c>
      <c r="B24" s="68" t="s">
        <v>0</v>
      </c>
      <c r="C24" s="68" t="s">
        <v>9</v>
      </c>
      <c r="D24" s="68" t="s">
        <v>11</v>
      </c>
      <c r="E24" s="122" t="s">
        <v>163</v>
      </c>
      <c r="F24" s="69" t="s">
        <v>16</v>
      </c>
      <c r="G24" s="213">
        <v>1126976</v>
      </c>
    </row>
    <row r="25" spans="1:7" ht="54.75" customHeight="1">
      <c r="A25" s="211" t="s">
        <v>17</v>
      </c>
      <c r="B25" s="70" t="s">
        <v>0</v>
      </c>
      <c r="C25" s="65" t="s">
        <v>9</v>
      </c>
      <c r="D25" s="66" t="s">
        <v>18</v>
      </c>
      <c r="E25" s="66"/>
      <c r="F25" s="66"/>
      <c r="G25" s="212">
        <f>G26</f>
        <v>427835</v>
      </c>
    </row>
    <row r="26" spans="1:7" ht="49.5">
      <c r="A26" s="126" t="s">
        <v>12</v>
      </c>
      <c r="B26" s="68" t="s">
        <v>0</v>
      </c>
      <c r="C26" s="68" t="s">
        <v>9</v>
      </c>
      <c r="D26" s="69" t="s">
        <v>18</v>
      </c>
      <c r="E26" s="122" t="s">
        <v>161</v>
      </c>
      <c r="F26" s="69"/>
      <c r="G26" s="213">
        <f>G27</f>
        <v>427835</v>
      </c>
    </row>
    <row r="27" spans="1:7" ht="33.75" customHeight="1">
      <c r="A27" s="126" t="s">
        <v>19</v>
      </c>
      <c r="B27" s="68" t="s">
        <v>0</v>
      </c>
      <c r="C27" s="68" t="s">
        <v>9</v>
      </c>
      <c r="D27" s="69" t="s">
        <v>18</v>
      </c>
      <c r="E27" s="122" t="s">
        <v>164</v>
      </c>
      <c r="F27" s="69"/>
      <c r="G27" s="213">
        <f>G28</f>
        <v>427835</v>
      </c>
    </row>
    <row r="28" spans="1:7" ht="36" customHeight="1">
      <c r="A28" s="126" t="s">
        <v>20</v>
      </c>
      <c r="B28" s="68" t="s">
        <v>0</v>
      </c>
      <c r="C28" s="68" t="s">
        <v>9</v>
      </c>
      <c r="D28" s="69" t="s">
        <v>18</v>
      </c>
      <c r="E28" s="122" t="s">
        <v>165</v>
      </c>
      <c r="F28" s="69"/>
      <c r="G28" s="213">
        <f>G29</f>
        <v>427835</v>
      </c>
    </row>
    <row r="29" spans="1:7" ht="30.75" customHeight="1">
      <c r="A29" s="126" t="s">
        <v>15</v>
      </c>
      <c r="B29" s="68" t="s">
        <v>0</v>
      </c>
      <c r="C29" s="68" t="s">
        <v>9</v>
      </c>
      <c r="D29" s="69" t="s">
        <v>18</v>
      </c>
      <c r="E29" s="122" t="s">
        <v>165</v>
      </c>
      <c r="F29" s="69" t="s">
        <v>16</v>
      </c>
      <c r="G29" s="213">
        <v>427835</v>
      </c>
    </row>
    <row r="30" spans="1:7" ht="49.5">
      <c r="A30" s="211" t="s">
        <v>21</v>
      </c>
      <c r="B30" s="70" t="s">
        <v>0</v>
      </c>
      <c r="C30" s="65" t="s">
        <v>9</v>
      </c>
      <c r="D30" s="65" t="s">
        <v>22</v>
      </c>
      <c r="E30" s="65"/>
      <c r="F30" s="65"/>
      <c r="G30" s="212">
        <f>G31</f>
        <v>4099065</v>
      </c>
    </row>
    <row r="31" spans="1:7" ht="49.5">
      <c r="A31" s="126" t="s">
        <v>12</v>
      </c>
      <c r="B31" s="68" t="s">
        <v>0</v>
      </c>
      <c r="C31" s="68" t="s">
        <v>9</v>
      </c>
      <c r="D31" s="69" t="s">
        <v>22</v>
      </c>
      <c r="E31" s="122" t="s">
        <v>161</v>
      </c>
      <c r="F31" s="69"/>
      <c r="G31" s="213">
        <f>G32</f>
        <v>4099065</v>
      </c>
    </row>
    <row r="32" spans="1:7" ht="21" customHeight="1">
      <c r="A32" s="126" t="s">
        <v>23</v>
      </c>
      <c r="B32" s="68" t="s">
        <v>0</v>
      </c>
      <c r="C32" s="68" t="s">
        <v>9</v>
      </c>
      <c r="D32" s="69" t="s">
        <v>22</v>
      </c>
      <c r="E32" s="122" t="s">
        <v>166</v>
      </c>
      <c r="F32" s="69"/>
      <c r="G32" s="213">
        <f>G33</f>
        <v>4099065</v>
      </c>
    </row>
    <row r="33" spans="1:10" ht="21.75" customHeight="1">
      <c r="A33" s="126" t="s">
        <v>24</v>
      </c>
      <c r="B33" s="68" t="s">
        <v>0</v>
      </c>
      <c r="C33" s="68" t="s">
        <v>9</v>
      </c>
      <c r="D33" s="69" t="s">
        <v>22</v>
      </c>
      <c r="E33" s="122" t="s">
        <v>167</v>
      </c>
      <c r="F33" s="69"/>
      <c r="G33" s="213">
        <f>G34+G35+G36+G37</f>
        <v>4099065</v>
      </c>
    </row>
    <row r="34" spans="1:10" ht="33" customHeight="1">
      <c r="A34" s="126" t="s">
        <v>15</v>
      </c>
      <c r="B34" s="68" t="s">
        <v>0</v>
      </c>
      <c r="C34" s="68" t="s">
        <v>9</v>
      </c>
      <c r="D34" s="69" t="s">
        <v>22</v>
      </c>
      <c r="E34" s="122" t="s">
        <v>167</v>
      </c>
      <c r="F34" s="69" t="s">
        <v>16</v>
      </c>
      <c r="G34" s="213">
        <v>2676118</v>
      </c>
    </row>
    <row r="35" spans="1:10" ht="33">
      <c r="A35" s="129" t="s">
        <v>25</v>
      </c>
      <c r="B35" s="68" t="s">
        <v>0</v>
      </c>
      <c r="C35" s="68" t="s">
        <v>9</v>
      </c>
      <c r="D35" s="69" t="s">
        <v>22</v>
      </c>
      <c r="E35" s="122" t="s">
        <v>167</v>
      </c>
      <c r="F35" s="69" t="s">
        <v>26</v>
      </c>
      <c r="G35" s="213">
        <v>1277431</v>
      </c>
    </row>
    <row r="36" spans="1:10" ht="16.5">
      <c r="A36" s="214" t="s">
        <v>27</v>
      </c>
      <c r="B36" s="68" t="s">
        <v>0</v>
      </c>
      <c r="C36" s="68" t="s">
        <v>9</v>
      </c>
      <c r="D36" s="69" t="s">
        <v>22</v>
      </c>
      <c r="E36" s="122" t="s">
        <v>167</v>
      </c>
      <c r="F36" s="69" t="s">
        <v>28</v>
      </c>
      <c r="G36" s="213">
        <v>107594</v>
      </c>
    </row>
    <row r="37" spans="1:10" ht="16.5">
      <c r="A37" s="311" t="s">
        <v>261</v>
      </c>
      <c r="B37" s="68" t="s">
        <v>0</v>
      </c>
      <c r="C37" s="68" t="s">
        <v>9</v>
      </c>
      <c r="D37" s="69" t="s">
        <v>22</v>
      </c>
      <c r="E37" s="122" t="s">
        <v>167</v>
      </c>
      <c r="F37" s="69" t="s">
        <v>262</v>
      </c>
      <c r="G37" s="213">
        <v>37922</v>
      </c>
    </row>
    <row r="38" spans="1:10" ht="16.5">
      <c r="A38" s="123" t="s">
        <v>168</v>
      </c>
      <c r="B38" s="124" t="s">
        <v>0</v>
      </c>
      <c r="C38" s="124" t="s">
        <v>9</v>
      </c>
      <c r="D38" s="124" t="s">
        <v>79</v>
      </c>
      <c r="E38" s="124"/>
      <c r="F38" s="124"/>
      <c r="G38" s="212">
        <f>G39</f>
        <v>25000</v>
      </c>
    </row>
    <row r="39" spans="1:10" ht="49.5">
      <c r="A39" s="125" t="s">
        <v>12</v>
      </c>
      <c r="B39" s="81" t="s">
        <v>0</v>
      </c>
      <c r="C39" s="122" t="s">
        <v>9</v>
      </c>
      <c r="D39" s="122" t="s">
        <v>79</v>
      </c>
      <c r="E39" s="69" t="s">
        <v>161</v>
      </c>
      <c r="F39" s="82"/>
      <c r="G39" s="213">
        <f>G40</f>
        <v>25000</v>
      </c>
    </row>
    <row r="40" spans="1:10" ht="21.75" customHeight="1">
      <c r="A40" s="126" t="s">
        <v>29</v>
      </c>
      <c r="B40" s="81" t="s">
        <v>0</v>
      </c>
      <c r="C40" s="122" t="s">
        <v>9</v>
      </c>
      <c r="D40" s="122" t="s">
        <v>79</v>
      </c>
      <c r="E40" s="69" t="s">
        <v>169</v>
      </c>
      <c r="F40" s="82"/>
      <c r="G40" s="213">
        <f>G41</f>
        <v>25000</v>
      </c>
    </row>
    <row r="41" spans="1:10" ht="36" customHeight="1">
      <c r="A41" s="126" t="s">
        <v>40</v>
      </c>
      <c r="B41" s="81" t="s">
        <v>0</v>
      </c>
      <c r="C41" s="122" t="s">
        <v>9</v>
      </c>
      <c r="D41" s="122" t="s">
        <v>79</v>
      </c>
      <c r="E41" s="69" t="s">
        <v>170</v>
      </c>
      <c r="F41" s="82"/>
      <c r="G41" s="213">
        <f>G42</f>
        <v>25000</v>
      </c>
    </row>
    <row r="42" spans="1:10" ht="16.5">
      <c r="A42" s="126" t="s">
        <v>41</v>
      </c>
      <c r="B42" s="81" t="s">
        <v>0</v>
      </c>
      <c r="C42" s="122" t="s">
        <v>9</v>
      </c>
      <c r="D42" s="122" t="s">
        <v>79</v>
      </c>
      <c r="E42" s="69" t="s">
        <v>170</v>
      </c>
      <c r="F42" s="82" t="s">
        <v>42</v>
      </c>
      <c r="G42" s="213">
        <v>25000</v>
      </c>
    </row>
    <row r="43" spans="1:10" ht="16.5">
      <c r="A43" s="211" t="s">
        <v>29</v>
      </c>
      <c r="B43" s="65" t="s">
        <v>0</v>
      </c>
      <c r="C43" s="65" t="s">
        <v>9</v>
      </c>
      <c r="D43" s="65" t="s">
        <v>30</v>
      </c>
      <c r="E43" s="66"/>
      <c r="F43" s="66"/>
      <c r="G43" s="212">
        <f>G44+G51</f>
        <v>226000</v>
      </c>
    </row>
    <row r="44" spans="1:10" ht="49.5">
      <c r="A44" s="126" t="s">
        <v>12</v>
      </c>
      <c r="B44" s="68" t="s">
        <v>0</v>
      </c>
      <c r="C44" s="68" t="s">
        <v>9</v>
      </c>
      <c r="D44" s="69" t="s">
        <v>30</v>
      </c>
      <c r="E44" s="69" t="s">
        <v>171</v>
      </c>
      <c r="F44" s="69"/>
      <c r="G44" s="213">
        <f>G45</f>
        <v>208000</v>
      </c>
    </row>
    <row r="45" spans="1:10" ht="16.5">
      <c r="A45" s="126" t="s">
        <v>29</v>
      </c>
      <c r="B45" s="68" t="s">
        <v>0</v>
      </c>
      <c r="C45" s="69" t="s">
        <v>9</v>
      </c>
      <c r="D45" s="69" t="s">
        <v>30</v>
      </c>
      <c r="E45" s="69" t="s">
        <v>169</v>
      </c>
      <c r="F45" s="69"/>
      <c r="G45" s="213">
        <f>G46+G49</f>
        <v>208000</v>
      </c>
    </row>
    <row r="46" spans="1:10" ht="16.5">
      <c r="A46" s="348" t="s">
        <v>31</v>
      </c>
      <c r="B46" s="68" t="s">
        <v>0</v>
      </c>
      <c r="C46" s="69" t="s">
        <v>9</v>
      </c>
      <c r="D46" s="69" t="s">
        <v>30</v>
      </c>
      <c r="E46" s="69" t="s">
        <v>172</v>
      </c>
      <c r="F46" s="69"/>
      <c r="G46" s="213">
        <f>+G48+G47</f>
        <v>197500</v>
      </c>
    </row>
    <row r="47" spans="1:10" ht="16.5">
      <c r="A47" s="165" t="s">
        <v>261</v>
      </c>
      <c r="B47" s="67" t="s">
        <v>0</v>
      </c>
      <c r="C47" s="69" t="s">
        <v>9</v>
      </c>
      <c r="D47" s="69" t="s">
        <v>30</v>
      </c>
      <c r="E47" s="69" t="s">
        <v>172</v>
      </c>
      <c r="F47" s="69" t="s">
        <v>262</v>
      </c>
      <c r="G47" s="213">
        <v>6000</v>
      </c>
      <c r="J47" s="71"/>
    </row>
    <row r="48" spans="1:10" ht="16.5">
      <c r="A48" s="215" t="s">
        <v>27</v>
      </c>
      <c r="B48" s="68" t="s">
        <v>0</v>
      </c>
      <c r="C48" s="69" t="s">
        <v>9</v>
      </c>
      <c r="D48" s="69" t="s">
        <v>30</v>
      </c>
      <c r="E48" s="69" t="s">
        <v>172</v>
      </c>
      <c r="F48" s="69" t="s">
        <v>28</v>
      </c>
      <c r="G48" s="213">
        <v>191500</v>
      </c>
      <c r="J48" s="71"/>
    </row>
    <row r="49" spans="1:10" ht="16.5">
      <c r="A49" s="215" t="s">
        <v>320</v>
      </c>
      <c r="B49" s="68" t="s">
        <v>0</v>
      </c>
      <c r="C49" s="69" t="s">
        <v>9</v>
      </c>
      <c r="D49" s="69" t="s">
        <v>30</v>
      </c>
      <c r="E49" s="69" t="s">
        <v>305</v>
      </c>
      <c r="F49" s="69"/>
      <c r="G49" s="213">
        <f>G50</f>
        <v>10500</v>
      </c>
      <c r="J49" s="71"/>
    </row>
    <row r="50" spans="1:10" ht="33">
      <c r="A50" s="129" t="s">
        <v>25</v>
      </c>
      <c r="B50" s="68" t="s">
        <v>0</v>
      </c>
      <c r="C50" s="69" t="s">
        <v>9</v>
      </c>
      <c r="D50" s="69" t="s">
        <v>30</v>
      </c>
      <c r="E50" s="69" t="s">
        <v>305</v>
      </c>
      <c r="F50" s="69" t="s">
        <v>26</v>
      </c>
      <c r="G50" s="213">
        <v>10500</v>
      </c>
      <c r="J50" s="71"/>
    </row>
    <row r="51" spans="1:10" ht="33">
      <c r="A51" s="131" t="s">
        <v>257</v>
      </c>
      <c r="B51" s="68" t="s">
        <v>0</v>
      </c>
      <c r="C51" s="69" t="s">
        <v>9</v>
      </c>
      <c r="D51" s="69" t="s">
        <v>30</v>
      </c>
      <c r="E51" s="69" t="s">
        <v>204</v>
      </c>
      <c r="F51" s="69"/>
      <c r="G51" s="213">
        <f>G52</f>
        <v>18000</v>
      </c>
      <c r="J51" s="71"/>
    </row>
    <row r="52" spans="1:10" ht="16.5">
      <c r="A52" s="349" t="s">
        <v>237</v>
      </c>
      <c r="B52" s="68" t="s">
        <v>0</v>
      </c>
      <c r="C52" s="69" t="s">
        <v>9</v>
      </c>
      <c r="D52" s="69" t="s">
        <v>30</v>
      </c>
      <c r="E52" s="69" t="s">
        <v>201</v>
      </c>
      <c r="F52" s="69"/>
      <c r="G52" s="213">
        <f>G53</f>
        <v>18000</v>
      </c>
    </row>
    <row r="53" spans="1:10" ht="16.5">
      <c r="A53" s="349" t="s">
        <v>238</v>
      </c>
      <c r="B53" s="68" t="s">
        <v>0</v>
      </c>
      <c r="C53" s="69" t="s">
        <v>9</v>
      </c>
      <c r="D53" s="69" t="s">
        <v>30</v>
      </c>
      <c r="E53" s="69" t="s">
        <v>287</v>
      </c>
      <c r="F53" s="69"/>
      <c r="G53" s="213">
        <f>G54</f>
        <v>18000</v>
      </c>
    </row>
    <row r="54" spans="1:10" ht="33">
      <c r="A54" s="129" t="s">
        <v>25</v>
      </c>
      <c r="B54" s="68" t="s">
        <v>0</v>
      </c>
      <c r="C54" s="69" t="s">
        <v>9</v>
      </c>
      <c r="D54" s="69" t="s">
        <v>30</v>
      </c>
      <c r="E54" s="69" t="s">
        <v>287</v>
      </c>
      <c r="F54" s="69" t="s">
        <v>26</v>
      </c>
      <c r="G54" s="213">
        <v>18000</v>
      </c>
    </row>
    <row r="55" spans="1:10" ht="16.5">
      <c r="A55" s="216" t="s">
        <v>32</v>
      </c>
      <c r="B55" s="66" t="s">
        <v>0</v>
      </c>
      <c r="C55" s="66" t="s">
        <v>11</v>
      </c>
      <c r="D55" s="66"/>
      <c r="E55" s="66"/>
      <c r="F55" s="66"/>
      <c r="G55" s="217">
        <f>G56</f>
        <v>310200</v>
      </c>
    </row>
    <row r="56" spans="1:10" ht="16.5">
      <c r="A56" s="216" t="s">
        <v>33</v>
      </c>
      <c r="B56" s="72" t="s">
        <v>0</v>
      </c>
      <c r="C56" s="73" t="s">
        <v>11</v>
      </c>
      <c r="D56" s="73" t="s">
        <v>18</v>
      </c>
      <c r="E56" s="73"/>
      <c r="F56" s="73"/>
      <c r="G56" s="218">
        <f>G57</f>
        <v>310200</v>
      </c>
    </row>
    <row r="57" spans="1:10" ht="36.75" customHeight="1">
      <c r="A57" s="125" t="s">
        <v>12</v>
      </c>
      <c r="B57" s="74" t="s">
        <v>0</v>
      </c>
      <c r="C57" s="69" t="s">
        <v>11</v>
      </c>
      <c r="D57" s="69" t="s">
        <v>18</v>
      </c>
      <c r="E57" s="69" t="s">
        <v>161</v>
      </c>
      <c r="F57" s="69"/>
      <c r="G57" s="213">
        <f>G59</f>
        <v>310200</v>
      </c>
    </row>
    <row r="58" spans="1:10" ht="16.5">
      <c r="A58" s="126" t="s">
        <v>29</v>
      </c>
      <c r="B58" s="242" t="s">
        <v>0</v>
      </c>
      <c r="C58" s="243" t="s">
        <v>11</v>
      </c>
      <c r="D58" s="243" t="s">
        <v>18</v>
      </c>
      <c r="E58" s="243" t="s">
        <v>169</v>
      </c>
      <c r="F58" s="243"/>
      <c r="G58" s="240">
        <f>G59</f>
        <v>310200</v>
      </c>
    </row>
    <row r="59" spans="1:10" ht="23.85" customHeight="1">
      <c r="A59" s="244" t="s">
        <v>34</v>
      </c>
      <c r="B59" s="245" t="s">
        <v>0</v>
      </c>
      <c r="C59" s="246" t="s">
        <v>11</v>
      </c>
      <c r="D59" s="246" t="s">
        <v>18</v>
      </c>
      <c r="E59" s="246" t="s">
        <v>328</v>
      </c>
      <c r="F59" s="247"/>
      <c r="G59" s="248">
        <f>G60+G61</f>
        <v>310200</v>
      </c>
    </row>
    <row r="60" spans="1:10" ht="22.9" customHeight="1">
      <c r="A60" s="126" t="s">
        <v>15</v>
      </c>
      <c r="B60" s="72" t="s">
        <v>0</v>
      </c>
      <c r="C60" s="69" t="s">
        <v>11</v>
      </c>
      <c r="D60" s="69" t="s">
        <v>18</v>
      </c>
      <c r="E60" s="69" t="s">
        <v>328</v>
      </c>
      <c r="F60" s="69" t="s">
        <v>16</v>
      </c>
      <c r="G60" s="213">
        <v>281981.95</v>
      </c>
    </row>
    <row r="61" spans="1:10" ht="32.25" customHeight="1">
      <c r="A61" s="241" t="s">
        <v>25</v>
      </c>
      <c r="B61" s="242" t="s">
        <v>0</v>
      </c>
      <c r="C61" s="243" t="s">
        <v>11</v>
      </c>
      <c r="D61" s="243" t="s">
        <v>18</v>
      </c>
      <c r="E61" s="243" t="s">
        <v>328</v>
      </c>
      <c r="F61" s="243" t="s">
        <v>26</v>
      </c>
      <c r="G61" s="240">
        <v>28218.05</v>
      </c>
    </row>
    <row r="62" spans="1:10" ht="23.25" customHeight="1">
      <c r="A62" s="249" t="s">
        <v>35</v>
      </c>
      <c r="B62" s="250" t="s">
        <v>0</v>
      </c>
      <c r="C62" s="251" t="s">
        <v>18</v>
      </c>
      <c r="D62" s="251"/>
      <c r="E62" s="251"/>
      <c r="F62" s="251"/>
      <c r="G62" s="252">
        <f>G63+G74</f>
        <v>65600</v>
      </c>
    </row>
    <row r="63" spans="1:10" ht="16.5">
      <c r="A63" s="222" t="s">
        <v>36</v>
      </c>
      <c r="B63" s="77" t="s">
        <v>0</v>
      </c>
      <c r="C63" s="78" t="s">
        <v>18</v>
      </c>
      <c r="D63" s="78" t="s">
        <v>11</v>
      </c>
      <c r="E63" s="73"/>
      <c r="F63" s="73"/>
      <c r="G63" s="223">
        <f>G64+G70</f>
        <v>17600</v>
      </c>
    </row>
    <row r="64" spans="1:10" ht="37.5" customHeight="1">
      <c r="A64" s="303" t="s">
        <v>292</v>
      </c>
      <c r="B64" s="68" t="s">
        <v>0</v>
      </c>
      <c r="C64" s="68" t="s">
        <v>18</v>
      </c>
      <c r="D64" s="69" t="s">
        <v>11</v>
      </c>
      <c r="E64" s="69" t="s">
        <v>189</v>
      </c>
      <c r="F64" s="69"/>
      <c r="G64" s="213">
        <f>G65</f>
        <v>15600</v>
      </c>
    </row>
    <row r="65" spans="1:7" ht="16.5">
      <c r="A65" s="127" t="s">
        <v>175</v>
      </c>
      <c r="B65" s="68" t="s">
        <v>0</v>
      </c>
      <c r="C65" s="68" t="s">
        <v>18</v>
      </c>
      <c r="D65" s="68" t="s">
        <v>11</v>
      </c>
      <c r="E65" s="69" t="s">
        <v>245</v>
      </c>
      <c r="F65" s="79"/>
      <c r="G65" s="213">
        <f>G66</f>
        <v>15600</v>
      </c>
    </row>
    <row r="66" spans="1:7" ht="33.75" customHeight="1">
      <c r="A66" s="128" t="s">
        <v>37</v>
      </c>
      <c r="B66" s="68" t="s">
        <v>0</v>
      </c>
      <c r="C66" s="68" t="s">
        <v>18</v>
      </c>
      <c r="D66" s="68" t="s">
        <v>11</v>
      </c>
      <c r="E66" s="69" t="s">
        <v>264</v>
      </c>
      <c r="F66" s="79"/>
      <c r="G66" s="213">
        <f>G68+G67+G69</f>
        <v>15600</v>
      </c>
    </row>
    <row r="67" spans="1:7" ht="19.5" customHeight="1">
      <c r="A67" s="126" t="s">
        <v>15</v>
      </c>
      <c r="B67" s="68" t="s">
        <v>0</v>
      </c>
      <c r="C67" s="68" t="s">
        <v>18</v>
      </c>
      <c r="D67" s="68" t="s">
        <v>11</v>
      </c>
      <c r="E67" s="69" t="s">
        <v>264</v>
      </c>
      <c r="F67" s="79" t="s">
        <v>16</v>
      </c>
      <c r="G67" s="213">
        <v>0</v>
      </c>
    </row>
    <row r="68" spans="1:7" ht="33">
      <c r="A68" s="387" t="s">
        <v>25</v>
      </c>
      <c r="B68" s="68" t="s">
        <v>0</v>
      </c>
      <c r="C68" s="68" t="s">
        <v>18</v>
      </c>
      <c r="D68" s="68" t="s">
        <v>11</v>
      </c>
      <c r="E68" s="69" t="s">
        <v>264</v>
      </c>
      <c r="F68" s="69" t="s">
        <v>26</v>
      </c>
      <c r="G68" s="213">
        <v>5000</v>
      </c>
    </row>
    <row r="69" spans="1:7" ht="16.5">
      <c r="A69" s="164" t="s">
        <v>349</v>
      </c>
      <c r="B69" s="67" t="s">
        <v>0</v>
      </c>
      <c r="C69" s="68" t="s">
        <v>18</v>
      </c>
      <c r="D69" s="68" t="s">
        <v>11</v>
      </c>
      <c r="E69" s="69" t="s">
        <v>264</v>
      </c>
      <c r="F69" s="79" t="s">
        <v>341</v>
      </c>
      <c r="G69" s="224">
        <v>10600</v>
      </c>
    </row>
    <row r="70" spans="1:7" ht="39.75" customHeight="1">
      <c r="A70" s="388" t="s">
        <v>296</v>
      </c>
      <c r="B70" s="68" t="s">
        <v>0</v>
      </c>
      <c r="C70" s="68" t="s">
        <v>18</v>
      </c>
      <c r="D70" s="68" t="s">
        <v>11</v>
      </c>
      <c r="E70" s="79" t="s">
        <v>190</v>
      </c>
      <c r="F70" s="79"/>
      <c r="G70" s="224">
        <f>G72</f>
        <v>2000</v>
      </c>
    </row>
    <row r="71" spans="1:7" ht="16.5">
      <c r="A71" s="166" t="s">
        <v>176</v>
      </c>
      <c r="B71" s="68" t="s">
        <v>0</v>
      </c>
      <c r="C71" s="68" t="s">
        <v>18</v>
      </c>
      <c r="D71" s="68" t="s">
        <v>11</v>
      </c>
      <c r="E71" s="79" t="s">
        <v>192</v>
      </c>
      <c r="F71" s="79"/>
      <c r="G71" s="224">
        <f>G72</f>
        <v>2000</v>
      </c>
    </row>
    <row r="72" spans="1:7" ht="33">
      <c r="A72" s="128" t="s">
        <v>37</v>
      </c>
      <c r="B72" s="68" t="s">
        <v>0</v>
      </c>
      <c r="C72" s="68" t="s">
        <v>18</v>
      </c>
      <c r="D72" s="68" t="s">
        <v>11</v>
      </c>
      <c r="E72" s="82" t="s">
        <v>265</v>
      </c>
      <c r="F72" s="79"/>
      <c r="G72" s="224">
        <f>G73</f>
        <v>2000</v>
      </c>
    </row>
    <row r="73" spans="1:7" ht="30.75" customHeight="1">
      <c r="A73" s="129" t="s">
        <v>25</v>
      </c>
      <c r="B73" s="68" t="s">
        <v>0</v>
      </c>
      <c r="C73" s="68" t="s">
        <v>18</v>
      </c>
      <c r="D73" s="68" t="s">
        <v>11</v>
      </c>
      <c r="E73" s="82" t="s">
        <v>265</v>
      </c>
      <c r="F73" s="79" t="s">
        <v>26</v>
      </c>
      <c r="G73" s="224">
        <v>2000</v>
      </c>
    </row>
    <row r="74" spans="1:7" ht="16.5">
      <c r="A74" s="225" t="s">
        <v>43</v>
      </c>
      <c r="B74" s="65" t="s">
        <v>0</v>
      </c>
      <c r="C74" s="66" t="s">
        <v>18</v>
      </c>
      <c r="D74" s="66" t="s">
        <v>44</v>
      </c>
      <c r="E74" s="66"/>
      <c r="F74" s="66"/>
      <c r="G74" s="212">
        <f>G75</f>
        <v>48000</v>
      </c>
    </row>
    <row r="75" spans="1:7" ht="49.5">
      <c r="A75" s="126" t="s">
        <v>295</v>
      </c>
      <c r="B75" s="68" t="s">
        <v>0</v>
      </c>
      <c r="C75" s="69" t="s">
        <v>18</v>
      </c>
      <c r="D75" s="69" t="s">
        <v>44</v>
      </c>
      <c r="E75" s="69" t="s">
        <v>177</v>
      </c>
      <c r="F75" s="69"/>
      <c r="G75" s="213">
        <f>G76</f>
        <v>48000</v>
      </c>
    </row>
    <row r="76" spans="1:7" ht="27.75" customHeight="1">
      <c r="A76" s="126" t="s">
        <v>180</v>
      </c>
      <c r="B76" s="68" t="s">
        <v>0</v>
      </c>
      <c r="C76" s="69" t="s">
        <v>18</v>
      </c>
      <c r="D76" s="69" t="s">
        <v>44</v>
      </c>
      <c r="E76" s="69" t="s">
        <v>178</v>
      </c>
      <c r="F76" s="69"/>
      <c r="G76" s="213">
        <f>G77</f>
        <v>48000</v>
      </c>
    </row>
    <row r="77" spans="1:7" ht="33">
      <c r="A77" s="144" t="s">
        <v>228</v>
      </c>
      <c r="B77" s="68" t="s">
        <v>0</v>
      </c>
      <c r="C77" s="69" t="s">
        <v>18</v>
      </c>
      <c r="D77" s="69" t="s">
        <v>44</v>
      </c>
      <c r="E77" s="69" t="s">
        <v>179</v>
      </c>
      <c r="F77" s="69"/>
      <c r="G77" s="213">
        <f>G78+G79</f>
        <v>48000</v>
      </c>
    </row>
    <row r="78" spans="1:7" ht="33">
      <c r="A78" s="137" t="s">
        <v>25</v>
      </c>
      <c r="B78" s="68" t="s">
        <v>0</v>
      </c>
      <c r="C78" s="69" t="s">
        <v>18</v>
      </c>
      <c r="D78" s="69" t="s">
        <v>44</v>
      </c>
      <c r="E78" s="69" t="s">
        <v>179</v>
      </c>
      <c r="F78" s="69" t="s">
        <v>26</v>
      </c>
      <c r="G78" s="213">
        <v>36000</v>
      </c>
    </row>
    <row r="79" spans="1:7" ht="16.5">
      <c r="A79" s="164" t="s">
        <v>349</v>
      </c>
      <c r="B79" s="68" t="s">
        <v>0</v>
      </c>
      <c r="C79" s="69" t="s">
        <v>18</v>
      </c>
      <c r="D79" s="69" t="s">
        <v>44</v>
      </c>
      <c r="E79" s="69" t="s">
        <v>179</v>
      </c>
      <c r="F79" s="69" t="s">
        <v>341</v>
      </c>
      <c r="G79" s="213">
        <v>12000</v>
      </c>
    </row>
    <row r="80" spans="1:7" ht="16.5">
      <c r="A80" s="220" t="s">
        <v>45</v>
      </c>
      <c r="B80" s="83" t="s">
        <v>0</v>
      </c>
      <c r="C80" s="76" t="s">
        <v>22</v>
      </c>
      <c r="D80" s="66"/>
      <c r="E80" s="66"/>
      <c r="F80" s="66"/>
      <c r="G80" s="212">
        <f>+G81</f>
        <v>1762016.72</v>
      </c>
    </row>
    <row r="81" spans="1:9" ht="16.5">
      <c r="A81" s="226" t="s">
        <v>47</v>
      </c>
      <c r="B81" s="65" t="s">
        <v>0</v>
      </c>
      <c r="C81" s="66" t="s">
        <v>22</v>
      </c>
      <c r="D81" s="66" t="s">
        <v>39</v>
      </c>
      <c r="E81" s="66"/>
      <c r="F81" s="66"/>
      <c r="G81" s="223">
        <f>G82</f>
        <v>1762016.72</v>
      </c>
    </row>
    <row r="82" spans="1:9" ht="49.5">
      <c r="A82" s="347" t="s">
        <v>306</v>
      </c>
      <c r="B82" s="68" t="s">
        <v>0</v>
      </c>
      <c r="C82" s="69" t="s">
        <v>22</v>
      </c>
      <c r="D82" s="69" t="s">
        <v>39</v>
      </c>
      <c r="E82" s="69" t="s">
        <v>185</v>
      </c>
      <c r="F82" s="69"/>
      <c r="G82" s="219">
        <f>G83</f>
        <v>1762016.72</v>
      </c>
    </row>
    <row r="83" spans="1:9" ht="33">
      <c r="A83" s="130" t="s">
        <v>188</v>
      </c>
      <c r="B83" s="68" t="s">
        <v>0</v>
      </c>
      <c r="C83" s="69" t="s">
        <v>22</v>
      </c>
      <c r="D83" s="69" t="s">
        <v>39</v>
      </c>
      <c r="E83" s="69" t="s">
        <v>186</v>
      </c>
      <c r="F83" s="69"/>
      <c r="G83" s="219">
        <f>G84</f>
        <v>1762016.72</v>
      </c>
    </row>
    <row r="84" spans="1:9" ht="33">
      <c r="A84" s="137" t="s">
        <v>48</v>
      </c>
      <c r="B84" s="68" t="s">
        <v>0</v>
      </c>
      <c r="C84" s="69" t="s">
        <v>22</v>
      </c>
      <c r="D84" s="69" t="s">
        <v>39</v>
      </c>
      <c r="E84" s="69" t="s">
        <v>187</v>
      </c>
      <c r="F84" s="69"/>
      <c r="G84" s="219">
        <f>G85</f>
        <v>1762016.72</v>
      </c>
    </row>
    <row r="85" spans="1:9" ht="33">
      <c r="A85" s="137" t="s">
        <v>25</v>
      </c>
      <c r="B85" s="68" t="s">
        <v>0</v>
      </c>
      <c r="C85" s="69" t="s">
        <v>22</v>
      </c>
      <c r="D85" s="69" t="s">
        <v>39</v>
      </c>
      <c r="E85" s="69" t="s">
        <v>187</v>
      </c>
      <c r="F85" s="69" t="s">
        <v>26</v>
      </c>
      <c r="G85" s="219">
        <v>1762016.72</v>
      </c>
    </row>
    <row r="86" spans="1:9" ht="16.5">
      <c r="A86" s="227" t="s">
        <v>49</v>
      </c>
      <c r="B86" s="83" t="s">
        <v>0</v>
      </c>
      <c r="C86" s="76" t="s">
        <v>50</v>
      </c>
      <c r="D86" s="76"/>
      <c r="E86" s="76"/>
      <c r="F86" s="76"/>
      <c r="G86" s="221">
        <f>G87+G92+G102+G126</f>
        <v>4353224</v>
      </c>
    </row>
    <row r="87" spans="1:9" ht="16.5">
      <c r="A87" s="228" t="s">
        <v>51</v>
      </c>
      <c r="B87" s="84" t="s">
        <v>0</v>
      </c>
      <c r="C87" s="85" t="s">
        <v>50</v>
      </c>
      <c r="D87" s="86" t="s">
        <v>9</v>
      </c>
      <c r="E87" s="86"/>
      <c r="F87" s="87"/>
      <c r="G87" s="229">
        <f>G88</f>
        <v>117968</v>
      </c>
    </row>
    <row r="88" spans="1:9" ht="66">
      <c r="A88" s="166" t="s">
        <v>307</v>
      </c>
      <c r="B88" s="122" t="s">
        <v>0</v>
      </c>
      <c r="C88" s="122" t="s">
        <v>50</v>
      </c>
      <c r="D88" s="122" t="s">
        <v>9</v>
      </c>
      <c r="E88" s="88" t="s">
        <v>173</v>
      </c>
      <c r="F88" s="88"/>
      <c r="G88" s="230">
        <f>G91</f>
        <v>117968</v>
      </c>
    </row>
    <row r="89" spans="1:9" ht="33">
      <c r="A89" s="132" t="s">
        <v>191</v>
      </c>
      <c r="B89" s="122" t="s">
        <v>0</v>
      </c>
      <c r="C89" s="122" t="s">
        <v>50</v>
      </c>
      <c r="D89" s="122" t="s">
        <v>9</v>
      </c>
      <c r="E89" s="88" t="s">
        <v>174</v>
      </c>
      <c r="F89" s="86"/>
      <c r="G89" s="230">
        <f>G90</f>
        <v>117968</v>
      </c>
    </row>
    <row r="90" spans="1:9" ht="33">
      <c r="A90" s="131" t="s">
        <v>193</v>
      </c>
      <c r="B90" s="122" t="s">
        <v>0</v>
      </c>
      <c r="C90" s="122" t="s">
        <v>50</v>
      </c>
      <c r="D90" s="122" t="s">
        <v>9</v>
      </c>
      <c r="E90" s="88" t="s">
        <v>266</v>
      </c>
      <c r="F90" s="86"/>
      <c r="G90" s="230">
        <f>G91</f>
        <v>117968</v>
      </c>
    </row>
    <row r="91" spans="1:9" ht="33">
      <c r="A91" s="133" t="s">
        <v>25</v>
      </c>
      <c r="B91" s="122" t="s">
        <v>0</v>
      </c>
      <c r="C91" s="122" t="s">
        <v>50</v>
      </c>
      <c r="D91" s="122" t="s">
        <v>9</v>
      </c>
      <c r="E91" s="88" t="s">
        <v>266</v>
      </c>
      <c r="F91" s="88" t="s">
        <v>26</v>
      </c>
      <c r="G91" s="231">
        <v>117968</v>
      </c>
      <c r="H91" s="90"/>
      <c r="I91" s="91"/>
    </row>
    <row r="92" spans="1:9" ht="21" customHeight="1">
      <c r="A92" s="226" t="s">
        <v>52</v>
      </c>
      <c r="B92" s="83" t="s">
        <v>0</v>
      </c>
      <c r="C92" s="89" t="s">
        <v>50</v>
      </c>
      <c r="D92" s="86" t="s">
        <v>11</v>
      </c>
      <c r="E92" s="86"/>
      <c r="F92" s="76"/>
      <c r="G92" s="232">
        <f>G93</f>
        <v>590000</v>
      </c>
      <c r="H92" s="90"/>
      <c r="I92" s="91"/>
    </row>
    <row r="93" spans="1:9" ht="49.5">
      <c r="A93" s="393" t="s">
        <v>258</v>
      </c>
      <c r="B93" s="135" t="s">
        <v>0</v>
      </c>
      <c r="C93" s="135" t="s">
        <v>50</v>
      </c>
      <c r="D93" s="135" t="s">
        <v>11</v>
      </c>
      <c r="E93" s="135" t="s">
        <v>220</v>
      </c>
      <c r="F93" s="135"/>
      <c r="G93" s="213">
        <f>+G99+G94</f>
        <v>590000</v>
      </c>
      <c r="H93" s="90"/>
      <c r="I93" s="91"/>
    </row>
    <row r="94" spans="1:9" ht="16.5">
      <c r="A94" s="136" t="s">
        <v>236</v>
      </c>
      <c r="B94" s="135" t="s">
        <v>0</v>
      </c>
      <c r="C94" s="135" t="s">
        <v>50</v>
      </c>
      <c r="D94" s="135" t="s">
        <v>11</v>
      </c>
      <c r="E94" s="79" t="s">
        <v>234</v>
      </c>
      <c r="F94" s="79"/>
      <c r="G94" s="213">
        <f>G95+G97</f>
        <v>590000</v>
      </c>
      <c r="H94" s="90"/>
      <c r="I94" s="91"/>
    </row>
    <row r="95" spans="1:9" ht="33">
      <c r="A95" s="394" t="s">
        <v>363</v>
      </c>
      <c r="B95" s="135" t="s">
        <v>0</v>
      </c>
      <c r="C95" s="135" t="s">
        <v>50</v>
      </c>
      <c r="D95" s="135" t="s">
        <v>11</v>
      </c>
      <c r="E95" s="79" t="s">
        <v>362</v>
      </c>
      <c r="F95" s="79"/>
      <c r="G95" s="213">
        <f>G96</f>
        <v>250000</v>
      </c>
      <c r="H95" s="90"/>
      <c r="I95" s="91"/>
    </row>
    <row r="96" spans="1:9" ht="36" customHeight="1">
      <c r="A96" s="394" t="s">
        <v>365</v>
      </c>
      <c r="B96" s="135" t="s">
        <v>0</v>
      </c>
      <c r="C96" s="135" t="s">
        <v>50</v>
      </c>
      <c r="D96" s="135" t="s">
        <v>11</v>
      </c>
      <c r="E96" s="79" t="s">
        <v>362</v>
      </c>
      <c r="F96" s="79" t="s">
        <v>364</v>
      </c>
      <c r="G96" s="213">
        <v>250000</v>
      </c>
      <c r="H96" s="90"/>
      <c r="I96" s="91"/>
    </row>
    <row r="97" spans="1:9" ht="36" customHeight="1">
      <c r="A97" s="394" t="s">
        <v>366</v>
      </c>
      <c r="B97" s="135" t="s">
        <v>0</v>
      </c>
      <c r="C97" s="135" t="s">
        <v>50</v>
      </c>
      <c r="D97" s="135" t="s">
        <v>11</v>
      </c>
      <c r="E97" s="79" t="s">
        <v>367</v>
      </c>
      <c r="F97" s="79"/>
      <c r="G97" s="213">
        <f>G98</f>
        <v>340000</v>
      </c>
      <c r="H97" s="90"/>
      <c r="I97" s="91"/>
    </row>
    <row r="98" spans="1:9" ht="36" customHeight="1">
      <c r="A98" s="394" t="s">
        <v>365</v>
      </c>
      <c r="B98" s="135" t="s">
        <v>0</v>
      </c>
      <c r="C98" s="135" t="s">
        <v>50</v>
      </c>
      <c r="D98" s="135" t="s">
        <v>11</v>
      </c>
      <c r="E98" s="79" t="s">
        <v>367</v>
      </c>
      <c r="F98" s="79" t="s">
        <v>364</v>
      </c>
      <c r="G98" s="213">
        <v>340000</v>
      </c>
      <c r="H98" s="90"/>
      <c r="I98" s="91"/>
    </row>
    <row r="99" spans="1:9" ht="16.5">
      <c r="A99" s="138" t="s">
        <v>196</v>
      </c>
      <c r="B99" s="351" t="s">
        <v>0</v>
      </c>
      <c r="C99" s="351" t="s">
        <v>50</v>
      </c>
      <c r="D99" s="351" t="s">
        <v>11</v>
      </c>
      <c r="E99" s="68" t="s">
        <v>256</v>
      </c>
      <c r="F99" s="68"/>
      <c r="G99" s="350">
        <f>G100</f>
        <v>0</v>
      </c>
    </row>
    <row r="100" spans="1:9" ht="33">
      <c r="A100" s="138" t="s">
        <v>197</v>
      </c>
      <c r="B100" s="351" t="s">
        <v>0</v>
      </c>
      <c r="C100" s="351" t="s">
        <v>50</v>
      </c>
      <c r="D100" s="351" t="s">
        <v>11</v>
      </c>
      <c r="E100" s="68" t="s">
        <v>267</v>
      </c>
      <c r="F100" s="68"/>
      <c r="G100" s="350">
        <f>G101</f>
        <v>0</v>
      </c>
    </row>
    <row r="101" spans="1:9" ht="16.5">
      <c r="A101" s="352" t="s">
        <v>53</v>
      </c>
      <c r="B101" s="353" t="s">
        <v>0</v>
      </c>
      <c r="C101" s="353" t="s">
        <v>50</v>
      </c>
      <c r="D101" s="353" t="s">
        <v>11</v>
      </c>
      <c r="E101" s="239" t="s">
        <v>267</v>
      </c>
      <c r="F101" s="353" t="s">
        <v>54</v>
      </c>
      <c r="G101" s="354">
        <v>0</v>
      </c>
    </row>
    <row r="102" spans="1:9" ht="16.5">
      <c r="A102" s="249" t="s">
        <v>55</v>
      </c>
      <c r="B102" s="256" t="s">
        <v>0</v>
      </c>
      <c r="C102" s="247" t="s">
        <v>50</v>
      </c>
      <c r="D102" s="247" t="s">
        <v>18</v>
      </c>
      <c r="E102" s="247"/>
      <c r="F102" s="247"/>
      <c r="G102" s="257">
        <f>G112+G107+G122+G103</f>
        <v>3577256</v>
      </c>
    </row>
    <row r="103" spans="1:9" ht="33">
      <c r="A103" s="126" t="s">
        <v>298</v>
      </c>
      <c r="B103" s="68" t="s">
        <v>0</v>
      </c>
      <c r="C103" s="69" t="s">
        <v>50</v>
      </c>
      <c r="D103" s="69" t="s">
        <v>18</v>
      </c>
      <c r="E103" s="69" t="s">
        <v>181</v>
      </c>
      <c r="F103" s="69"/>
      <c r="G103" s="213">
        <f>G104</f>
        <v>48300</v>
      </c>
    </row>
    <row r="104" spans="1:9" ht="16.5">
      <c r="A104" s="126" t="s">
        <v>184</v>
      </c>
      <c r="B104" s="68" t="s">
        <v>0</v>
      </c>
      <c r="C104" s="69" t="s">
        <v>50</v>
      </c>
      <c r="D104" s="69" t="s">
        <v>18</v>
      </c>
      <c r="E104" s="69" t="s">
        <v>182</v>
      </c>
      <c r="F104" s="69"/>
      <c r="G104" s="213">
        <f>G105</f>
        <v>48300</v>
      </c>
    </row>
    <row r="105" spans="1:9" ht="16.5">
      <c r="A105" s="214" t="s">
        <v>46</v>
      </c>
      <c r="B105" s="68" t="s">
        <v>0</v>
      </c>
      <c r="C105" s="69" t="s">
        <v>50</v>
      </c>
      <c r="D105" s="69" t="s">
        <v>18</v>
      </c>
      <c r="E105" s="69" t="s">
        <v>183</v>
      </c>
      <c r="F105" s="69"/>
      <c r="G105" s="213">
        <f>G106</f>
        <v>48300</v>
      </c>
    </row>
    <row r="106" spans="1:9" ht="33">
      <c r="A106" s="137" t="s">
        <v>25</v>
      </c>
      <c r="B106" s="68" t="s">
        <v>0</v>
      </c>
      <c r="C106" s="69" t="s">
        <v>50</v>
      </c>
      <c r="D106" s="69" t="s">
        <v>18</v>
      </c>
      <c r="E106" s="69" t="s">
        <v>183</v>
      </c>
      <c r="F106" s="69" t="s">
        <v>26</v>
      </c>
      <c r="G106" s="213">
        <v>48300</v>
      </c>
    </row>
    <row r="107" spans="1:9" ht="33">
      <c r="A107" s="131" t="s">
        <v>257</v>
      </c>
      <c r="B107" s="68" t="s">
        <v>0</v>
      </c>
      <c r="C107" s="69" t="s">
        <v>50</v>
      </c>
      <c r="D107" s="69" t="s">
        <v>18</v>
      </c>
      <c r="E107" s="69" t="s">
        <v>204</v>
      </c>
      <c r="F107" s="69"/>
      <c r="G107" s="213">
        <f>G108</f>
        <v>42000</v>
      </c>
    </row>
    <row r="108" spans="1:9" ht="21" customHeight="1">
      <c r="A108" s="349" t="s">
        <v>231</v>
      </c>
      <c r="B108" s="68" t="s">
        <v>0</v>
      </c>
      <c r="C108" s="69" t="s">
        <v>50</v>
      </c>
      <c r="D108" s="69" t="s">
        <v>18</v>
      </c>
      <c r="E108" s="69" t="s">
        <v>268</v>
      </c>
      <c r="F108" s="69"/>
      <c r="G108" s="213">
        <f>G109</f>
        <v>42000</v>
      </c>
    </row>
    <row r="109" spans="1:9" ht="16.5">
      <c r="A109" s="137" t="s">
        <v>46</v>
      </c>
      <c r="B109" s="68" t="s">
        <v>0</v>
      </c>
      <c r="C109" s="69" t="s">
        <v>50</v>
      </c>
      <c r="D109" s="69" t="s">
        <v>18</v>
      </c>
      <c r="E109" s="69" t="s">
        <v>269</v>
      </c>
      <c r="F109" s="69"/>
      <c r="G109" s="213">
        <f>G110+G111</f>
        <v>42000</v>
      </c>
    </row>
    <row r="110" spans="1:9" ht="33">
      <c r="A110" s="137" t="s">
        <v>25</v>
      </c>
      <c r="B110" s="68" t="s">
        <v>0</v>
      </c>
      <c r="C110" s="69" t="s">
        <v>50</v>
      </c>
      <c r="D110" s="69" t="s">
        <v>18</v>
      </c>
      <c r="E110" s="69" t="s">
        <v>269</v>
      </c>
      <c r="F110" s="69" t="s">
        <v>26</v>
      </c>
      <c r="G110" s="213">
        <v>23000</v>
      </c>
      <c r="H110" s="90"/>
    </row>
    <row r="111" spans="1:9" ht="16.5">
      <c r="A111" s="392" t="s">
        <v>342</v>
      </c>
      <c r="B111" s="68" t="s">
        <v>0</v>
      </c>
      <c r="C111" s="69" t="s">
        <v>50</v>
      </c>
      <c r="D111" s="69" t="s">
        <v>18</v>
      </c>
      <c r="E111" s="69" t="s">
        <v>269</v>
      </c>
      <c r="F111" s="69" t="s">
        <v>341</v>
      </c>
      <c r="G111" s="213">
        <v>19000</v>
      </c>
      <c r="H111" s="90"/>
    </row>
    <row r="112" spans="1:9" ht="49.5">
      <c r="A112" s="125" t="s">
        <v>56</v>
      </c>
      <c r="B112" s="68" t="s">
        <v>0</v>
      </c>
      <c r="C112" s="69" t="s">
        <v>50</v>
      </c>
      <c r="D112" s="69" t="s">
        <v>18</v>
      </c>
      <c r="E112" s="69" t="s">
        <v>198</v>
      </c>
      <c r="F112" s="69"/>
      <c r="G112" s="213">
        <f>G113</f>
        <v>3476956</v>
      </c>
    </row>
    <row r="113" spans="1:12" ht="16.5">
      <c r="A113" s="304" t="s">
        <v>160</v>
      </c>
      <c r="B113" s="239" t="s">
        <v>0</v>
      </c>
      <c r="C113" s="243" t="s">
        <v>50</v>
      </c>
      <c r="D113" s="243" t="s">
        <v>18</v>
      </c>
      <c r="E113" s="243" t="s">
        <v>199</v>
      </c>
      <c r="F113" s="243"/>
      <c r="G113" s="240">
        <f>G114+G116+G118+G120</f>
        <v>3476956</v>
      </c>
    </row>
    <row r="114" spans="1:12" ht="33" customHeight="1">
      <c r="A114" s="305" t="s">
        <v>62</v>
      </c>
      <c r="B114" s="306" t="s">
        <v>0</v>
      </c>
      <c r="C114" s="246" t="s">
        <v>50</v>
      </c>
      <c r="D114" s="246" t="s">
        <v>18</v>
      </c>
      <c r="E114" s="246" t="s">
        <v>200</v>
      </c>
      <c r="F114" s="246"/>
      <c r="G114" s="282">
        <f>G115</f>
        <v>615865</v>
      </c>
    </row>
    <row r="115" spans="1:12" ht="33" customHeight="1">
      <c r="A115" s="137" t="s">
        <v>25</v>
      </c>
      <c r="B115" s="68" t="s">
        <v>0</v>
      </c>
      <c r="C115" s="69" t="s">
        <v>50</v>
      </c>
      <c r="D115" s="69" t="s">
        <v>18</v>
      </c>
      <c r="E115" s="69" t="s">
        <v>200</v>
      </c>
      <c r="F115" s="69" t="s">
        <v>26</v>
      </c>
      <c r="G115" s="213">
        <v>615865</v>
      </c>
    </row>
    <row r="116" spans="1:12" ht="21" customHeight="1">
      <c r="A116" s="137" t="s">
        <v>46</v>
      </c>
      <c r="B116" s="68" t="s">
        <v>0</v>
      </c>
      <c r="C116" s="69" t="s">
        <v>50</v>
      </c>
      <c r="D116" s="69" t="s">
        <v>18</v>
      </c>
      <c r="E116" s="69" t="s">
        <v>57</v>
      </c>
      <c r="F116" s="69"/>
      <c r="G116" s="213">
        <f>G117</f>
        <v>1968703</v>
      </c>
      <c r="L116">
        <v>9</v>
      </c>
    </row>
    <row r="117" spans="1:12" ht="33" customHeight="1">
      <c r="A117" s="137" t="s">
        <v>25</v>
      </c>
      <c r="B117" s="68" t="s">
        <v>0</v>
      </c>
      <c r="C117" s="69" t="s">
        <v>50</v>
      </c>
      <c r="D117" s="69" t="s">
        <v>18</v>
      </c>
      <c r="E117" s="69" t="s">
        <v>57</v>
      </c>
      <c r="F117" s="69" t="s">
        <v>26</v>
      </c>
      <c r="G117" s="213">
        <v>1968703</v>
      </c>
    </row>
    <row r="118" spans="1:12" ht="24.75" customHeight="1">
      <c r="A118" s="292" t="s">
        <v>316</v>
      </c>
      <c r="B118" s="68" t="s">
        <v>0</v>
      </c>
      <c r="C118" s="69" t="s">
        <v>50</v>
      </c>
      <c r="D118" s="69" t="s">
        <v>18</v>
      </c>
      <c r="E118" s="69" t="s">
        <v>315</v>
      </c>
      <c r="F118" s="69"/>
      <c r="G118" s="213">
        <f>G119</f>
        <v>768588</v>
      </c>
    </row>
    <row r="119" spans="1:12" ht="33" customHeight="1">
      <c r="A119" s="137" t="s">
        <v>25</v>
      </c>
      <c r="B119" s="68" t="s">
        <v>0</v>
      </c>
      <c r="C119" s="69" t="s">
        <v>50</v>
      </c>
      <c r="D119" s="69" t="s">
        <v>18</v>
      </c>
      <c r="E119" s="69" t="s">
        <v>315</v>
      </c>
      <c r="F119" s="69" t="s">
        <v>26</v>
      </c>
      <c r="G119" s="213">
        <v>768588</v>
      </c>
    </row>
    <row r="120" spans="1:12" ht="18" customHeight="1">
      <c r="A120" s="292" t="s">
        <v>232</v>
      </c>
      <c r="B120" s="68" t="s">
        <v>0</v>
      </c>
      <c r="C120" s="69" t="s">
        <v>50</v>
      </c>
      <c r="D120" s="69" t="s">
        <v>18</v>
      </c>
      <c r="E120" s="69" t="s">
        <v>58</v>
      </c>
      <c r="F120" s="69"/>
      <c r="G120" s="213">
        <f>G121</f>
        <v>123800</v>
      </c>
    </row>
    <row r="121" spans="1:12" ht="33" customHeight="1">
      <c r="A121" s="137" t="s">
        <v>25</v>
      </c>
      <c r="B121" s="68" t="s">
        <v>0</v>
      </c>
      <c r="C121" s="69" t="s">
        <v>50</v>
      </c>
      <c r="D121" s="69" t="s">
        <v>18</v>
      </c>
      <c r="E121" s="69" t="s">
        <v>58</v>
      </c>
      <c r="F121" s="69" t="s">
        <v>26</v>
      </c>
      <c r="G121" s="213">
        <v>123800</v>
      </c>
    </row>
    <row r="122" spans="1:12" ht="42" customHeight="1">
      <c r="A122" s="303" t="s">
        <v>292</v>
      </c>
      <c r="B122" s="68" t="s">
        <v>0</v>
      </c>
      <c r="C122" s="69" t="s">
        <v>50</v>
      </c>
      <c r="D122" s="69" t="s">
        <v>18</v>
      </c>
      <c r="E122" s="69" t="s">
        <v>189</v>
      </c>
      <c r="F122" s="69"/>
      <c r="G122" s="213">
        <f>G123</f>
        <v>10000</v>
      </c>
    </row>
    <row r="123" spans="1:12" ht="16.5">
      <c r="A123" s="127" t="s">
        <v>175</v>
      </c>
      <c r="B123" s="68" t="s">
        <v>0</v>
      </c>
      <c r="C123" s="69" t="s">
        <v>50</v>
      </c>
      <c r="D123" s="69" t="s">
        <v>18</v>
      </c>
      <c r="E123" s="69" t="s">
        <v>245</v>
      </c>
      <c r="F123" s="79"/>
      <c r="G123" s="213">
        <f>G124</f>
        <v>10000</v>
      </c>
    </row>
    <row r="124" spans="1:12" ht="33">
      <c r="A124" s="301" t="s">
        <v>253</v>
      </c>
      <c r="B124" s="68" t="s">
        <v>0</v>
      </c>
      <c r="C124" s="69" t="s">
        <v>50</v>
      </c>
      <c r="D124" s="69" t="s">
        <v>18</v>
      </c>
      <c r="E124" s="69" t="s">
        <v>270</v>
      </c>
      <c r="F124" s="79"/>
      <c r="G124" s="213">
        <f>G125</f>
        <v>10000</v>
      </c>
    </row>
    <row r="125" spans="1:12" ht="33">
      <c r="A125" s="129" t="s">
        <v>25</v>
      </c>
      <c r="B125" s="68" t="s">
        <v>0</v>
      </c>
      <c r="C125" s="69" t="s">
        <v>50</v>
      </c>
      <c r="D125" s="69" t="s">
        <v>18</v>
      </c>
      <c r="E125" s="69" t="s">
        <v>270</v>
      </c>
      <c r="F125" s="69" t="s">
        <v>26</v>
      </c>
      <c r="G125" s="213">
        <v>10000</v>
      </c>
    </row>
    <row r="126" spans="1:12" ht="16.5">
      <c r="A126" s="226" t="s">
        <v>299</v>
      </c>
      <c r="B126" s="70" t="s">
        <v>0</v>
      </c>
      <c r="C126" s="66" t="s">
        <v>50</v>
      </c>
      <c r="D126" s="66" t="s">
        <v>50</v>
      </c>
      <c r="E126" s="66"/>
      <c r="F126" s="66"/>
      <c r="G126" s="212">
        <f>G127</f>
        <v>68000</v>
      </c>
    </row>
    <row r="127" spans="1:12" ht="49.5">
      <c r="A127" s="145" t="s">
        <v>258</v>
      </c>
      <c r="B127" s="135" t="s">
        <v>0</v>
      </c>
      <c r="C127" s="135" t="s">
        <v>50</v>
      </c>
      <c r="D127" s="135" t="s">
        <v>50</v>
      </c>
      <c r="E127" s="135" t="s">
        <v>220</v>
      </c>
      <c r="F127" s="135"/>
      <c r="G127" s="213">
        <f>G128</f>
        <v>68000</v>
      </c>
    </row>
    <row r="128" spans="1:12" ht="16.5">
      <c r="A128" s="136" t="s">
        <v>236</v>
      </c>
      <c r="B128" s="156" t="s">
        <v>0</v>
      </c>
      <c r="C128" s="156" t="s">
        <v>50</v>
      </c>
      <c r="D128" s="156" t="s">
        <v>50</v>
      </c>
      <c r="E128" s="156" t="s">
        <v>234</v>
      </c>
      <c r="F128" s="156"/>
      <c r="G128" s="213">
        <f>G129</f>
        <v>68000</v>
      </c>
    </row>
    <row r="129" spans="1:7" ht="49.5">
      <c r="A129" s="136" t="s">
        <v>351</v>
      </c>
      <c r="B129" s="156" t="s">
        <v>0</v>
      </c>
      <c r="C129" s="156" t="s">
        <v>50</v>
      </c>
      <c r="D129" s="156" t="s">
        <v>50</v>
      </c>
      <c r="E129" s="156" t="s">
        <v>271</v>
      </c>
      <c r="F129" s="156"/>
      <c r="G129" s="213">
        <f>G130</f>
        <v>68000</v>
      </c>
    </row>
    <row r="130" spans="1:7" ht="16.5">
      <c r="A130" s="172" t="s">
        <v>229</v>
      </c>
      <c r="B130" s="156" t="s">
        <v>0</v>
      </c>
      <c r="C130" s="156" t="s">
        <v>50</v>
      </c>
      <c r="D130" s="156" t="s">
        <v>50</v>
      </c>
      <c r="E130" s="156" t="s">
        <v>271</v>
      </c>
      <c r="F130" s="156" t="s">
        <v>230</v>
      </c>
      <c r="G130" s="213">
        <v>68000</v>
      </c>
    </row>
    <row r="131" spans="1:7" ht="16.5">
      <c r="A131" s="220" t="s">
        <v>63</v>
      </c>
      <c r="B131" s="75" t="s">
        <v>0</v>
      </c>
      <c r="C131" s="76" t="s">
        <v>64</v>
      </c>
      <c r="D131" s="76"/>
      <c r="E131" s="76"/>
      <c r="F131" s="76"/>
      <c r="G131" s="221">
        <f>G132+G145</f>
        <v>11705031</v>
      </c>
    </row>
    <row r="132" spans="1:7" ht="15.75" customHeight="1">
      <c r="A132" s="210" t="s">
        <v>65</v>
      </c>
      <c r="B132" s="63" t="s">
        <v>0</v>
      </c>
      <c r="C132" s="92" t="s">
        <v>64</v>
      </c>
      <c r="D132" s="92" t="s">
        <v>9</v>
      </c>
      <c r="E132" s="64"/>
      <c r="F132" s="64"/>
      <c r="G132" s="234">
        <f>G133+G141</f>
        <v>9268924</v>
      </c>
    </row>
    <row r="133" spans="1:7" ht="37.5" customHeight="1">
      <c r="A133" s="144" t="s">
        <v>69</v>
      </c>
      <c r="B133" s="93" t="s">
        <v>0</v>
      </c>
      <c r="C133" s="82" t="s">
        <v>64</v>
      </c>
      <c r="D133" s="81" t="s">
        <v>9</v>
      </c>
      <c r="E133" s="82" t="s">
        <v>210</v>
      </c>
      <c r="F133" s="81"/>
      <c r="G133" s="213">
        <f>G134</f>
        <v>9268924</v>
      </c>
    </row>
    <row r="134" spans="1:7" ht="16.5">
      <c r="A134" s="143" t="s">
        <v>205</v>
      </c>
      <c r="B134" s="95" t="s">
        <v>0</v>
      </c>
      <c r="C134" s="82" t="s">
        <v>64</v>
      </c>
      <c r="D134" s="82" t="s">
        <v>9</v>
      </c>
      <c r="E134" s="69" t="s">
        <v>206</v>
      </c>
      <c r="F134" s="81"/>
      <c r="G134" s="213">
        <f>G135+G139</f>
        <v>9268924</v>
      </c>
    </row>
    <row r="135" spans="1:7" ht="20.25" customHeight="1">
      <c r="A135" s="144" t="s">
        <v>66</v>
      </c>
      <c r="B135" s="93" t="s">
        <v>0</v>
      </c>
      <c r="C135" s="82" t="s">
        <v>64</v>
      </c>
      <c r="D135" s="81" t="s">
        <v>9</v>
      </c>
      <c r="E135" s="69" t="s">
        <v>207</v>
      </c>
      <c r="F135" s="81"/>
      <c r="G135" s="213">
        <f>G136+G137+G138</f>
        <v>7926376</v>
      </c>
    </row>
    <row r="136" spans="1:7" ht="16.5">
      <c r="A136" s="137" t="s">
        <v>67</v>
      </c>
      <c r="B136" s="122" t="s">
        <v>0</v>
      </c>
      <c r="C136" s="122" t="s">
        <v>64</v>
      </c>
      <c r="D136" s="122" t="s">
        <v>9</v>
      </c>
      <c r="E136" s="69" t="s">
        <v>207</v>
      </c>
      <c r="F136" s="82" t="s">
        <v>68</v>
      </c>
      <c r="G136" s="213">
        <v>5006102</v>
      </c>
    </row>
    <row r="137" spans="1:7" ht="33">
      <c r="A137" s="142" t="s">
        <v>25</v>
      </c>
      <c r="B137" s="68" t="s">
        <v>0</v>
      </c>
      <c r="C137" s="69" t="s">
        <v>64</v>
      </c>
      <c r="D137" s="69" t="s">
        <v>9</v>
      </c>
      <c r="E137" s="69" t="s">
        <v>207</v>
      </c>
      <c r="F137" s="69" t="s">
        <v>26</v>
      </c>
      <c r="G137" s="213">
        <v>2584274</v>
      </c>
    </row>
    <row r="138" spans="1:7" ht="17.25" customHeight="1">
      <c r="A138" s="214" t="s">
        <v>27</v>
      </c>
      <c r="B138" s="93" t="s">
        <v>0</v>
      </c>
      <c r="C138" s="81" t="s">
        <v>64</v>
      </c>
      <c r="D138" s="81" t="s">
        <v>9</v>
      </c>
      <c r="E138" s="69" t="s">
        <v>207</v>
      </c>
      <c r="F138" s="82" t="s">
        <v>28</v>
      </c>
      <c r="G138" s="233">
        <v>336000</v>
      </c>
    </row>
    <row r="139" spans="1:7" ht="22.5" customHeight="1">
      <c r="A139" s="145" t="s">
        <v>208</v>
      </c>
      <c r="B139" s="122" t="s">
        <v>0</v>
      </c>
      <c r="C139" s="122" t="s">
        <v>64</v>
      </c>
      <c r="D139" s="122" t="s">
        <v>9</v>
      </c>
      <c r="E139" s="69" t="s">
        <v>209</v>
      </c>
      <c r="F139" s="69"/>
      <c r="G139" s="233">
        <f>G140</f>
        <v>1342548</v>
      </c>
    </row>
    <row r="140" spans="1:7" ht="33">
      <c r="A140" s="137" t="s">
        <v>25</v>
      </c>
      <c r="B140" s="122" t="s">
        <v>0</v>
      </c>
      <c r="C140" s="122" t="s">
        <v>64</v>
      </c>
      <c r="D140" s="122" t="s">
        <v>9</v>
      </c>
      <c r="E140" s="69" t="s">
        <v>209</v>
      </c>
      <c r="F140" s="69" t="s">
        <v>26</v>
      </c>
      <c r="G140" s="233">
        <v>1342548</v>
      </c>
    </row>
    <row r="141" spans="1:7" ht="49.5">
      <c r="A141" s="292" t="s">
        <v>313</v>
      </c>
      <c r="B141" s="122" t="s">
        <v>0</v>
      </c>
      <c r="C141" s="122" t="s">
        <v>64</v>
      </c>
      <c r="D141" s="122" t="s">
        <v>9</v>
      </c>
      <c r="E141" s="79" t="s">
        <v>221</v>
      </c>
      <c r="F141" s="296"/>
      <c r="G141" s="233">
        <f>G142</f>
        <v>0</v>
      </c>
    </row>
    <row r="142" spans="1:7" ht="16.5">
      <c r="A142" s="172" t="s">
        <v>323</v>
      </c>
      <c r="B142" s="122" t="s">
        <v>0</v>
      </c>
      <c r="C142" s="122" t="s">
        <v>64</v>
      </c>
      <c r="D142" s="122" t="s">
        <v>9</v>
      </c>
      <c r="E142" s="79" t="s">
        <v>326</v>
      </c>
      <c r="F142" s="296"/>
      <c r="G142" s="233">
        <f>G143</f>
        <v>0</v>
      </c>
    </row>
    <row r="143" spans="1:7" ht="16.5">
      <c r="A143" s="172" t="s">
        <v>324</v>
      </c>
      <c r="B143" s="122" t="s">
        <v>0</v>
      </c>
      <c r="C143" s="122" t="s">
        <v>64</v>
      </c>
      <c r="D143" s="122" t="s">
        <v>9</v>
      </c>
      <c r="E143" s="69" t="s">
        <v>327</v>
      </c>
      <c r="F143" s="157"/>
      <c r="G143" s="233">
        <f>G144</f>
        <v>0</v>
      </c>
    </row>
    <row r="144" spans="1:7" ht="33">
      <c r="A144" s="137" t="s">
        <v>25</v>
      </c>
      <c r="B144" s="122" t="s">
        <v>0</v>
      </c>
      <c r="C144" s="122" t="s">
        <v>64</v>
      </c>
      <c r="D144" s="122" t="s">
        <v>9</v>
      </c>
      <c r="E144" s="79" t="s">
        <v>327</v>
      </c>
      <c r="F144" s="296" t="s">
        <v>26</v>
      </c>
      <c r="G144" s="233"/>
    </row>
    <row r="145" spans="1:7" ht="16.5">
      <c r="A145" s="220" t="s">
        <v>70</v>
      </c>
      <c r="B145" s="65" t="s">
        <v>0</v>
      </c>
      <c r="C145" s="66" t="s">
        <v>64</v>
      </c>
      <c r="D145" s="66" t="s">
        <v>22</v>
      </c>
      <c r="E145" s="94"/>
      <c r="F145" s="66"/>
      <c r="G145" s="212">
        <f>G146</f>
        <v>2436107</v>
      </c>
    </row>
    <row r="146" spans="1:7" ht="37.5" customHeight="1">
      <c r="A146" s="144" t="s">
        <v>69</v>
      </c>
      <c r="B146" s="68" t="s">
        <v>0</v>
      </c>
      <c r="C146" s="69" t="s">
        <v>64</v>
      </c>
      <c r="D146" s="69" t="s">
        <v>22</v>
      </c>
      <c r="E146" s="69" t="s">
        <v>210</v>
      </c>
      <c r="F146" s="69"/>
      <c r="G146" s="213">
        <f>G147</f>
        <v>2436107</v>
      </c>
    </row>
    <row r="147" spans="1:7" ht="16.5">
      <c r="A147" s="144" t="s">
        <v>211</v>
      </c>
      <c r="B147" s="93" t="s">
        <v>0</v>
      </c>
      <c r="C147" s="81" t="s">
        <v>64</v>
      </c>
      <c r="D147" s="81" t="s">
        <v>22</v>
      </c>
      <c r="E147" s="69" t="s">
        <v>212</v>
      </c>
      <c r="F147" s="69"/>
      <c r="G147" s="213">
        <f>G148</f>
        <v>2436107</v>
      </c>
    </row>
    <row r="148" spans="1:7" ht="33">
      <c r="A148" s="144" t="s">
        <v>235</v>
      </c>
      <c r="B148" s="93" t="s">
        <v>0</v>
      </c>
      <c r="C148" s="81" t="s">
        <v>64</v>
      </c>
      <c r="D148" s="81" t="s">
        <v>22</v>
      </c>
      <c r="E148" s="81" t="s">
        <v>213</v>
      </c>
      <c r="F148" s="82"/>
      <c r="G148" s="233">
        <f>G149+G150</f>
        <v>2436107</v>
      </c>
    </row>
    <row r="149" spans="1:7" ht="21.75" customHeight="1">
      <c r="A149" s="144" t="s">
        <v>15</v>
      </c>
      <c r="B149" s="93" t="s">
        <v>0</v>
      </c>
      <c r="C149" s="81" t="s">
        <v>64</v>
      </c>
      <c r="D149" s="81" t="s">
        <v>22</v>
      </c>
      <c r="E149" s="81" t="s">
        <v>213</v>
      </c>
      <c r="F149" s="82" t="s">
        <v>16</v>
      </c>
      <c r="G149" s="233">
        <v>2169233</v>
      </c>
    </row>
    <row r="150" spans="1:7" ht="33">
      <c r="A150" s="292" t="s">
        <v>25</v>
      </c>
      <c r="B150" s="93" t="s">
        <v>0</v>
      </c>
      <c r="C150" s="335" t="s">
        <v>64</v>
      </c>
      <c r="D150" s="335" t="s">
        <v>22</v>
      </c>
      <c r="E150" s="335" t="s">
        <v>213</v>
      </c>
      <c r="F150" s="152" t="s">
        <v>26</v>
      </c>
      <c r="G150" s="293">
        <v>266874</v>
      </c>
    </row>
    <row r="151" spans="1:7" ht="16.5">
      <c r="A151" s="173" t="s">
        <v>308</v>
      </c>
      <c r="B151" s="153" t="s">
        <v>0</v>
      </c>
      <c r="C151" s="153" t="s">
        <v>39</v>
      </c>
      <c r="D151" s="153"/>
      <c r="E151" s="153"/>
      <c r="F151" s="154"/>
      <c r="G151" s="175">
        <f>G152</f>
        <v>0</v>
      </c>
    </row>
    <row r="152" spans="1:7" ht="16.5">
      <c r="A152" s="173" t="s">
        <v>309</v>
      </c>
      <c r="B152" s="153" t="s">
        <v>0</v>
      </c>
      <c r="C152" s="153" t="s">
        <v>39</v>
      </c>
      <c r="D152" s="153" t="s">
        <v>39</v>
      </c>
      <c r="E152" s="153"/>
      <c r="F152" s="154"/>
      <c r="G152" s="175">
        <f>G153</f>
        <v>0</v>
      </c>
    </row>
    <row r="153" spans="1:7" ht="49.5">
      <c r="A153" s="172" t="s">
        <v>310</v>
      </c>
      <c r="B153" s="141" t="s">
        <v>0</v>
      </c>
      <c r="C153" s="141" t="s">
        <v>39</v>
      </c>
      <c r="D153" s="141" t="s">
        <v>39</v>
      </c>
      <c r="E153" s="141" t="s">
        <v>314</v>
      </c>
      <c r="F153" s="159"/>
      <c r="G153" s="176">
        <f>G154</f>
        <v>0</v>
      </c>
    </row>
    <row r="154" spans="1:7" ht="16.5">
      <c r="A154" s="172" t="s">
        <v>311</v>
      </c>
      <c r="B154" s="141" t="s">
        <v>0</v>
      </c>
      <c r="C154" s="141" t="s">
        <v>39</v>
      </c>
      <c r="D154" s="141" t="s">
        <v>39</v>
      </c>
      <c r="E154" s="141" t="s">
        <v>321</v>
      </c>
      <c r="F154" s="159"/>
      <c r="G154" s="176">
        <f>G155</f>
        <v>0</v>
      </c>
    </row>
    <row r="155" spans="1:7" ht="16.5">
      <c r="A155" s="172" t="s">
        <v>312</v>
      </c>
      <c r="B155" s="141" t="s">
        <v>0</v>
      </c>
      <c r="C155" s="141" t="s">
        <v>39</v>
      </c>
      <c r="D155" s="141" t="s">
        <v>39</v>
      </c>
      <c r="E155" s="141" t="s">
        <v>322</v>
      </c>
      <c r="F155" s="159"/>
      <c r="G155" s="176">
        <f>G156</f>
        <v>0</v>
      </c>
    </row>
    <row r="156" spans="1:7" ht="33">
      <c r="A156" s="292" t="s">
        <v>25</v>
      </c>
      <c r="B156" s="141" t="s">
        <v>0</v>
      </c>
      <c r="C156" s="141" t="s">
        <v>39</v>
      </c>
      <c r="D156" s="141" t="s">
        <v>39</v>
      </c>
      <c r="E156" s="141" t="s">
        <v>322</v>
      </c>
      <c r="F156" s="159" t="s">
        <v>26</v>
      </c>
      <c r="G156" s="176">
        <v>0</v>
      </c>
    </row>
    <row r="157" spans="1:7" ht="19.5" customHeight="1">
      <c r="A157" s="253" t="s">
        <v>71</v>
      </c>
      <c r="B157" s="250" t="s">
        <v>0</v>
      </c>
      <c r="C157" s="254" t="s">
        <v>44</v>
      </c>
      <c r="D157" s="254"/>
      <c r="E157" s="254"/>
      <c r="F157" s="251"/>
      <c r="G157" s="255">
        <f>G158+G163</f>
        <v>452564</v>
      </c>
    </row>
    <row r="158" spans="1:7" ht="16.5">
      <c r="A158" s="226" t="s">
        <v>72</v>
      </c>
      <c r="B158" s="80" t="s">
        <v>0</v>
      </c>
      <c r="C158" s="83" t="s">
        <v>44</v>
      </c>
      <c r="D158" s="83" t="s">
        <v>9</v>
      </c>
      <c r="E158" s="81"/>
      <c r="F158" s="82"/>
      <c r="G158" s="232">
        <f>G159</f>
        <v>147564</v>
      </c>
    </row>
    <row r="159" spans="1:7" ht="21" customHeight="1">
      <c r="A159" s="171" t="s">
        <v>240</v>
      </c>
      <c r="B159" s="93" t="s">
        <v>0</v>
      </c>
      <c r="C159" s="81" t="s">
        <v>44</v>
      </c>
      <c r="D159" s="81" t="s">
        <v>9</v>
      </c>
      <c r="E159" s="81" t="s">
        <v>194</v>
      </c>
      <c r="F159" s="82"/>
      <c r="G159" s="233">
        <f>G160</f>
        <v>147564</v>
      </c>
    </row>
    <row r="160" spans="1:7" ht="33">
      <c r="A160" s="147" t="s">
        <v>216</v>
      </c>
      <c r="B160" s="355" t="s">
        <v>0</v>
      </c>
      <c r="C160" s="356" t="s">
        <v>44</v>
      </c>
      <c r="D160" s="356" t="s">
        <v>9</v>
      </c>
      <c r="E160" s="356" t="s">
        <v>242</v>
      </c>
      <c r="F160" s="258"/>
      <c r="G160" s="259">
        <f>G161</f>
        <v>147564</v>
      </c>
    </row>
    <row r="161" spans="1:8" ht="16.5">
      <c r="A161" s="357" t="s">
        <v>217</v>
      </c>
      <c r="B161" s="358" t="s">
        <v>0</v>
      </c>
      <c r="C161" s="359" t="s">
        <v>44</v>
      </c>
      <c r="D161" s="359" t="s">
        <v>9</v>
      </c>
      <c r="E161" s="359" t="s">
        <v>285</v>
      </c>
      <c r="F161" s="299"/>
      <c r="G161" s="300">
        <f>G162</f>
        <v>147564</v>
      </c>
    </row>
    <row r="162" spans="1:8" ht="16.5">
      <c r="A162" s="137" t="s">
        <v>73</v>
      </c>
      <c r="B162" s="81" t="s">
        <v>0</v>
      </c>
      <c r="C162" s="81" t="s">
        <v>44</v>
      </c>
      <c r="D162" s="81" t="s">
        <v>9</v>
      </c>
      <c r="E162" s="81" t="s">
        <v>285</v>
      </c>
      <c r="F162" s="82" t="s">
        <v>74</v>
      </c>
      <c r="G162" s="233">
        <v>147564</v>
      </c>
    </row>
    <row r="163" spans="1:8" ht="18" customHeight="1">
      <c r="A163" s="235" t="s">
        <v>75</v>
      </c>
      <c r="B163" s="80" t="s">
        <v>0</v>
      </c>
      <c r="C163" s="83" t="s">
        <v>44</v>
      </c>
      <c r="D163" s="83" t="s">
        <v>18</v>
      </c>
      <c r="E163" s="83"/>
      <c r="F163" s="76"/>
      <c r="G163" s="232">
        <f>+G168+G164</f>
        <v>305000</v>
      </c>
    </row>
    <row r="164" spans="1:8" ht="48.75" customHeight="1">
      <c r="A164" s="292" t="s">
        <v>250</v>
      </c>
      <c r="B164" s="95" t="s">
        <v>0</v>
      </c>
      <c r="C164" s="82" t="s">
        <v>44</v>
      </c>
      <c r="D164" s="82" t="s">
        <v>18</v>
      </c>
      <c r="E164" s="81" t="s">
        <v>272</v>
      </c>
      <c r="F164" s="82"/>
      <c r="G164" s="233">
        <f>G165</f>
        <v>46000</v>
      </c>
    </row>
    <row r="165" spans="1:8" ht="19.5" customHeight="1">
      <c r="A165" s="292" t="s">
        <v>302</v>
      </c>
      <c r="B165" s="95" t="s">
        <v>0</v>
      </c>
      <c r="C165" s="82" t="s">
        <v>44</v>
      </c>
      <c r="D165" s="82" t="s">
        <v>18</v>
      </c>
      <c r="E165" s="81" t="s">
        <v>273</v>
      </c>
      <c r="F165" s="82"/>
      <c r="G165" s="233">
        <f>G166</f>
        <v>46000</v>
      </c>
    </row>
    <row r="166" spans="1:8" ht="16.5">
      <c r="A166" s="292" t="s">
        <v>249</v>
      </c>
      <c r="B166" s="95" t="s">
        <v>0</v>
      </c>
      <c r="C166" s="82" t="s">
        <v>44</v>
      </c>
      <c r="D166" s="82" t="s">
        <v>18</v>
      </c>
      <c r="E166" s="81" t="s">
        <v>274</v>
      </c>
      <c r="F166" s="82"/>
      <c r="G166" s="233">
        <f>G167</f>
        <v>46000</v>
      </c>
      <c r="H166" s="90"/>
    </row>
    <row r="167" spans="1:8" ht="33">
      <c r="A167" s="292" t="s">
        <v>247</v>
      </c>
      <c r="B167" s="95" t="s">
        <v>0</v>
      </c>
      <c r="C167" s="82" t="s">
        <v>44</v>
      </c>
      <c r="D167" s="82" t="s">
        <v>18</v>
      </c>
      <c r="E167" s="81" t="s">
        <v>274</v>
      </c>
      <c r="F167" s="82" t="s">
        <v>246</v>
      </c>
      <c r="G167" s="233">
        <v>46000</v>
      </c>
      <c r="H167" s="90"/>
    </row>
    <row r="168" spans="1:8" ht="38.25" customHeight="1">
      <c r="A168" s="144" t="s">
        <v>215</v>
      </c>
      <c r="B168" s="93" t="s">
        <v>0</v>
      </c>
      <c r="C168" s="81" t="s">
        <v>44</v>
      </c>
      <c r="D168" s="81" t="s">
        <v>18</v>
      </c>
      <c r="E168" s="81" t="s">
        <v>194</v>
      </c>
      <c r="F168" s="82"/>
      <c r="G168" s="233">
        <f>G169+G178</f>
        <v>259000</v>
      </c>
      <c r="H168" s="90"/>
    </row>
    <row r="169" spans="1:8" ht="16.5">
      <c r="A169" s="149" t="s">
        <v>218</v>
      </c>
      <c r="B169" s="93" t="s">
        <v>0</v>
      </c>
      <c r="C169" s="81" t="s">
        <v>44</v>
      </c>
      <c r="D169" s="81" t="s">
        <v>18</v>
      </c>
      <c r="E169" s="81" t="s">
        <v>195</v>
      </c>
      <c r="F169" s="82"/>
      <c r="G169" s="233">
        <f>G170+G172+G174+G176</f>
        <v>214000</v>
      </c>
      <c r="H169" s="90"/>
    </row>
    <row r="170" spans="1:8" ht="18" customHeight="1">
      <c r="A170" s="148" t="s">
        <v>219</v>
      </c>
      <c r="B170" s="93" t="s">
        <v>0</v>
      </c>
      <c r="C170" s="81" t="s">
        <v>44</v>
      </c>
      <c r="D170" s="81" t="s">
        <v>18</v>
      </c>
      <c r="E170" s="81" t="s">
        <v>275</v>
      </c>
      <c r="F170" s="82"/>
      <c r="G170" s="233">
        <f>+G171</f>
        <v>68000</v>
      </c>
      <c r="H170" s="90"/>
    </row>
    <row r="171" spans="1:8" ht="33">
      <c r="A171" s="292" t="s">
        <v>247</v>
      </c>
      <c r="B171" s="93" t="s">
        <v>0</v>
      </c>
      <c r="C171" s="81" t="s">
        <v>44</v>
      </c>
      <c r="D171" s="81" t="s">
        <v>18</v>
      </c>
      <c r="E171" s="81" t="s">
        <v>275</v>
      </c>
      <c r="F171" s="82" t="s">
        <v>246</v>
      </c>
      <c r="G171" s="233">
        <v>68000</v>
      </c>
      <c r="H171" s="90"/>
    </row>
    <row r="172" spans="1:8" ht="16.5">
      <c r="A172" s="139" t="s">
        <v>76</v>
      </c>
      <c r="B172" s="95" t="s">
        <v>0</v>
      </c>
      <c r="C172" s="82" t="s">
        <v>44</v>
      </c>
      <c r="D172" s="82" t="s">
        <v>18</v>
      </c>
      <c r="E172" s="81" t="s">
        <v>276</v>
      </c>
      <c r="F172" s="82"/>
      <c r="G172" s="233">
        <f>+G173</f>
        <v>110000</v>
      </c>
    </row>
    <row r="173" spans="1:8" ht="33">
      <c r="A173" s="292" t="s">
        <v>247</v>
      </c>
      <c r="B173" s="95" t="s">
        <v>0</v>
      </c>
      <c r="C173" s="82" t="s">
        <v>44</v>
      </c>
      <c r="D173" s="82" t="s">
        <v>18</v>
      </c>
      <c r="E173" s="81" t="s">
        <v>276</v>
      </c>
      <c r="F173" s="82" t="s">
        <v>246</v>
      </c>
      <c r="G173" s="233">
        <v>110000</v>
      </c>
    </row>
    <row r="174" spans="1:8" ht="36" customHeight="1">
      <c r="A174" s="142" t="s">
        <v>77</v>
      </c>
      <c r="B174" s="95" t="s">
        <v>0</v>
      </c>
      <c r="C174" s="82" t="s">
        <v>44</v>
      </c>
      <c r="D174" s="82" t="s">
        <v>18</v>
      </c>
      <c r="E174" s="81" t="s">
        <v>277</v>
      </c>
      <c r="F174" s="96"/>
      <c r="G174" s="233">
        <f>+G175</f>
        <v>6000</v>
      </c>
    </row>
    <row r="175" spans="1:8" ht="36.75" customHeight="1">
      <c r="A175" s="292" t="s">
        <v>247</v>
      </c>
      <c r="B175" s="95" t="s">
        <v>0</v>
      </c>
      <c r="C175" s="82" t="s">
        <v>44</v>
      </c>
      <c r="D175" s="82" t="s">
        <v>18</v>
      </c>
      <c r="E175" s="81" t="s">
        <v>277</v>
      </c>
      <c r="F175" s="82" t="s">
        <v>246</v>
      </c>
      <c r="G175" s="233">
        <v>6000</v>
      </c>
    </row>
    <row r="176" spans="1:8" ht="51.75" customHeight="1">
      <c r="A176" s="172" t="s">
        <v>344</v>
      </c>
      <c r="B176" s="95" t="s">
        <v>0</v>
      </c>
      <c r="C176" s="82" t="s">
        <v>44</v>
      </c>
      <c r="D176" s="82" t="s">
        <v>18</v>
      </c>
      <c r="E176" s="81" t="s">
        <v>343</v>
      </c>
      <c r="F176" s="82"/>
      <c r="G176" s="233">
        <f>G177</f>
        <v>30000</v>
      </c>
    </row>
    <row r="177" spans="1:7" ht="36.75" customHeight="1">
      <c r="A177" s="292" t="s">
        <v>247</v>
      </c>
      <c r="B177" s="95" t="s">
        <v>0</v>
      </c>
      <c r="C177" s="82" t="s">
        <v>44</v>
      </c>
      <c r="D177" s="82" t="s">
        <v>18</v>
      </c>
      <c r="E177" s="81" t="s">
        <v>343</v>
      </c>
      <c r="F177" s="82" t="s">
        <v>246</v>
      </c>
      <c r="G177" s="233">
        <v>30000</v>
      </c>
    </row>
    <row r="178" spans="1:7" ht="33">
      <c r="A178" s="147" t="s">
        <v>216</v>
      </c>
      <c r="B178" s="93" t="s">
        <v>0</v>
      </c>
      <c r="C178" s="81" t="s">
        <v>44</v>
      </c>
      <c r="D178" s="81" t="s">
        <v>18</v>
      </c>
      <c r="E178" s="81" t="s">
        <v>242</v>
      </c>
      <c r="F178" s="82"/>
      <c r="G178" s="233">
        <f>G179</f>
        <v>45000</v>
      </c>
    </row>
    <row r="179" spans="1:7" ht="49.5">
      <c r="A179" s="327" t="s">
        <v>300</v>
      </c>
      <c r="B179" s="93" t="s">
        <v>0</v>
      </c>
      <c r="C179" s="81" t="s">
        <v>44</v>
      </c>
      <c r="D179" s="81" t="s">
        <v>18</v>
      </c>
      <c r="E179" s="81" t="s">
        <v>286</v>
      </c>
      <c r="F179" s="82"/>
      <c r="G179" s="233">
        <v>45000</v>
      </c>
    </row>
    <row r="180" spans="1:7" ht="16.5">
      <c r="A180" s="137" t="s">
        <v>73</v>
      </c>
      <c r="B180" s="93" t="s">
        <v>0</v>
      </c>
      <c r="C180" s="81" t="s">
        <v>44</v>
      </c>
      <c r="D180" s="81" t="s">
        <v>18</v>
      </c>
      <c r="E180" s="81" t="s">
        <v>286</v>
      </c>
      <c r="F180" s="82" t="s">
        <v>74</v>
      </c>
      <c r="G180" s="233">
        <v>45000</v>
      </c>
    </row>
    <row r="181" spans="1:7" ht="16.5">
      <c r="A181" s="236" t="s">
        <v>78</v>
      </c>
      <c r="B181" s="75" t="s">
        <v>0</v>
      </c>
      <c r="C181" s="76" t="s">
        <v>79</v>
      </c>
      <c r="D181" s="76"/>
      <c r="E181" s="76"/>
      <c r="F181" s="76"/>
      <c r="G181" s="221">
        <f>G182</f>
        <v>3150825</v>
      </c>
    </row>
    <row r="182" spans="1:7" ht="16.5">
      <c r="A182" s="227" t="s">
        <v>80</v>
      </c>
      <c r="B182" s="97" t="s">
        <v>0</v>
      </c>
      <c r="C182" s="76" t="s">
        <v>79</v>
      </c>
      <c r="D182" s="83" t="s">
        <v>9</v>
      </c>
      <c r="E182" s="76"/>
      <c r="F182" s="76"/>
      <c r="G182" s="232">
        <f>G183+G187</f>
        <v>3150825</v>
      </c>
    </row>
    <row r="183" spans="1:7" ht="40.5" customHeight="1">
      <c r="A183" s="303" t="s">
        <v>292</v>
      </c>
      <c r="B183" s="95" t="s">
        <v>0</v>
      </c>
      <c r="C183" s="82" t="s">
        <v>79</v>
      </c>
      <c r="D183" s="82" t="s">
        <v>9</v>
      </c>
      <c r="E183" s="82" t="s">
        <v>189</v>
      </c>
      <c r="F183" s="82"/>
      <c r="G183" s="233">
        <f>G184</f>
        <v>9500</v>
      </c>
    </row>
    <row r="184" spans="1:7" ht="19.5" customHeight="1">
      <c r="A184" s="134" t="s">
        <v>222</v>
      </c>
      <c r="B184" s="95" t="s">
        <v>0</v>
      </c>
      <c r="C184" s="82" t="s">
        <v>79</v>
      </c>
      <c r="D184" s="82" t="s">
        <v>9</v>
      </c>
      <c r="E184" s="82" t="s">
        <v>278</v>
      </c>
      <c r="F184" s="82"/>
      <c r="G184" s="233">
        <f>G185</f>
        <v>9500</v>
      </c>
    </row>
    <row r="185" spans="1:7" ht="21" customHeight="1">
      <c r="A185" s="150" t="s">
        <v>81</v>
      </c>
      <c r="B185" s="69" t="s">
        <v>0</v>
      </c>
      <c r="C185" s="82" t="s">
        <v>79</v>
      </c>
      <c r="D185" s="82" t="s">
        <v>9</v>
      </c>
      <c r="E185" s="69" t="s">
        <v>279</v>
      </c>
      <c r="F185" s="82"/>
      <c r="G185" s="233">
        <f>G186</f>
        <v>9500</v>
      </c>
    </row>
    <row r="186" spans="1:7" ht="33.75" customHeight="1">
      <c r="A186" s="142" t="s">
        <v>25</v>
      </c>
      <c r="B186" s="69" t="s">
        <v>0</v>
      </c>
      <c r="C186" s="82" t="s">
        <v>79</v>
      </c>
      <c r="D186" s="82" t="s">
        <v>9</v>
      </c>
      <c r="E186" s="69" t="s">
        <v>279</v>
      </c>
      <c r="F186" s="82" t="s">
        <v>26</v>
      </c>
      <c r="G186" s="233">
        <v>9500</v>
      </c>
    </row>
    <row r="187" spans="1:7" ht="34.5" customHeight="1">
      <c r="A187" s="126" t="s">
        <v>259</v>
      </c>
      <c r="B187" s="95" t="s">
        <v>0</v>
      </c>
      <c r="C187" s="82" t="s">
        <v>79</v>
      </c>
      <c r="D187" s="82" t="s">
        <v>9</v>
      </c>
      <c r="E187" s="82" t="s">
        <v>233</v>
      </c>
      <c r="F187" s="82"/>
      <c r="G187" s="233">
        <f>G188+G193</f>
        <v>3141325</v>
      </c>
    </row>
    <row r="188" spans="1:7" ht="16.5">
      <c r="A188" s="126" t="s">
        <v>223</v>
      </c>
      <c r="B188" s="122" t="s">
        <v>0</v>
      </c>
      <c r="C188" s="122" t="s">
        <v>79</v>
      </c>
      <c r="D188" s="122" t="s">
        <v>9</v>
      </c>
      <c r="E188" s="82" t="s">
        <v>214</v>
      </c>
      <c r="F188" s="82"/>
      <c r="G188" s="233">
        <f>G189</f>
        <v>2948625</v>
      </c>
    </row>
    <row r="189" spans="1:7" ht="49.5">
      <c r="A189" s="144" t="s">
        <v>66</v>
      </c>
      <c r="B189" s="122" t="s">
        <v>0</v>
      </c>
      <c r="C189" s="122" t="s">
        <v>79</v>
      </c>
      <c r="D189" s="122" t="s">
        <v>9</v>
      </c>
      <c r="E189" s="82" t="s">
        <v>280</v>
      </c>
      <c r="F189" s="82"/>
      <c r="G189" s="233">
        <f>G190+G191+G192</f>
        <v>2948625</v>
      </c>
    </row>
    <row r="190" spans="1:7" ht="20.25" customHeight="1">
      <c r="A190" s="137" t="s">
        <v>67</v>
      </c>
      <c r="B190" s="122" t="s">
        <v>0</v>
      </c>
      <c r="C190" s="122" t="s">
        <v>79</v>
      </c>
      <c r="D190" s="122" t="s">
        <v>9</v>
      </c>
      <c r="E190" s="82" t="s">
        <v>280</v>
      </c>
      <c r="F190" s="82" t="s">
        <v>68</v>
      </c>
      <c r="G190" s="233">
        <v>1689536</v>
      </c>
    </row>
    <row r="191" spans="1:7" ht="33">
      <c r="A191" s="137" t="s">
        <v>25</v>
      </c>
      <c r="B191" s="122" t="s">
        <v>0</v>
      </c>
      <c r="C191" s="122" t="s">
        <v>79</v>
      </c>
      <c r="D191" s="122" t="s">
        <v>9</v>
      </c>
      <c r="E191" s="82" t="s">
        <v>280</v>
      </c>
      <c r="F191" s="82" t="s">
        <v>26</v>
      </c>
      <c r="G191" s="233">
        <v>918089</v>
      </c>
    </row>
    <row r="192" spans="1:7" ht="20.25" customHeight="1">
      <c r="A192" s="137" t="s">
        <v>27</v>
      </c>
      <c r="B192" s="122" t="s">
        <v>0</v>
      </c>
      <c r="C192" s="122" t="s">
        <v>79</v>
      </c>
      <c r="D192" s="122" t="s">
        <v>9</v>
      </c>
      <c r="E192" s="82" t="s">
        <v>280</v>
      </c>
      <c r="F192" s="152" t="s">
        <v>28</v>
      </c>
      <c r="G192" s="233">
        <v>341000</v>
      </c>
    </row>
    <row r="193" spans="1:7" ht="16.5">
      <c r="A193" s="131" t="s">
        <v>224</v>
      </c>
      <c r="B193" s="151" t="s">
        <v>0</v>
      </c>
      <c r="C193" s="122" t="s">
        <v>79</v>
      </c>
      <c r="D193" s="122" t="s">
        <v>9</v>
      </c>
      <c r="E193" s="82" t="s">
        <v>281</v>
      </c>
      <c r="F193" s="152"/>
      <c r="G193" s="233">
        <f>G194</f>
        <v>192700</v>
      </c>
    </row>
    <row r="194" spans="1:7" ht="16.5">
      <c r="A194" s="131" t="s">
        <v>83</v>
      </c>
      <c r="B194" s="151" t="s">
        <v>0</v>
      </c>
      <c r="C194" s="122" t="s">
        <v>79</v>
      </c>
      <c r="D194" s="122" t="s">
        <v>9</v>
      </c>
      <c r="E194" s="82" t="s">
        <v>282</v>
      </c>
      <c r="F194" s="152"/>
      <c r="G194" s="233">
        <f>G195</f>
        <v>192700</v>
      </c>
    </row>
    <row r="195" spans="1:7" ht="33">
      <c r="A195" s="137" t="s">
        <v>25</v>
      </c>
      <c r="B195" s="122" t="s">
        <v>0</v>
      </c>
      <c r="C195" s="122" t="s">
        <v>79</v>
      </c>
      <c r="D195" s="122" t="s">
        <v>9</v>
      </c>
      <c r="E195" s="82" t="s">
        <v>282</v>
      </c>
      <c r="F195" s="258" t="s">
        <v>26</v>
      </c>
      <c r="G195" s="233">
        <v>192700</v>
      </c>
    </row>
    <row r="196" spans="1:7" ht="17.25" thickBot="1">
      <c r="A196" s="314" t="s">
        <v>84</v>
      </c>
      <c r="B196" s="315"/>
      <c r="C196" s="316"/>
      <c r="D196" s="316"/>
      <c r="E196" s="316"/>
      <c r="F196" s="316"/>
      <c r="G196" s="317">
        <f>G19+G55+G62+G80+G86+G131+G157+G181+G151</f>
        <v>27704336.719999999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61" max="16383" man="1"/>
    <brk id="121" max="16383" man="1"/>
    <brk id="17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Normal="80" workbookViewId="0">
      <selection activeCell="D43" sqref="D43"/>
    </sheetView>
  </sheetViews>
  <sheetFormatPr defaultRowHeight="12.75"/>
  <cols>
    <col min="1" max="1" width="67.7109375" customWidth="1"/>
    <col min="2" max="2" width="8.85546875" style="54" customWidth="1"/>
    <col min="3" max="3" width="8" style="55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75" t="s">
        <v>359</v>
      </c>
      <c r="B1" s="376"/>
      <c r="C1" s="376"/>
      <c r="D1" s="376"/>
      <c r="E1" s="56"/>
      <c r="F1" s="56"/>
      <c r="G1" s="56"/>
    </row>
    <row r="2" spans="1:7" ht="15.75">
      <c r="A2" s="377" t="s">
        <v>358</v>
      </c>
      <c r="B2" s="378"/>
      <c r="C2" s="379"/>
      <c r="D2" s="379"/>
      <c r="E2" s="56"/>
      <c r="F2" s="56"/>
      <c r="G2" s="56"/>
    </row>
    <row r="3" spans="1:7" ht="15.75">
      <c r="A3" s="380" t="s">
        <v>357</v>
      </c>
      <c r="B3" s="378"/>
      <c r="C3" s="381"/>
      <c r="D3" s="381"/>
      <c r="E3" s="56"/>
      <c r="F3" s="57"/>
      <c r="G3" s="57"/>
    </row>
    <row r="4" spans="1:7" ht="15.75">
      <c r="A4" s="377" t="s">
        <v>356</v>
      </c>
      <c r="B4" s="378"/>
      <c r="C4" s="381"/>
      <c r="D4" s="381"/>
      <c r="E4" s="56"/>
      <c r="F4" s="56"/>
      <c r="G4" s="56"/>
    </row>
    <row r="5" spans="1:7" ht="15.75">
      <c r="A5" s="382" t="s">
        <v>355</v>
      </c>
      <c r="B5" s="378"/>
      <c r="C5" s="381"/>
      <c r="D5" s="381"/>
      <c r="E5" s="56"/>
      <c r="F5" s="56"/>
      <c r="G5" s="56"/>
    </row>
    <row r="6" spans="1:7" ht="15.75">
      <c r="A6" s="382" t="s">
        <v>354</v>
      </c>
      <c r="B6" s="378"/>
      <c r="C6" s="381"/>
      <c r="D6" s="381"/>
      <c r="E6" s="56"/>
      <c r="F6" s="56"/>
      <c r="G6" s="56"/>
    </row>
    <row r="7" spans="1:7" ht="15.75">
      <c r="A7" s="382" t="s">
        <v>353</v>
      </c>
      <c r="B7" s="378"/>
      <c r="C7" s="381"/>
      <c r="D7" s="381"/>
      <c r="E7" s="56"/>
      <c r="F7" s="56"/>
      <c r="G7" s="56"/>
    </row>
    <row r="8" spans="1:7" ht="15.75">
      <c r="A8" s="382" t="s">
        <v>361</v>
      </c>
      <c r="B8" s="378"/>
      <c r="C8" s="381"/>
      <c r="D8" s="381"/>
      <c r="E8" s="56"/>
      <c r="F8" s="56"/>
      <c r="G8" s="56"/>
    </row>
    <row r="9" spans="1:7" ht="15.75">
      <c r="A9" s="382" t="s">
        <v>369</v>
      </c>
      <c r="B9" s="378"/>
      <c r="C9" s="376"/>
      <c r="D9" s="376"/>
      <c r="E9" s="56"/>
      <c r="F9" s="56"/>
      <c r="G9" s="56"/>
    </row>
    <row r="10" spans="1:7" ht="15.75">
      <c r="A10" s="375" t="s">
        <v>372</v>
      </c>
      <c r="B10" s="376"/>
      <c r="C10" s="376"/>
      <c r="D10" s="376"/>
      <c r="E10" s="56"/>
      <c r="F10" s="56"/>
      <c r="G10" s="56"/>
    </row>
    <row r="11" spans="1:7" ht="15.75">
      <c r="A11" s="375"/>
      <c r="B11" s="376"/>
      <c r="C11" s="376"/>
      <c r="D11" s="376"/>
    </row>
    <row r="12" spans="1:7" ht="48" customHeight="1">
      <c r="A12" s="402" t="s">
        <v>317</v>
      </c>
      <c r="B12" s="402"/>
      <c r="C12" s="402"/>
      <c r="D12" s="402"/>
    </row>
    <row r="13" spans="1:7" ht="16.5">
      <c r="A13" s="403" t="s">
        <v>159</v>
      </c>
      <c r="B13" s="403"/>
      <c r="C13" s="403"/>
      <c r="D13" s="403"/>
    </row>
    <row r="14" spans="1:7" ht="18.75" customHeight="1" thickBot="1">
      <c r="A14" s="181"/>
      <c r="B14" s="60" t="s">
        <v>159</v>
      </c>
      <c r="C14" s="182"/>
      <c r="D14" s="62" t="s">
        <v>103</v>
      </c>
    </row>
    <row r="15" spans="1:7" ht="45" customHeight="1" thickBot="1">
      <c r="A15" s="183" t="s">
        <v>105</v>
      </c>
      <c r="B15" s="184" t="s">
        <v>4</v>
      </c>
      <c r="C15" s="184" t="s">
        <v>5</v>
      </c>
      <c r="D15" s="268" t="s">
        <v>252</v>
      </c>
    </row>
    <row r="16" spans="1:7" ht="16.5">
      <c r="A16" s="178" t="s">
        <v>8</v>
      </c>
      <c r="B16" s="179" t="s">
        <v>9</v>
      </c>
      <c r="C16" s="179"/>
      <c r="D16" s="180">
        <f>D17+D18+D19+D20+D21</f>
        <v>5904876</v>
      </c>
    </row>
    <row r="17" spans="1:5" ht="33">
      <c r="A17" s="171" t="s">
        <v>10</v>
      </c>
      <c r="B17" s="141" t="s">
        <v>9</v>
      </c>
      <c r="C17" s="159" t="s">
        <v>11</v>
      </c>
      <c r="D17" s="163">
        <f>Вед.2019!G20</f>
        <v>1126976</v>
      </c>
      <c r="E17" s="48"/>
    </row>
    <row r="18" spans="1:5" ht="49.5">
      <c r="A18" s="171" t="s">
        <v>17</v>
      </c>
      <c r="B18" s="141" t="s">
        <v>9</v>
      </c>
      <c r="C18" s="159" t="s">
        <v>18</v>
      </c>
      <c r="D18" s="176">
        <f>Вед.2019!G25</f>
        <v>427835</v>
      </c>
      <c r="E18" s="48"/>
    </row>
    <row r="19" spans="1:5" ht="49.5">
      <c r="A19" s="171" t="s">
        <v>21</v>
      </c>
      <c r="B19" s="141" t="s">
        <v>9</v>
      </c>
      <c r="C19" s="141" t="s">
        <v>22</v>
      </c>
      <c r="D19" s="163">
        <f>Вед.2019!G30</f>
        <v>4099065</v>
      </c>
      <c r="E19" s="48"/>
    </row>
    <row r="20" spans="1:5" ht="18.75">
      <c r="A20" s="170" t="s">
        <v>168</v>
      </c>
      <c r="B20" s="185" t="s">
        <v>9</v>
      </c>
      <c r="C20" s="185" t="s">
        <v>79</v>
      </c>
      <c r="D20" s="169">
        <f>Вед.2019!G38</f>
        <v>25000</v>
      </c>
      <c r="E20" s="52"/>
    </row>
    <row r="21" spans="1:5" ht="16.5">
      <c r="A21" s="171" t="s">
        <v>29</v>
      </c>
      <c r="B21" s="141" t="s">
        <v>9</v>
      </c>
      <c r="C21" s="141" t="s">
        <v>30</v>
      </c>
      <c r="D21" s="163">
        <f>Вед.2019!G43</f>
        <v>226000</v>
      </c>
      <c r="E21" s="48"/>
    </row>
    <row r="22" spans="1:5" ht="20.25" customHeight="1">
      <c r="A22" s="186" t="s">
        <v>32</v>
      </c>
      <c r="B22" s="187" t="s">
        <v>11</v>
      </c>
      <c r="C22" s="188"/>
      <c r="D22" s="189">
        <f>D23</f>
        <v>310200</v>
      </c>
    </row>
    <row r="23" spans="1:5" ht="18.75" customHeight="1">
      <c r="A23" s="190" t="s">
        <v>33</v>
      </c>
      <c r="B23" s="191" t="s">
        <v>11</v>
      </c>
      <c r="C23" s="192" t="s">
        <v>18</v>
      </c>
      <c r="D23" s="193">
        <v>310200</v>
      </c>
      <c r="E23" s="48"/>
    </row>
    <row r="24" spans="1:5" ht="33">
      <c r="A24" s="160" t="s">
        <v>35</v>
      </c>
      <c r="B24" s="154" t="s">
        <v>18</v>
      </c>
      <c r="C24" s="154"/>
      <c r="D24" s="161">
        <f>D25+D26</f>
        <v>65600</v>
      </c>
    </row>
    <row r="25" spans="1:5" ht="17.25" customHeight="1">
      <c r="A25" s="190" t="s">
        <v>36</v>
      </c>
      <c r="B25" s="191" t="s">
        <v>18</v>
      </c>
      <c r="C25" s="191" t="s">
        <v>11</v>
      </c>
      <c r="D25" s="194">
        <f>Вед.2019!G63</f>
        <v>17600</v>
      </c>
      <c r="E25" s="48"/>
    </row>
    <row r="26" spans="1:5" ht="15.75" customHeight="1">
      <c r="A26" s="214" t="s">
        <v>43</v>
      </c>
      <c r="B26" s="191" t="s">
        <v>18</v>
      </c>
      <c r="C26" s="191" t="s">
        <v>44</v>
      </c>
      <c r="D26" s="194">
        <f>Вед.2019!G74</f>
        <v>48000</v>
      </c>
      <c r="E26" s="48"/>
    </row>
    <row r="27" spans="1:5" ht="18.75" customHeight="1">
      <c r="A27" s="160" t="s">
        <v>45</v>
      </c>
      <c r="B27" s="154" t="s">
        <v>22</v>
      </c>
      <c r="C27" s="154"/>
      <c r="D27" s="168">
        <f>+D28</f>
        <v>1762016.72</v>
      </c>
    </row>
    <row r="28" spans="1:5" ht="16.5">
      <c r="A28" s="171" t="s">
        <v>47</v>
      </c>
      <c r="B28" s="159" t="s">
        <v>22</v>
      </c>
      <c r="C28" s="157" t="s">
        <v>39</v>
      </c>
      <c r="D28" s="163">
        <f>Вед.2019!G81</f>
        <v>1762016.72</v>
      </c>
      <c r="E28" s="48"/>
    </row>
    <row r="29" spans="1:5" ht="16.5">
      <c r="A29" s="160" t="s">
        <v>49</v>
      </c>
      <c r="B29" s="154" t="s">
        <v>50</v>
      </c>
      <c r="C29" s="154"/>
      <c r="D29" s="161">
        <f>D30+D31+D32+D33</f>
        <v>4353224</v>
      </c>
      <c r="E29" s="198"/>
    </row>
    <row r="30" spans="1:5" ht="16.5">
      <c r="A30" s="199" t="s">
        <v>51</v>
      </c>
      <c r="B30" s="200" t="s">
        <v>50</v>
      </c>
      <c r="C30" s="201" t="s">
        <v>9</v>
      </c>
      <c r="D30" s="202">
        <f>Вед.2019!G87</f>
        <v>117968</v>
      </c>
      <c r="E30" s="48"/>
    </row>
    <row r="31" spans="1:5" ht="16.5">
      <c r="A31" s="171" t="s">
        <v>52</v>
      </c>
      <c r="B31" s="141" t="s">
        <v>50</v>
      </c>
      <c r="C31" s="141" t="s">
        <v>11</v>
      </c>
      <c r="D31" s="174">
        <f>Вед.2019!G92</f>
        <v>590000</v>
      </c>
      <c r="E31" s="48"/>
    </row>
    <row r="32" spans="1:5" ht="16.5">
      <c r="A32" s="171" t="s">
        <v>55</v>
      </c>
      <c r="B32" s="159" t="s">
        <v>50</v>
      </c>
      <c r="C32" s="159" t="s">
        <v>18</v>
      </c>
      <c r="D32" s="174">
        <f>Вед.2019!G102</f>
        <v>3577256</v>
      </c>
      <c r="E32" s="48"/>
    </row>
    <row r="33" spans="1:5" ht="16.5">
      <c r="A33" s="137" t="s">
        <v>299</v>
      </c>
      <c r="B33" s="159" t="s">
        <v>50</v>
      </c>
      <c r="C33" s="159" t="s">
        <v>50</v>
      </c>
      <c r="D33" s="174">
        <f>Вед.2019!G126</f>
        <v>68000</v>
      </c>
      <c r="E33" s="48"/>
    </row>
    <row r="34" spans="1:5" ht="16.5">
      <c r="A34" s="160" t="s">
        <v>63</v>
      </c>
      <c r="B34" s="154" t="s">
        <v>64</v>
      </c>
      <c r="C34" s="154"/>
      <c r="D34" s="161">
        <f>D35+D36</f>
        <v>11705031</v>
      </c>
    </row>
    <row r="35" spans="1:5" ht="16.5">
      <c r="A35" s="190" t="s">
        <v>38</v>
      </c>
      <c r="B35" s="191" t="s">
        <v>64</v>
      </c>
      <c r="C35" s="191" t="s">
        <v>9</v>
      </c>
      <c r="D35" s="194">
        <f>Вед.2019!G132</f>
        <v>9268924</v>
      </c>
      <c r="E35" s="48"/>
    </row>
    <row r="36" spans="1:5" ht="16.5">
      <c r="A36" s="171" t="s">
        <v>70</v>
      </c>
      <c r="B36" s="159" t="s">
        <v>64</v>
      </c>
      <c r="C36" s="159" t="s">
        <v>22</v>
      </c>
      <c r="D36" s="169">
        <f>Вед.2019!G145</f>
        <v>2436107</v>
      </c>
    </row>
    <row r="37" spans="1:5" ht="16.5">
      <c r="A37" s="160" t="s">
        <v>308</v>
      </c>
      <c r="B37" s="154" t="s">
        <v>39</v>
      </c>
      <c r="C37" s="154"/>
      <c r="D37" s="168">
        <f>D38</f>
        <v>0</v>
      </c>
    </row>
    <row r="38" spans="1:5" ht="16.5">
      <c r="A38" s="171" t="s">
        <v>309</v>
      </c>
      <c r="B38" s="159" t="s">
        <v>39</v>
      </c>
      <c r="C38" s="159" t="s">
        <v>39</v>
      </c>
      <c r="D38" s="169">
        <v>0</v>
      </c>
    </row>
    <row r="39" spans="1:5" ht="16.5">
      <c r="A39" s="160" t="s">
        <v>71</v>
      </c>
      <c r="B39" s="154" t="s">
        <v>44</v>
      </c>
      <c r="C39" s="154"/>
      <c r="D39" s="168">
        <f>D40+D41</f>
        <v>452564</v>
      </c>
    </row>
    <row r="40" spans="1:5" ht="16.5">
      <c r="A40" s="203" t="s">
        <v>72</v>
      </c>
      <c r="B40" s="195" t="s">
        <v>44</v>
      </c>
      <c r="C40" s="197" t="s">
        <v>9</v>
      </c>
      <c r="D40" s="196">
        <f>Вед.2019!G158</f>
        <v>147564</v>
      </c>
    </row>
    <row r="41" spans="1:5" ht="16.5">
      <c r="A41" s="171" t="s">
        <v>75</v>
      </c>
      <c r="B41" s="159" t="s">
        <v>44</v>
      </c>
      <c r="C41" s="159" t="s">
        <v>18</v>
      </c>
      <c r="D41" s="169">
        <f>Вед.2019!G163</f>
        <v>305000</v>
      </c>
    </row>
    <row r="42" spans="1:5" ht="16.5">
      <c r="A42" s="205" t="s">
        <v>78</v>
      </c>
      <c r="B42" s="154" t="s">
        <v>79</v>
      </c>
      <c r="C42" s="154"/>
      <c r="D42" s="168">
        <f>D43</f>
        <v>3150825</v>
      </c>
      <c r="E42" s="204"/>
    </row>
    <row r="43" spans="1:5" ht="16.5">
      <c r="A43" s="136" t="s">
        <v>80</v>
      </c>
      <c r="B43" s="159" t="s">
        <v>79</v>
      </c>
      <c r="C43" s="141" t="s">
        <v>9</v>
      </c>
      <c r="D43" s="163">
        <f>Вед.2019!G182</f>
        <v>3150825</v>
      </c>
      <c r="E43" s="48"/>
    </row>
    <row r="44" spans="1:5" ht="18" customHeight="1" thickBot="1">
      <c r="A44" s="318" t="s">
        <v>84</v>
      </c>
      <c r="B44" s="319"/>
      <c r="C44" s="319"/>
      <c r="D44" s="320">
        <f>D16+D22+D24+D27+D29+D34+D39+D42+D37</f>
        <v>27704336.719999999</v>
      </c>
    </row>
    <row r="45" spans="1:5" ht="18.75" customHeight="1">
      <c r="A45" s="112"/>
      <c r="C45" s="54"/>
      <c r="D45" s="55"/>
      <c r="E45" s="48"/>
    </row>
    <row r="46" spans="1:5" ht="21.75" customHeight="1">
      <c r="A46" s="112"/>
      <c r="C46" s="54"/>
      <c r="D46" s="55"/>
    </row>
    <row r="47" spans="1:5" ht="18.2" customHeight="1"/>
  </sheetData>
  <sheetProtection selectLockedCells="1" selectUnlockedCells="1"/>
  <mergeCells count="2">
    <mergeCell ref="A12:D12"/>
    <mergeCell ref="A13:D13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S161"/>
  <sheetViews>
    <sheetView tabSelected="1" view="pageBreakPreview" zoomScaleNormal="80" workbookViewId="0">
      <selection activeCell="H23" sqref="H23"/>
    </sheetView>
  </sheetViews>
  <sheetFormatPr defaultRowHeight="12.75"/>
  <cols>
    <col min="1" max="1" width="69.85546875" style="99" customWidth="1"/>
    <col min="2" max="2" width="23.5703125" style="100" customWidth="1"/>
    <col min="3" max="3" width="10.28515625" style="101" customWidth="1"/>
    <col min="4" max="4" width="19" style="102" customWidth="1"/>
    <col min="5" max="5" width="7" style="101" customWidth="1"/>
    <col min="6" max="6" width="18.140625" style="101" customWidth="1"/>
    <col min="7" max="16384" width="9.140625" style="101"/>
  </cols>
  <sheetData>
    <row r="1" spans="1:253" ht="15.75">
      <c r="A1"/>
      <c r="B1" s="368" t="s">
        <v>360</v>
      </c>
      <c r="C1" s="369"/>
      <c r="D1" s="56"/>
      <c r="E1" s="56"/>
      <c r="F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68" t="s">
        <v>330</v>
      </c>
      <c r="C2" s="369"/>
      <c r="D2" s="369"/>
      <c r="E2" s="369"/>
      <c r="F2" s="370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68" t="s">
        <v>3</v>
      </c>
      <c r="C3" s="369"/>
      <c r="D3" s="369"/>
      <c r="E3" s="369"/>
      <c r="F3" s="37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72" t="s">
        <v>337</v>
      </c>
      <c r="C4" s="373"/>
      <c r="D4" s="373"/>
      <c r="E4" s="373"/>
      <c r="F4" s="370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72" t="s">
        <v>348</v>
      </c>
      <c r="C5" s="373"/>
      <c r="D5" s="373"/>
      <c r="E5" s="373"/>
      <c r="F5" s="370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72" t="s">
        <v>338</v>
      </c>
      <c r="C6" s="374"/>
      <c r="D6" s="374"/>
      <c r="E6" s="374"/>
      <c r="F6" s="374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68" t="s">
        <v>339</v>
      </c>
      <c r="C7" s="369"/>
      <c r="D7" s="369"/>
      <c r="E7" s="374"/>
      <c r="F7" s="374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72" t="s">
        <v>340</v>
      </c>
      <c r="C8" s="373"/>
      <c r="D8" s="373"/>
      <c r="E8" s="373"/>
      <c r="F8" s="37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72" t="s">
        <v>370</v>
      </c>
      <c r="C9" s="373"/>
      <c r="D9" s="373"/>
      <c r="E9" s="373"/>
      <c r="F9" s="37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72" t="s">
        <v>373</v>
      </c>
      <c r="C10" s="373"/>
      <c r="D10" s="373"/>
      <c r="E10" s="373"/>
      <c r="F10" s="37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6"/>
      <c r="C11" s="277"/>
      <c r="D11" s="277"/>
      <c r="E11" s="56"/>
      <c r="F11" s="56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03" t="s">
        <v>226</v>
      </c>
      <c r="B12" s="403"/>
      <c r="C12" s="403"/>
      <c r="D12" s="403"/>
      <c r="E12" s="56"/>
      <c r="F12" s="56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03" t="s">
        <v>241</v>
      </c>
      <c r="B13" s="403"/>
      <c r="C13" s="403"/>
      <c r="D13" s="403"/>
      <c r="E13" s="404"/>
      <c r="F13" s="56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03" t="s">
        <v>227</v>
      </c>
      <c r="B14" s="403"/>
      <c r="C14" s="403"/>
      <c r="D14" s="403"/>
      <c r="E14" s="56"/>
      <c r="F14" s="5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05" t="s">
        <v>318</v>
      </c>
      <c r="B15" s="405"/>
      <c r="C15" s="405"/>
      <c r="D15" s="405"/>
      <c r="E15" s="404"/>
      <c r="F15" s="56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6"/>
      <c r="C16" s="277"/>
      <c r="D16" s="277"/>
      <c r="E16" s="56"/>
      <c r="F16" s="5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03"/>
      <c r="B17" s="104"/>
      <c r="C17" s="105"/>
      <c r="D17" s="6" t="s">
        <v>103</v>
      </c>
      <c r="E17" s="105"/>
      <c r="F17" s="52"/>
    </row>
    <row r="18" spans="1:9" ht="33.75" thickBot="1">
      <c r="A18" s="265" t="s">
        <v>105</v>
      </c>
      <c r="B18" s="266" t="s">
        <v>6</v>
      </c>
      <c r="C18" s="267" t="s">
        <v>7</v>
      </c>
      <c r="D18" s="268" t="s">
        <v>319</v>
      </c>
      <c r="E18" s="106"/>
      <c r="F18" s="106"/>
    </row>
    <row r="19" spans="1:9" ht="21" customHeight="1" thickBot="1">
      <c r="A19" s="269" t="s">
        <v>59</v>
      </c>
      <c r="B19" s="270"/>
      <c r="C19" s="271"/>
      <c r="D19" s="272">
        <f>D20+D24+D29+D36+D48+D61+D72+D76+D80+D84+D96+D111+D121+D125+D129</f>
        <v>21507260.719999999</v>
      </c>
      <c r="E19" s="58"/>
      <c r="F19" s="107"/>
    </row>
    <row r="20" spans="1:9" ht="50.25" customHeight="1">
      <c r="A20" s="211" t="s">
        <v>294</v>
      </c>
      <c r="B20" s="66" t="s">
        <v>181</v>
      </c>
      <c r="C20" s="66"/>
      <c r="D20" s="212">
        <f>D21</f>
        <v>48300</v>
      </c>
      <c r="E20" s="108"/>
      <c r="F20" s="107"/>
    </row>
    <row r="21" spans="1:9" ht="18.75" customHeight="1" thickBot="1">
      <c r="A21" s="126" t="s">
        <v>184</v>
      </c>
      <c r="B21" s="69" t="s">
        <v>182</v>
      </c>
      <c r="C21" s="69"/>
      <c r="D21" s="213">
        <f>D22</f>
        <v>48300</v>
      </c>
      <c r="E21" s="108"/>
      <c r="F21" s="107"/>
    </row>
    <row r="22" spans="1:9" ht="17.25" customHeight="1" thickBot="1">
      <c r="A22" s="214" t="s">
        <v>46</v>
      </c>
      <c r="B22" s="69" t="s">
        <v>183</v>
      </c>
      <c r="C22" s="69"/>
      <c r="D22" s="213">
        <f>D23</f>
        <v>48300</v>
      </c>
      <c r="E22" s="108"/>
      <c r="F22" s="107"/>
      <c r="I22" s="325"/>
    </row>
    <row r="23" spans="1:9" ht="36.200000000000003" customHeight="1">
      <c r="A23" s="137" t="s">
        <v>25</v>
      </c>
      <c r="B23" s="69" t="s">
        <v>183</v>
      </c>
      <c r="C23" s="69" t="s">
        <v>26</v>
      </c>
      <c r="D23" s="213">
        <v>48300</v>
      </c>
      <c r="E23" s="108"/>
      <c r="F23" s="107"/>
    </row>
    <row r="24" spans="1:9" ht="50.25" customHeight="1">
      <c r="A24" s="211" t="s">
        <v>295</v>
      </c>
      <c r="B24" s="66" t="s">
        <v>177</v>
      </c>
      <c r="C24" s="66"/>
      <c r="D24" s="212">
        <f>D25</f>
        <v>48000</v>
      </c>
      <c r="E24" s="109"/>
      <c r="F24" s="107"/>
    </row>
    <row r="25" spans="1:9" ht="37.35" customHeight="1">
      <c r="A25" s="126" t="s">
        <v>180</v>
      </c>
      <c r="B25" s="69" t="s">
        <v>178</v>
      </c>
      <c r="C25" s="69"/>
      <c r="D25" s="213">
        <f>D26</f>
        <v>48000</v>
      </c>
      <c r="E25" s="109"/>
      <c r="F25" s="107"/>
    </row>
    <row r="26" spans="1:9" ht="37.35" customHeight="1">
      <c r="A26" s="144" t="s">
        <v>228</v>
      </c>
      <c r="B26" s="69" t="s">
        <v>179</v>
      </c>
      <c r="C26" s="69"/>
      <c r="D26" s="213">
        <f>D27+D28</f>
        <v>48000</v>
      </c>
      <c r="E26" s="109"/>
      <c r="F26" s="107"/>
    </row>
    <row r="27" spans="1:9" ht="37.35" customHeight="1">
      <c r="A27" s="137" t="s">
        <v>25</v>
      </c>
      <c r="B27" s="69" t="s">
        <v>179</v>
      </c>
      <c r="C27" s="69" t="s">
        <v>26</v>
      </c>
      <c r="D27" s="213">
        <f>Вед.2019!G78</f>
        <v>36000</v>
      </c>
      <c r="E27" s="109"/>
      <c r="F27" s="107"/>
    </row>
    <row r="28" spans="1:9" ht="22.5" customHeight="1">
      <c r="A28" s="385" t="s">
        <v>349</v>
      </c>
      <c r="B28" s="69" t="s">
        <v>179</v>
      </c>
      <c r="C28" s="69" t="s">
        <v>341</v>
      </c>
      <c r="D28" s="213">
        <f>Вед.2019!G79</f>
        <v>12000</v>
      </c>
      <c r="E28" s="109"/>
      <c r="F28" s="107"/>
    </row>
    <row r="29" spans="1:9" ht="48.75" customHeight="1">
      <c r="A29" s="260" t="s">
        <v>257</v>
      </c>
      <c r="B29" s="66" t="s">
        <v>204</v>
      </c>
      <c r="C29" s="66"/>
      <c r="D29" s="212">
        <f>D30</f>
        <v>60000</v>
      </c>
      <c r="E29" s="109"/>
      <c r="F29" s="107"/>
    </row>
    <row r="30" spans="1:9" ht="18.75" customHeight="1">
      <c r="A30" s="288" t="s">
        <v>237</v>
      </c>
      <c r="B30" s="69" t="s">
        <v>201</v>
      </c>
      <c r="C30" s="69"/>
      <c r="D30" s="213">
        <f>D31+D33</f>
        <v>60000</v>
      </c>
      <c r="E30" s="109"/>
      <c r="F30" s="107"/>
    </row>
    <row r="31" spans="1:9" ht="21" customHeight="1">
      <c r="A31" s="288" t="s">
        <v>238</v>
      </c>
      <c r="B31" s="69" t="s">
        <v>287</v>
      </c>
      <c r="C31" s="69"/>
      <c r="D31" s="213">
        <f>D32</f>
        <v>18000</v>
      </c>
      <c r="E31" s="109"/>
      <c r="F31" s="107"/>
    </row>
    <row r="32" spans="1:9" ht="33.75" customHeight="1">
      <c r="A32" s="129" t="s">
        <v>25</v>
      </c>
      <c r="B32" s="69" t="s">
        <v>287</v>
      </c>
      <c r="C32" s="69" t="s">
        <v>26</v>
      </c>
      <c r="D32" s="213">
        <f>Вед.2019!G54</f>
        <v>18000</v>
      </c>
      <c r="E32" s="109"/>
      <c r="F32" s="107"/>
    </row>
    <row r="33" spans="1:6" ht="18.75" customHeight="1">
      <c r="A33" s="137" t="s">
        <v>46</v>
      </c>
      <c r="B33" s="69" t="s">
        <v>269</v>
      </c>
      <c r="C33" s="69"/>
      <c r="D33" s="213">
        <f>D34+D35</f>
        <v>42000</v>
      </c>
      <c r="E33" s="109"/>
      <c r="F33" s="107"/>
    </row>
    <row r="34" spans="1:6" ht="33.75" customHeight="1">
      <c r="A34" s="292" t="s">
        <v>25</v>
      </c>
      <c r="B34" s="79" t="s">
        <v>269</v>
      </c>
      <c r="C34" s="79" t="s">
        <v>26</v>
      </c>
      <c r="D34" s="224">
        <f>Вед.2019!G110</f>
        <v>23000</v>
      </c>
      <c r="E34" s="109"/>
      <c r="F34" s="109"/>
    </row>
    <row r="35" spans="1:6" ht="18.75" customHeight="1">
      <c r="A35" s="384" t="s">
        <v>342</v>
      </c>
      <c r="B35" s="383" t="s">
        <v>269</v>
      </c>
      <c r="C35" s="79" t="s">
        <v>341</v>
      </c>
      <c r="D35" s="224">
        <v>19000</v>
      </c>
      <c r="E35" s="109"/>
      <c r="F35" s="109"/>
    </row>
    <row r="36" spans="1:6" ht="51" customHeight="1">
      <c r="A36" s="222" t="s">
        <v>259</v>
      </c>
      <c r="B36" s="76" t="s">
        <v>233</v>
      </c>
      <c r="C36" s="76"/>
      <c r="D36" s="232">
        <f>D37+D42+D45</f>
        <v>3141325</v>
      </c>
      <c r="E36" s="109"/>
      <c r="F36" s="107"/>
    </row>
    <row r="37" spans="1:6" ht="18.75" customHeight="1">
      <c r="A37" s="126" t="s">
        <v>223</v>
      </c>
      <c r="B37" s="82" t="s">
        <v>214</v>
      </c>
      <c r="C37" s="82"/>
      <c r="D37" s="233">
        <f>D38</f>
        <v>2948625</v>
      </c>
      <c r="E37" s="109"/>
      <c r="F37" s="107"/>
    </row>
    <row r="38" spans="1:6" ht="17.25" customHeight="1">
      <c r="A38" s="144" t="s">
        <v>66</v>
      </c>
      <c r="B38" s="82" t="s">
        <v>280</v>
      </c>
      <c r="C38" s="82"/>
      <c r="D38" s="233">
        <f>D39+D40+D41</f>
        <v>2948625</v>
      </c>
      <c r="E38" s="109"/>
      <c r="F38" s="107"/>
    </row>
    <row r="39" spans="1:6" ht="16.5" customHeight="1">
      <c r="A39" s="137" t="s">
        <v>67</v>
      </c>
      <c r="B39" s="82" t="s">
        <v>280</v>
      </c>
      <c r="C39" s="82" t="s">
        <v>68</v>
      </c>
      <c r="D39" s="233">
        <f>Вед.2019!G190</f>
        <v>1689536</v>
      </c>
      <c r="E39" s="109"/>
      <c r="F39" s="107"/>
    </row>
    <row r="40" spans="1:6" ht="37.5" customHeight="1">
      <c r="A40" s="137" t="s">
        <v>25</v>
      </c>
      <c r="B40" s="82" t="s">
        <v>280</v>
      </c>
      <c r="C40" s="82" t="s">
        <v>26</v>
      </c>
      <c r="D40" s="233">
        <f>Вед.2019!G191</f>
        <v>918089</v>
      </c>
      <c r="E40" s="109"/>
      <c r="F40" s="107"/>
    </row>
    <row r="41" spans="1:6" ht="16.5" customHeight="1">
      <c r="A41" s="214" t="s">
        <v>27</v>
      </c>
      <c r="B41" s="82" t="s">
        <v>280</v>
      </c>
      <c r="C41" s="152" t="s">
        <v>28</v>
      </c>
      <c r="D41" s="233">
        <f>Вед.2019!G192</f>
        <v>341000</v>
      </c>
      <c r="E41" s="109"/>
      <c r="F41" s="107"/>
    </row>
    <row r="42" spans="1:6" ht="32.25" customHeight="1">
      <c r="A42" s="131" t="s">
        <v>224</v>
      </c>
      <c r="B42" s="82" t="s">
        <v>281</v>
      </c>
      <c r="C42" s="152"/>
      <c r="D42" s="233">
        <f>D43</f>
        <v>192700</v>
      </c>
      <c r="E42" s="109"/>
      <c r="F42" s="107"/>
    </row>
    <row r="43" spans="1:6" ht="19.5" customHeight="1">
      <c r="A43" s="131" t="s">
        <v>83</v>
      </c>
      <c r="B43" s="82" t="s">
        <v>282</v>
      </c>
      <c r="C43" s="152"/>
      <c r="D43" s="233">
        <f>D44</f>
        <v>192700</v>
      </c>
      <c r="E43" s="109"/>
      <c r="F43" s="107"/>
    </row>
    <row r="44" spans="1:6" ht="36.75" customHeight="1">
      <c r="A44" s="137" t="s">
        <v>25</v>
      </c>
      <c r="B44" s="82" t="s">
        <v>282</v>
      </c>
      <c r="C44" s="152" t="s">
        <v>26</v>
      </c>
      <c r="D44" s="233">
        <f>Вед.2019!G195</f>
        <v>192700</v>
      </c>
      <c r="E44" s="109"/>
      <c r="F44" s="107"/>
    </row>
    <row r="45" spans="1:6" ht="19.5" customHeight="1">
      <c r="A45" s="131" t="s">
        <v>225</v>
      </c>
      <c r="B45" s="82" t="s">
        <v>283</v>
      </c>
      <c r="C45" s="152"/>
      <c r="D45" s="233">
        <f>D46</f>
        <v>0</v>
      </c>
      <c r="E45" s="109"/>
      <c r="F45" s="107"/>
    </row>
    <row r="46" spans="1:6" ht="19.5" customHeight="1">
      <c r="A46" s="143" t="s">
        <v>82</v>
      </c>
      <c r="B46" s="82" t="s">
        <v>284</v>
      </c>
      <c r="C46" s="82"/>
      <c r="D46" s="233">
        <f>D47</f>
        <v>0</v>
      </c>
      <c r="E46" s="109"/>
      <c r="F46" s="107"/>
    </row>
    <row r="47" spans="1:6" ht="19.5" customHeight="1">
      <c r="A47" s="389" t="s">
        <v>53</v>
      </c>
      <c r="B47" s="82" t="s">
        <v>284</v>
      </c>
      <c r="C47" s="82" t="s">
        <v>54</v>
      </c>
      <c r="D47" s="233">
        <v>0</v>
      </c>
      <c r="E47" s="109"/>
      <c r="F47" s="107"/>
    </row>
    <row r="48" spans="1:6" ht="49.5" customHeight="1">
      <c r="A48" s="227" t="s">
        <v>258</v>
      </c>
      <c r="B48" s="261" t="s">
        <v>220</v>
      </c>
      <c r="C48" s="261"/>
      <c r="D48" s="212">
        <f>D49+D56+D59</f>
        <v>658000</v>
      </c>
      <c r="E48" s="109"/>
      <c r="F48" s="107"/>
    </row>
    <row r="49" spans="1:6" ht="19.5" customHeight="1">
      <c r="A49" s="286" t="s">
        <v>236</v>
      </c>
      <c r="B49" s="156" t="s">
        <v>234</v>
      </c>
      <c r="C49" s="287"/>
      <c r="D49" s="213">
        <f>D50+D52+D54</f>
        <v>658000</v>
      </c>
      <c r="E49" s="109"/>
      <c r="F49" s="107"/>
    </row>
    <row r="50" spans="1:6" ht="54.75" customHeight="1">
      <c r="A50" s="136" t="s">
        <v>351</v>
      </c>
      <c r="B50" s="156" t="s">
        <v>271</v>
      </c>
      <c r="C50" s="287"/>
      <c r="D50" s="213">
        <f>D51</f>
        <v>68000</v>
      </c>
      <c r="E50" s="109"/>
      <c r="F50" s="107"/>
    </row>
    <row r="51" spans="1:6" ht="19.5" customHeight="1">
      <c r="A51" s="395" t="s">
        <v>229</v>
      </c>
      <c r="B51" s="396" t="s">
        <v>271</v>
      </c>
      <c r="C51" s="397" t="s">
        <v>230</v>
      </c>
      <c r="D51" s="224">
        <f>Вед.2019!G130</f>
        <v>68000</v>
      </c>
      <c r="E51" s="109"/>
      <c r="F51" s="107"/>
    </row>
    <row r="52" spans="1:6" ht="34.5" customHeight="1">
      <c r="A52" s="394" t="s">
        <v>363</v>
      </c>
      <c r="B52" s="79" t="s">
        <v>362</v>
      </c>
      <c r="C52" s="287"/>
      <c r="D52" s="158">
        <f>D53</f>
        <v>250000</v>
      </c>
      <c r="E52" s="109"/>
      <c r="F52" s="107"/>
    </row>
    <row r="53" spans="1:6" ht="37.5" customHeight="1">
      <c r="A53" s="394" t="s">
        <v>365</v>
      </c>
      <c r="B53" s="79" t="s">
        <v>362</v>
      </c>
      <c r="C53" s="156" t="s">
        <v>364</v>
      </c>
      <c r="D53" s="158">
        <f>Вед.2019!G96</f>
        <v>250000</v>
      </c>
      <c r="E53" s="109"/>
      <c r="F53" s="107"/>
    </row>
    <row r="54" spans="1:6" ht="36.75" customHeight="1">
      <c r="A54" s="394" t="s">
        <v>366</v>
      </c>
      <c r="B54" s="79" t="s">
        <v>367</v>
      </c>
      <c r="C54" s="287"/>
      <c r="D54" s="158">
        <f>D55</f>
        <v>340000</v>
      </c>
      <c r="E54" s="109"/>
      <c r="F54" s="107"/>
    </row>
    <row r="55" spans="1:6" ht="35.25" customHeight="1">
      <c r="A55" s="394" t="s">
        <v>365</v>
      </c>
      <c r="B55" s="157" t="s">
        <v>367</v>
      </c>
      <c r="C55" s="156" t="s">
        <v>364</v>
      </c>
      <c r="D55" s="158">
        <f>Вед.2019!G98</f>
        <v>340000</v>
      </c>
      <c r="E55" s="109"/>
      <c r="F55" s="107"/>
    </row>
    <row r="56" spans="1:6" ht="19.5" customHeight="1">
      <c r="A56" s="398" t="s">
        <v>196</v>
      </c>
      <c r="B56" s="313" t="s">
        <v>256</v>
      </c>
      <c r="C56" s="313"/>
      <c r="D56" s="219">
        <f>D57</f>
        <v>0</v>
      </c>
      <c r="E56" s="109"/>
      <c r="F56" s="107"/>
    </row>
    <row r="57" spans="1:6" ht="19.5" customHeight="1">
      <c r="A57" s="138" t="s">
        <v>197</v>
      </c>
      <c r="B57" s="68" t="s">
        <v>267</v>
      </c>
      <c r="C57" s="68"/>
      <c r="D57" s="213">
        <f>D58</f>
        <v>0</v>
      </c>
      <c r="E57" s="109"/>
      <c r="F57" s="107"/>
    </row>
    <row r="58" spans="1:6" ht="19.5" customHeight="1">
      <c r="A58" s="237" t="s">
        <v>53</v>
      </c>
      <c r="B58" s="239" t="s">
        <v>267</v>
      </c>
      <c r="C58" s="238" t="s">
        <v>54</v>
      </c>
      <c r="D58" s="240">
        <f>Вед.2019!G101</f>
        <v>0</v>
      </c>
      <c r="E58" s="109"/>
      <c r="F58" s="107"/>
    </row>
    <row r="59" spans="1:6" ht="19.5" customHeight="1">
      <c r="A59" s="326" t="s">
        <v>254</v>
      </c>
      <c r="B59" s="69" t="s">
        <v>288</v>
      </c>
      <c r="C59" s="302"/>
      <c r="D59" s="290">
        <f>D60</f>
        <v>0</v>
      </c>
      <c r="E59" s="109"/>
      <c r="F59" s="107"/>
    </row>
    <row r="60" spans="1:6" ht="19.5" customHeight="1">
      <c r="A60" s="329" t="s">
        <v>255</v>
      </c>
      <c r="B60" s="79" t="s">
        <v>289</v>
      </c>
      <c r="C60" s="330" t="s">
        <v>260</v>
      </c>
      <c r="D60" s="290">
        <v>0</v>
      </c>
      <c r="E60" s="109"/>
      <c r="F60" s="107"/>
    </row>
    <row r="61" spans="1:6" ht="50.25" customHeight="1">
      <c r="A61" s="278" t="s">
        <v>292</v>
      </c>
      <c r="B61" s="279" t="s">
        <v>189</v>
      </c>
      <c r="C61" s="279"/>
      <c r="D61" s="280">
        <f>D62+D69</f>
        <v>35100</v>
      </c>
      <c r="E61" s="109"/>
      <c r="F61" s="107"/>
    </row>
    <row r="62" spans="1:6" ht="19.5" customHeight="1">
      <c r="A62" s="127" t="s">
        <v>175</v>
      </c>
      <c r="B62" s="246" t="s">
        <v>245</v>
      </c>
      <c r="C62" s="281"/>
      <c r="D62" s="282">
        <f>D63+D67</f>
        <v>25600</v>
      </c>
      <c r="E62" s="109"/>
      <c r="F62" s="107"/>
    </row>
    <row r="63" spans="1:6" ht="35.25" customHeight="1">
      <c r="A63" s="310" t="s">
        <v>37</v>
      </c>
      <c r="B63" s="69" t="s">
        <v>264</v>
      </c>
      <c r="C63" s="79"/>
      <c r="D63" s="213">
        <f>D65+D64+D66</f>
        <v>15600</v>
      </c>
      <c r="E63" s="109"/>
      <c r="F63" s="107"/>
    </row>
    <row r="64" spans="1:6" ht="19.5" customHeight="1">
      <c r="A64" s="144" t="s">
        <v>15</v>
      </c>
      <c r="B64" s="69" t="s">
        <v>264</v>
      </c>
      <c r="C64" s="79" t="s">
        <v>16</v>
      </c>
      <c r="D64" s="213">
        <f>Вед.2019!G67</f>
        <v>0</v>
      </c>
      <c r="E64" s="109"/>
      <c r="F64" s="107"/>
    </row>
    <row r="65" spans="1:6" ht="36" customHeight="1">
      <c r="A65" s="387" t="s">
        <v>25</v>
      </c>
      <c r="B65" s="69" t="s">
        <v>264</v>
      </c>
      <c r="C65" s="69" t="s">
        <v>26</v>
      </c>
      <c r="D65" s="213">
        <f>Вед.2019!G68</f>
        <v>5000</v>
      </c>
      <c r="E65" s="109"/>
      <c r="F65" s="107"/>
    </row>
    <row r="66" spans="1:6" ht="21.75" customHeight="1">
      <c r="A66" s="385" t="s">
        <v>349</v>
      </c>
      <c r="B66" s="69" t="s">
        <v>264</v>
      </c>
      <c r="C66" s="69" t="s">
        <v>341</v>
      </c>
      <c r="D66" s="213">
        <v>10600</v>
      </c>
      <c r="E66" s="109"/>
      <c r="F66" s="107"/>
    </row>
    <row r="67" spans="1:6" ht="38.25" customHeight="1">
      <c r="A67" s="301" t="s">
        <v>253</v>
      </c>
      <c r="B67" s="69" t="s">
        <v>290</v>
      </c>
      <c r="C67" s="69"/>
      <c r="D67" s="213">
        <f>D68</f>
        <v>10000</v>
      </c>
      <c r="E67" s="109"/>
      <c r="F67" s="107"/>
    </row>
    <row r="68" spans="1:6" ht="33.75" customHeight="1">
      <c r="A68" s="142" t="s">
        <v>25</v>
      </c>
      <c r="B68" s="69" t="s">
        <v>290</v>
      </c>
      <c r="C68" s="69" t="s">
        <v>26</v>
      </c>
      <c r="D68" s="213">
        <f>Вед.2019!G125</f>
        <v>10000</v>
      </c>
      <c r="E68" s="109"/>
      <c r="F68" s="107"/>
    </row>
    <row r="69" spans="1:6" ht="19.5" customHeight="1">
      <c r="A69" s="134" t="s">
        <v>222</v>
      </c>
      <c r="B69" s="82" t="s">
        <v>278</v>
      </c>
      <c r="C69" s="82"/>
      <c r="D69" s="233">
        <f>D70</f>
        <v>9500</v>
      </c>
      <c r="E69" s="109"/>
      <c r="F69" s="107"/>
    </row>
    <row r="70" spans="1:6" ht="37.5" customHeight="1">
      <c r="A70" s="150" t="s">
        <v>81</v>
      </c>
      <c r="B70" s="69" t="s">
        <v>291</v>
      </c>
      <c r="C70" s="82"/>
      <c r="D70" s="233">
        <f>D71</f>
        <v>9500</v>
      </c>
      <c r="E70" s="109"/>
      <c r="F70" s="107"/>
    </row>
    <row r="71" spans="1:6" ht="33" customHeight="1">
      <c r="A71" s="142" t="s">
        <v>25</v>
      </c>
      <c r="B71" s="69" t="s">
        <v>291</v>
      </c>
      <c r="C71" s="82" t="s">
        <v>26</v>
      </c>
      <c r="D71" s="233">
        <f>Вед.2019!G186</f>
        <v>9500</v>
      </c>
      <c r="E71" s="109"/>
      <c r="F71" s="107"/>
    </row>
    <row r="72" spans="1:6" ht="51" customHeight="1">
      <c r="A72" s="338" t="s">
        <v>306</v>
      </c>
      <c r="B72" s="308" t="s">
        <v>185</v>
      </c>
      <c r="C72" s="308"/>
      <c r="D72" s="309">
        <f>D73</f>
        <v>1762016.72</v>
      </c>
      <c r="E72" s="109"/>
      <c r="F72" s="107"/>
    </row>
    <row r="73" spans="1:6" ht="48.75" customHeight="1">
      <c r="A73" s="291" t="s">
        <v>188</v>
      </c>
      <c r="B73" s="246" t="s">
        <v>186</v>
      </c>
      <c r="C73" s="246"/>
      <c r="D73" s="282">
        <f>D74</f>
        <v>1762016.72</v>
      </c>
      <c r="E73" s="109"/>
      <c r="F73" s="107"/>
    </row>
    <row r="74" spans="1:6" ht="36.75" customHeight="1">
      <c r="A74" s="137" t="s">
        <v>48</v>
      </c>
      <c r="B74" s="69" t="s">
        <v>187</v>
      </c>
      <c r="C74" s="69"/>
      <c r="D74" s="219">
        <f>D75</f>
        <v>1762016.72</v>
      </c>
      <c r="E74" s="109"/>
      <c r="F74" s="107"/>
    </row>
    <row r="75" spans="1:6" ht="33.75" customHeight="1">
      <c r="A75" s="292" t="s">
        <v>25</v>
      </c>
      <c r="B75" s="79" t="s">
        <v>187</v>
      </c>
      <c r="C75" s="79" t="s">
        <v>26</v>
      </c>
      <c r="D75" s="331">
        <f>Вед.2019!G81</f>
        <v>1762016.72</v>
      </c>
      <c r="E75" s="109"/>
      <c r="F75" s="107"/>
    </row>
    <row r="76" spans="1:6" ht="50.25" customHeight="1">
      <c r="A76" s="337" t="s">
        <v>296</v>
      </c>
      <c r="B76" s="334" t="s">
        <v>190</v>
      </c>
      <c r="C76" s="263"/>
      <c r="D76" s="264">
        <f>D78</f>
        <v>2000</v>
      </c>
      <c r="E76" s="109"/>
      <c r="F76" s="107"/>
    </row>
    <row r="77" spans="1:6" ht="19.5" customHeight="1">
      <c r="A77" s="166" t="s">
        <v>176</v>
      </c>
      <c r="B77" s="79" t="s">
        <v>192</v>
      </c>
      <c r="C77" s="79"/>
      <c r="D77" s="224">
        <f>D78</f>
        <v>2000</v>
      </c>
      <c r="E77" s="109"/>
      <c r="F77" s="107"/>
    </row>
    <row r="78" spans="1:6" ht="33.75" customHeight="1">
      <c r="A78" s="128" t="s">
        <v>37</v>
      </c>
      <c r="B78" s="82" t="s">
        <v>265</v>
      </c>
      <c r="C78" s="79"/>
      <c r="D78" s="224">
        <f>D79</f>
        <v>2000</v>
      </c>
      <c r="E78" s="109"/>
      <c r="F78" s="107"/>
    </row>
    <row r="79" spans="1:6" ht="33.75" customHeight="1">
      <c r="A79" s="129" t="s">
        <v>25</v>
      </c>
      <c r="B79" s="152" t="s">
        <v>265</v>
      </c>
      <c r="C79" s="79" t="s">
        <v>26</v>
      </c>
      <c r="D79" s="224">
        <f>Вед.2019!G73</f>
        <v>2000</v>
      </c>
      <c r="E79" s="109"/>
      <c r="F79" s="107"/>
    </row>
    <row r="80" spans="1:6" s="112" customFormat="1" ht="53.25" customHeight="1">
      <c r="A80" s="328" t="s">
        <v>250</v>
      </c>
      <c r="B80" s="155" t="s">
        <v>203</v>
      </c>
      <c r="C80" s="155"/>
      <c r="D80" s="162">
        <f>D81</f>
        <v>46000</v>
      </c>
      <c r="E80" s="110"/>
      <c r="F80" s="111"/>
    </row>
    <row r="81" spans="1:6" s="112" customFormat="1" ht="19.5" customHeight="1">
      <c r="A81" s="295" t="s">
        <v>251</v>
      </c>
      <c r="B81" s="332" t="s">
        <v>202</v>
      </c>
      <c r="C81" s="197"/>
      <c r="D81" s="333">
        <f>D82</f>
        <v>46000</v>
      </c>
      <c r="E81" s="110"/>
      <c r="F81" s="111"/>
    </row>
    <row r="82" spans="1:6" s="112" customFormat="1" ht="32.25" customHeight="1">
      <c r="A82" s="295" t="s">
        <v>249</v>
      </c>
      <c r="B82" s="297" t="s">
        <v>293</v>
      </c>
      <c r="C82" s="157"/>
      <c r="D82" s="294">
        <f>D83</f>
        <v>46000</v>
      </c>
      <c r="E82" s="110"/>
      <c r="F82" s="111"/>
    </row>
    <row r="83" spans="1:6" s="112" customFormat="1" ht="36.75" customHeight="1">
      <c r="A83" s="307" t="s">
        <v>247</v>
      </c>
      <c r="B83" s="298" t="s">
        <v>293</v>
      </c>
      <c r="C83" s="157" t="s">
        <v>26</v>
      </c>
      <c r="D83" s="294">
        <f>Вед.2019!G167</f>
        <v>46000</v>
      </c>
      <c r="E83" s="110"/>
      <c r="F83" s="111"/>
    </row>
    <row r="84" spans="1:6" s="112" customFormat="1" ht="52.5" customHeight="1">
      <c r="A84" s="211" t="s">
        <v>86</v>
      </c>
      <c r="B84" s="76" t="s">
        <v>210</v>
      </c>
      <c r="C84" s="83"/>
      <c r="D84" s="212">
        <f>D85+D92</f>
        <v>11705031</v>
      </c>
      <c r="E84" s="110"/>
      <c r="F84" s="111"/>
    </row>
    <row r="85" spans="1:6" s="112" customFormat="1" ht="20.25" customHeight="1">
      <c r="A85" s="143" t="s">
        <v>205</v>
      </c>
      <c r="B85" s="69" t="s">
        <v>206</v>
      </c>
      <c r="C85" s="81"/>
      <c r="D85" s="213">
        <f>D86+D90</f>
        <v>9268924</v>
      </c>
      <c r="E85" s="110"/>
      <c r="F85" s="111"/>
    </row>
    <row r="86" spans="1:6" s="112" customFormat="1" ht="36.75" customHeight="1">
      <c r="A86" s="144" t="s">
        <v>66</v>
      </c>
      <c r="B86" s="69" t="s">
        <v>207</v>
      </c>
      <c r="C86" s="81"/>
      <c r="D86" s="213">
        <f>D87+D88+D89</f>
        <v>7926376</v>
      </c>
      <c r="E86" s="110"/>
      <c r="F86" s="111"/>
    </row>
    <row r="87" spans="1:6" s="112" customFormat="1" ht="20.25" customHeight="1">
      <c r="A87" s="137" t="s">
        <v>67</v>
      </c>
      <c r="B87" s="69" t="s">
        <v>207</v>
      </c>
      <c r="C87" s="82" t="s">
        <v>68</v>
      </c>
      <c r="D87" s="213">
        <f>Вед.2019!G136</f>
        <v>5006102</v>
      </c>
      <c r="E87" s="110"/>
      <c r="F87" s="111"/>
    </row>
    <row r="88" spans="1:6" s="112" customFormat="1" ht="36.75" customHeight="1">
      <c r="A88" s="142" t="s">
        <v>25</v>
      </c>
      <c r="B88" s="69" t="s">
        <v>207</v>
      </c>
      <c r="C88" s="69" t="s">
        <v>26</v>
      </c>
      <c r="D88" s="213">
        <f>Вед.2019!G137</f>
        <v>2584274</v>
      </c>
      <c r="E88" s="110"/>
      <c r="F88" s="111"/>
    </row>
    <row r="89" spans="1:6" s="112" customFormat="1" ht="19.5" customHeight="1">
      <c r="A89" s="214" t="s">
        <v>27</v>
      </c>
      <c r="B89" s="69" t="s">
        <v>207</v>
      </c>
      <c r="C89" s="82" t="s">
        <v>28</v>
      </c>
      <c r="D89" s="233">
        <f>Вед.2019!G138</f>
        <v>336000</v>
      </c>
      <c r="E89" s="110"/>
      <c r="F89" s="111"/>
    </row>
    <row r="90" spans="1:6" s="112" customFormat="1" ht="23.25" customHeight="1">
      <c r="A90" s="145" t="s">
        <v>208</v>
      </c>
      <c r="B90" s="69" t="s">
        <v>209</v>
      </c>
      <c r="C90" s="69"/>
      <c r="D90" s="233">
        <f>D91</f>
        <v>1342548</v>
      </c>
      <c r="E90" s="110"/>
      <c r="F90" s="111"/>
    </row>
    <row r="91" spans="1:6" s="112" customFormat="1" ht="32.25" customHeight="1">
      <c r="A91" s="137" t="s">
        <v>25</v>
      </c>
      <c r="B91" s="69" t="s">
        <v>209</v>
      </c>
      <c r="C91" s="69" t="s">
        <v>26</v>
      </c>
      <c r="D91" s="233">
        <f>Вед.2019!G140</f>
        <v>1342548</v>
      </c>
      <c r="E91" s="110"/>
      <c r="F91" s="111"/>
    </row>
    <row r="92" spans="1:6" s="112" customFormat="1" ht="19.5" customHeight="1">
      <c r="A92" s="146" t="s">
        <v>211</v>
      </c>
      <c r="B92" s="69" t="s">
        <v>212</v>
      </c>
      <c r="C92" s="69"/>
      <c r="D92" s="213">
        <f>D93</f>
        <v>2436107</v>
      </c>
      <c r="E92" s="110"/>
      <c r="F92" s="111"/>
    </row>
    <row r="93" spans="1:6" s="112" customFormat="1" ht="36.75" customHeight="1">
      <c r="A93" s="144" t="s">
        <v>235</v>
      </c>
      <c r="B93" s="81" t="s">
        <v>213</v>
      </c>
      <c r="C93" s="82"/>
      <c r="D93" s="233">
        <f>D94+D95</f>
        <v>2436107</v>
      </c>
      <c r="E93" s="110"/>
      <c r="F93" s="111"/>
    </row>
    <row r="94" spans="1:6" s="112" customFormat="1" ht="32.25" customHeight="1">
      <c r="A94" s="144" t="s">
        <v>15</v>
      </c>
      <c r="B94" s="81" t="s">
        <v>213</v>
      </c>
      <c r="C94" s="82" t="s">
        <v>16</v>
      </c>
      <c r="D94" s="233">
        <f>Вед.2019!G149</f>
        <v>2169233</v>
      </c>
      <c r="E94" s="110"/>
      <c r="F94" s="111"/>
    </row>
    <row r="95" spans="1:6" s="112" customFormat="1" ht="36.75" customHeight="1">
      <c r="A95" s="137" t="s">
        <v>25</v>
      </c>
      <c r="B95" s="81" t="s">
        <v>213</v>
      </c>
      <c r="C95" s="82" t="s">
        <v>26</v>
      </c>
      <c r="D95" s="233">
        <f>Вед.2019!G150</f>
        <v>266874</v>
      </c>
      <c r="E95" s="110"/>
      <c r="F95" s="111"/>
    </row>
    <row r="96" spans="1:6" ht="53.25" customHeight="1">
      <c r="A96" s="160" t="s">
        <v>240</v>
      </c>
      <c r="B96" s="83" t="s">
        <v>194</v>
      </c>
      <c r="C96" s="76"/>
      <c r="D96" s="232">
        <f>D97+D106</f>
        <v>406564</v>
      </c>
      <c r="E96" s="109"/>
      <c r="F96" s="107"/>
    </row>
    <row r="97" spans="1:6" ht="20.25" customHeight="1">
      <c r="A97" s="362" t="s">
        <v>218</v>
      </c>
      <c r="B97" s="335" t="s">
        <v>195</v>
      </c>
      <c r="C97" s="152"/>
      <c r="D97" s="293">
        <f>D98+D100+D102+D104</f>
        <v>214000</v>
      </c>
      <c r="E97" s="109"/>
      <c r="F97" s="107"/>
    </row>
    <row r="98" spans="1:6" ht="31.5" customHeight="1">
      <c r="A98" s="357" t="s">
        <v>219</v>
      </c>
      <c r="B98" s="359" t="s">
        <v>275</v>
      </c>
      <c r="C98" s="299"/>
      <c r="D98" s="300">
        <f>+ D99</f>
        <v>68000</v>
      </c>
      <c r="E98" s="109"/>
      <c r="F98" s="107"/>
    </row>
    <row r="99" spans="1:6" ht="31.5" customHeight="1">
      <c r="A99" s="137" t="s">
        <v>248</v>
      </c>
      <c r="B99" s="81" t="s">
        <v>275</v>
      </c>
      <c r="C99" s="82" t="s">
        <v>246</v>
      </c>
      <c r="D99" s="233">
        <v>68000</v>
      </c>
      <c r="E99" s="109"/>
      <c r="F99" s="107"/>
    </row>
    <row r="100" spans="1:6" ht="16.5" customHeight="1">
      <c r="A100" s="139" t="s">
        <v>76</v>
      </c>
      <c r="B100" s="81" t="s">
        <v>276</v>
      </c>
      <c r="C100" s="82"/>
      <c r="D100" s="233">
        <f>+D101</f>
        <v>110000</v>
      </c>
      <c r="E100" s="109"/>
      <c r="F100" s="107"/>
    </row>
    <row r="101" spans="1:6" ht="31.5" customHeight="1">
      <c r="A101" s="137" t="s">
        <v>248</v>
      </c>
      <c r="B101" s="81" t="s">
        <v>276</v>
      </c>
      <c r="C101" s="82" t="s">
        <v>246</v>
      </c>
      <c r="D101" s="233">
        <v>110000</v>
      </c>
      <c r="E101" s="109"/>
      <c r="F101" s="107"/>
    </row>
    <row r="102" spans="1:6" ht="31.5" customHeight="1">
      <c r="A102" s="142" t="s">
        <v>77</v>
      </c>
      <c r="B102" s="81" t="s">
        <v>277</v>
      </c>
      <c r="C102" s="96"/>
      <c r="D102" s="233">
        <f>+D103</f>
        <v>6000</v>
      </c>
      <c r="E102" s="109"/>
      <c r="F102" s="107"/>
    </row>
    <row r="103" spans="1:6" ht="31.5" customHeight="1">
      <c r="A103" s="292" t="s">
        <v>248</v>
      </c>
      <c r="B103" s="81" t="s">
        <v>277</v>
      </c>
      <c r="C103" s="82" t="s">
        <v>246</v>
      </c>
      <c r="D103" s="233">
        <v>6000</v>
      </c>
      <c r="E103" s="109"/>
      <c r="F103" s="107"/>
    </row>
    <row r="104" spans="1:6" ht="51" customHeight="1">
      <c r="A104" s="172" t="s">
        <v>344</v>
      </c>
      <c r="B104" s="81" t="s">
        <v>346</v>
      </c>
      <c r="C104" s="82"/>
      <c r="D104" s="233">
        <f>D105</f>
        <v>30000</v>
      </c>
      <c r="E104" s="109"/>
      <c r="F104" s="107"/>
    </row>
    <row r="105" spans="1:6" ht="31.5" customHeight="1">
      <c r="A105" s="292" t="s">
        <v>247</v>
      </c>
      <c r="B105" s="81" t="s">
        <v>346</v>
      </c>
      <c r="C105" s="82" t="s">
        <v>246</v>
      </c>
      <c r="D105" s="233">
        <v>30000</v>
      </c>
      <c r="E105" s="109"/>
      <c r="F105" s="107"/>
    </row>
    <row r="106" spans="1:6" ht="31.5" customHeight="1">
      <c r="A106" s="147" t="s">
        <v>216</v>
      </c>
      <c r="B106" s="81" t="s">
        <v>242</v>
      </c>
      <c r="C106" s="82"/>
      <c r="D106" s="233">
        <f>D107+D109</f>
        <v>192564</v>
      </c>
      <c r="E106" s="109"/>
      <c r="F106" s="107"/>
    </row>
    <row r="107" spans="1:6" ht="22.5" customHeight="1">
      <c r="A107" s="336" t="s">
        <v>217</v>
      </c>
      <c r="B107" s="335" t="s">
        <v>285</v>
      </c>
      <c r="C107" s="152"/>
      <c r="D107" s="293">
        <f>D108</f>
        <v>147564</v>
      </c>
      <c r="E107" s="109"/>
      <c r="F107" s="107"/>
    </row>
    <row r="108" spans="1:6" ht="20.25" customHeight="1">
      <c r="A108" s="172" t="s">
        <v>73</v>
      </c>
      <c r="B108" s="141" t="s">
        <v>285</v>
      </c>
      <c r="C108" s="159" t="s">
        <v>74</v>
      </c>
      <c r="D108" s="176">
        <v>147564</v>
      </c>
      <c r="E108" s="109"/>
      <c r="F108" s="107"/>
    </row>
    <row r="109" spans="1:6" ht="52.5" customHeight="1">
      <c r="A109" s="327" t="s">
        <v>301</v>
      </c>
      <c r="B109" s="141" t="s">
        <v>286</v>
      </c>
      <c r="C109" s="159"/>
      <c r="D109" s="176">
        <f>D110</f>
        <v>45000</v>
      </c>
      <c r="E109" s="109"/>
      <c r="F109" s="107"/>
    </row>
    <row r="110" spans="1:6" ht="20.25" customHeight="1">
      <c r="A110" s="172" t="s">
        <v>73</v>
      </c>
      <c r="B110" s="141" t="s">
        <v>286</v>
      </c>
      <c r="C110" s="159" t="s">
        <v>74</v>
      </c>
      <c r="D110" s="176">
        <v>45000</v>
      </c>
      <c r="E110" s="109"/>
      <c r="F110" s="107"/>
    </row>
    <row r="111" spans="1:6" ht="54" customHeight="1">
      <c r="A111" s="167" t="s">
        <v>56</v>
      </c>
      <c r="B111" s="155" t="s">
        <v>198</v>
      </c>
      <c r="C111" s="155"/>
      <c r="D111" s="162">
        <f>D112</f>
        <v>3476956</v>
      </c>
      <c r="E111" s="109"/>
      <c r="F111" s="107"/>
    </row>
    <row r="112" spans="1:6" ht="20.25" customHeight="1">
      <c r="A112" s="140" t="s">
        <v>160</v>
      </c>
      <c r="B112" s="313" t="s">
        <v>199</v>
      </c>
      <c r="C112" s="313"/>
      <c r="D112" s="219">
        <f>D113+D115+D119+D117</f>
        <v>3476956</v>
      </c>
      <c r="E112" s="109"/>
      <c r="F112" s="107"/>
    </row>
    <row r="113" spans="1:6" ht="34.5" customHeight="1">
      <c r="A113" s="262" t="s">
        <v>62</v>
      </c>
      <c r="B113" s="69" t="s">
        <v>200</v>
      </c>
      <c r="C113" s="69"/>
      <c r="D113" s="213">
        <f>D114</f>
        <v>615865</v>
      </c>
      <c r="E113" s="109"/>
      <c r="F113" s="107"/>
    </row>
    <row r="114" spans="1:6" ht="34.5" customHeight="1">
      <c r="A114" s="262" t="s">
        <v>25</v>
      </c>
      <c r="B114" s="69" t="s">
        <v>200</v>
      </c>
      <c r="C114" s="69" t="s">
        <v>26</v>
      </c>
      <c r="D114" s="213">
        <f>Вед.2019!G115</f>
        <v>615865</v>
      </c>
      <c r="E114" s="109"/>
      <c r="F114" s="107"/>
    </row>
    <row r="115" spans="1:6" ht="20.25" customHeight="1">
      <c r="A115" s="137" t="s">
        <v>46</v>
      </c>
      <c r="B115" s="69" t="s">
        <v>57</v>
      </c>
      <c r="C115" s="69"/>
      <c r="D115" s="213">
        <f>D116</f>
        <v>1968703</v>
      </c>
      <c r="E115" s="109"/>
      <c r="F115" s="107"/>
    </row>
    <row r="116" spans="1:6" ht="38.25" customHeight="1">
      <c r="A116" s="137" t="s">
        <v>25</v>
      </c>
      <c r="B116" s="69" t="s">
        <v>57</v>
      </c>
      <c r="C116" s="69" t="s">
        <v>26</v>
      </c>
      <c r="D116" s="213">
        <f>Вед.2019!G117</f>
        <v>1968703</v>
      </c>
      <c r="E116" s="109"/>
      <c r="F116" s="107"/>
    </row>
    <row r="117" spans="1:6" ht="19.5" customHeight="1">
      <c r="A117" s="360" t="s">
        <v>316</v>
      </c>
      <c r="B117" s="69" t="s">
        <v>315</v>
      </c>
      <c r="C117" s="69"/>
      <c r="D117" s="213">
        <f>D118</f>
        <v>768588</v>
      </c>
      <c r="E117" s="109"/>
      <c r="F117" s="107"/>
    </row>
    <row r="118" spans="1:6" ht="38.25" customHeight="1">
      <c r="A118" s="137" t="s">
        <v>25</v>
      </c>
      <c r="B118" s="69" t="s">
        <v>315</v>
      </c>
      <c r="C118" s="69" t="s">
        <v>26</v>
      </c>
      <c r="D118" s="213">
        <f>Вед.2019!G119</f>
        <v>768588</v>
      </c>
      <c r="E118" s="109"/>
      <c r="F118" s="107"/>
    </row>
    <row r="119" spans="1:6" ht="20.25" customHeight="1">
      <c r="A119" s="289" t="s">
        <v>232</v>
      </c>
      <c r="B119" s="82" t="s">
        <v>58</v>
      </c>
      <c r="C119" s="82"/>
      <c r="D119" s="233">
        <f>D120</f>
        <v>123800</v>
      </c>
      <c r="E119" s="109"/>
      <c r="F119" s="107"/>
    </row>
    <row r="120" spans="1:6" ht="35.25" customHeight="1">
      <c r="A120" s="137" t="s">
        <v>25</v>
      </c>
      <c r="B120" s="82" t="s">
        <v>58</v>
      </c>
      <c r="C120" s="69" t="s">
        <v>26</v>
      </c>
      <c r="D120" s="213">
        <f>Вед.2019!G121</f>
        <v>123800</v>
      </c>
      <c r="E120" s="109"/>
      <c r="F120" s="107"/>
    </row>
    <row r="121" spans="1:6" ht="84.75" customHeight="1">
      <c r="A121" s="260" t="s">
        <v>297</v>
      </c>
      <c r="B121" s="86" t="s">
        <v>173</v>
      </c>
      <c r="C121" s="86"/>
      <c r="D121" s="221">
        <f>D124</f>
        <v>117968</v>
      </c>
      <c r="E121" s="109"/>
      <c r="F121" s="107"/>
    </row>
    <row r="122" spans="1:6" ht="36.75" customHeight="1">
      <c r="A122" s="132" t="s">
        <v>191</v>
      </c>
      <c r="B122" s="88" t="s">
        <v>174</v>
      </c>
      <c r="C122" s="86"/>
      <c r="D122" s="230">
        <f>D123</f>
        <v>117968</v>
      </c>
      <c r="E122" s="109"/>
      <c r="F122" s="107"/>
    </row>
    <row r="123" spans="1:6" ht="33" customHeight="1">
      <c r="A123" s="131" t="s">
        <v>193</v>
      </c>
      <c r="B123" s="88" t="s">
        <v>266</v>
      </c>
      <c r="C123" s="86"/>
      <c r="D123" s="230">
        <f>D124</f>
        <v>117968</v>
      </c>
      <c r="E123" s="109"/>
      <c r="F123" s="107"/>
    </row>
    <row r="124" spans="1:6" ht="36" customHeight="1">
      <c r="A124" s="133" t="s">
        <v>25</v>
      </c>
      <c r="B124" s="88" t="s">
        <v>266</v>
      </c>
      <c r="C124" s="88" t="s">
        <v>26</v>
      </c>
      <c r="D124" s="231">
        <f>Вед.2019!G91</f>
        <v>117968</v>
      </c>
      <c r="E124" s="109"/>
      <c r="F124" s="107"/>
    </row>
    <row r="125" spans="1:6" s="112" customFormat="1" ht="48.75" customHeight="1">
      <c r="A125" s="390" t="s">
        <v>313</v>
      </c>
      <c r="B125" s="263" t="s">
        <v>221</v>
      </c>
      <c r="C125" s="361"/>
      <c r="D125" s="162">
        <f>D126</f>
        <v>0</v>
      </c>
      <c r="E125" s="110"/>
      <c r="F125" s="111"/>
    </row>
    <row r="126" spans="1:6" s="112" customFormat="1" ht="20.25" customHeight="1">
      <c r="A126" s="391" t="s">
        <v>323</v>
      </c>
      <c r="B126" s="79" t="s">
        <v>326</v>
      </c>
      <c r="C126" s="296"/>
      <c r="D126" s="163">
        <f>D127</f>
        <v>0</v>
      </c>
      <c r="E126" s="110"/>
      <c r="F126" s="111"/>
    </row>
    <row r="127" spans="1:6" s="112" customFormat="1" ht="18.75" customHeight="1">
      <c r="A127" s="177" t="s">
        <v>324</v>
      </c>
      <c r="B127" s="69" t="s">
        <v>327</v>
      </c>
      <c r="C127" s="157"/>
      <c r="D127" s="163">
        <f>D128</f>
        <v>0</v>
      </c>
      <c r="E127" s="110"/>
      <c r="F127" s="111"/>
    </row>
    <row r="128" spans="1:6" s="112" customFormat="1" ht="31.5" customHeight="1">
      <c r="A128" s="391" t="s">
        <v>25</v>
      </c>
      <c r="B128" s="79" t="s">
        <v>327</v>
      </c>
      <c r="C128" s="296" t="s">
        <v>26</v>
      </c>
      <c r="D128" s="163">
        <v>0</v>
      </c>
      <c r="E128" s="110"/>
      <c r="F128" s="111"/>
    </row>
    <row r="129" spans="1:6" s="112" customFormat="1" ht="48" customHeight="1">
      <c r="A129" s="173" t="s">
        <v>310</v>
      </c>
      <c r="B129" s="153" t="s">
        <v>314</v>
      </c>
      <c r="C129" s="361"/>
      <c r="D129" s="162">
        <f>D130</f>
        <v>0</v>
      </c>
      <c r="E129" s="110"/>
      <c r="F129" s="111"/>
    </row>
    <row r="130" spans="1:6" s="112" customFormat="1" ht="18.75" customHeight="1">
      <c r="A130" s="172" t="s">
        <v>311</v>
      </c>
      <c r="B130" s="141" t="s">
        <v>321</v>
      </c>
      <c r="C130" s="296"/>
      <c r="D130" s="163">
        <f>D131</f>
        <v>0</v>
      </c>
      <c r="E130" s="110"/>
      <c r="F130" s="111"/>
    </row>
    <row r="131" spans="1:6" s="112" customFormat="1" ht="16.5" customHeight="1">
      <c r="A131" s="172" t="s">
        <v>312</v>
      </c>
      <c r="B131" s="141" t="s">
        <v>322</v>
      </c>
      <c r="C131" s="296"/>
      <c r="D131" s="163">
        <f>D132</f>
        <v>0</v>
      </c>
      <c r="E131" s="110"/>
      <c r="F131" s="111"/>
    </row>
    <row r="132" spans="1:6" s="112" customFormat="1" ht="32.25" customHeight="1">
      <c r="A132" s="292" t="s">
        <v>25</v>
      </c>
      <c r="B132" s="141" t="s">
        <v>322</v>
      </c>
      <c r="C132" s="296" t="s">
        <v>26</v>
      </c>
      <c r="D132" s="163">
        <v>0</v>
      </c>
      <c r="E132" s="110"/>
      <c r="F132" s="111"/>
    </row>
    <row r="133" spans="1:6" ht="18.75" customHeight="1">
      <c r="A133" s="273" t="s">
        <v>60</v>
      </c>
      <c r="B133" s="274" t="s">
        <v>161</v>
      </c>
      <c r="C133" s="275"/>
      <c r="D133" s="276">
        <f>D134+D137+D140+D149</f>
        <v>6197076</v>
      </c>
      <c r="E133" s="109"/>
      <c r="F133" s="107"/>
    </row>
    <row r="134" spans="1:6" ht="20.25" customHeight="1">
      <c r="A134" s="211" t="s">
        <v>19</v>
      </c>
      <c r="B134" s="124" t="s">
        <v>164</v>
      </c>
      <c r="C134" s="66"/>
      <c r="D134" s="212">
        <f>D135</f>
        <v>427835</v>
      </c>
      <c r="E134" s="109"/>
      <c r="F134" s="107"/>
    </row>
    <row r="135" spans="1:6" ht="36.75" customHeight="1">
      <c r="A135" s="126" t="s">
        <v>20</v>
      </c>
      <c r="B135" s="122" t="s">
        <v>165</v>
      </c>
      <c r="C135" s="69"/>
      <c r="D135" s="213">
        <f>D136</f>
        <v>427835</v>
      </c>
      <c r="E135" s="109"/>
      <c r="F135" s="107"/>
    </row>
    <row r="136" spans="1:6" ht="16.5" customHeight="1">
      <c r="A136" s="126" t="s">
        <v>15</v>
      </c>
      <c r="B136" s="122" t="s">
        <v>165</v>
      </c>
      <c r="C136" s="69" t="s">
        <v>16</v>
      </c>
      <c r="D136" s="213">
        <f>Вед.2019!G25</f>
        <v>427835</v>
      </c>
      <c r="E136" s="109"/>
      <c r="F136" s="107"/>
    </row>
    <row r="137" spans="1:6" ht="35.25" customHeight="1">
      <c r="A137" s="278" t="s">
        <v>13</v>
      </c>
      <c r="B137" s="283" t="s">
        <v>162</v>
      </c>
      <c r="C137" s="279"/>
      <c r="D137" s="280">
        <f>D138</f>
        <v>1126976</v>
      </c>
      <c r="E137" s="109"/>
      <c r="F137" s="107"/>
    </row>
    <row r="138" spans="1:6" ht="16.5" customHeight="1">
      <c r="A138" s="284" t="s">
        <v>14</v>
      </c>
      <c r="B138" s="285" t="s">
        <v>163</v>
      </c>
      <c r="C138" s="246"/>
      <c r="D138" s="282">
        <f>D139</f>
        <v>1126976</v>
      </c>
      <c r="E138" s="109"/>
      <c r="F138" s="107"/>
    </row>
    <row r="139" spans="1:6" ht="33.75" customHeight="1">
      <c r="A139" s="126" t="s">
        <v>15</v>
      </c>
      <c r="B139" s="122" t="s">
        <v>163</v>
      </c>
      <c r="C139" s="69" t="s">
        <v>16</v>
      </c>
      <c r="D139" s="213">
        <f>Вед.2019!G24</f>
        <v>1126976</v>
      </c>
      <c r="E139" s="109"/>
      <c r="F139" s="107"/>
    </row>
    <row r="140" spans="1:6" ht="32.25" customHeight="1">
      <c r="A140" s="211" t="s">
        <v>23</v>
      </c>
      <c r="B140" s="124" t="s">
        <v>166</v>
      </c>
      <c r="C140" s="66"/>
      <c r="D140" s="212">
        <f>D141+D146</f>
        <v>4409265</v>
      </c>
      <c r="E140" s="109"/>
      <c r="F140" s="107"/>
    </row>
    <row r="141" spans="1:6" ht="23.25" customHeight="1">
      <c r="A141" s="126" t="s">
        <v>24</v>
      </c>
      <c r="B141" s="122" t="s">
        <v>167</v>
      </c>
      <c r="C141" s="69"/>
      <c r="D141" s="213">
        <f>D142+D143+D144+D145</f>
        <v>4099065</v>
      </c>
      <c r="E141" s="109"/>
      <c r="F141" s="107"/>
    </row>
    <row r="142" spans="1:6" ht="19.5" customHeight="1">
      <c r="A142" s="126" t="s">
        <v>15</v>
      </c>
      <c r="B142" s="122" t="s">
        <v>167</v>
      </c>
      <c r="C142" s="69" t="s">
        <v>16</v>
      </c>
      <c r="D142" s="213">
        <f>Вед.2019!G34</f>
        <v>2676118</v>
      </c>
      <c r="E142" s="109"/>
      <c r="F142" s="107"/>
    </row>
    <row r="143" spans="1:6" ht="33" customHeight="1">
      <c r="A143" s="129" t="s">
        <v>25</v>
      </c>
      <c r="B143" s="122" t="s">
        <v>167</v>
      </c>
      <c r="C143" s="69" t="s">
        <v>26</v>
      </c>
      <c r="D143" s="213">
        <f>Вед.2019!G35</f>
        <v>1277431</v>
      </c>
      <c r="E143" s="109"/>
      <c r="F143" s="107"/>
    </row>
    <row r="144" spans="1:6" ht="23.25" customHeight="1">
      <c r="A144" s="214" t="s">
        <v>27</v>
      </c>
      <c r="B144" s="122" t="s">
        <v>167</v>
      </c>
      <c r="C144" s="69" t="s">
        <v>28</v>
      </c>
      <c r="D144" s="213">
        <f>Вед.2019!G36</f>
        <v>107594</v>
      </c>
      <c r="E144" s="109"/>
      <c r="F144" s="107"/>
    </row>
    <row r="145" spans="1:6" ht="23.25" customHeight="1">
      <c r="A145" s="312" t="s">
        <v>261</v>
      </c>
      <c r="B145" s="122" t="s">
        <v>167</v>
      </c>
      <c r="C145" s="313" t="s">
        <v>262</v>
      </c>
      <c r="D145" s="219">
        <f>Вед.2019!G37</f>
        <v>37922</v>
      </c>
      <c r="E145" s="109"/>
      <c r="F145" s="107"/>
    </row>
    <row r="146" spans="1:6" ht="39.75" customHeight="1">
      <c r="A146" s="244" t="s">
        <v>34</v>
      </c>
      <c r="B146" s="246" t="s">
        <v>328</v>
      </c>
      <c r="C146" s="247"/>
      <c r="D146" s="248">
        <f>D147+D148</f>
        <v>310200</v>
      </c>
      <c r="E146" s="109"/>
      <c r="F146" s="107"/>
    </row>
    <row r="147" spans="1:6" ht="33" customHeight="1">
      <c r="A147" s="126" t="s">
        <v>15</v>
      </c>
      <c r="B147" s="69" t="s">
        <v>328</v>
      </c>
      <c r="C147" s="69" t="s">
        <v>16</v>
      </c>
      <c r="D147" s="213">
        <v>281981.95</v>
      </c>
      <c r="E147" s="109"/>
      <c r="F147" s="107"/>
    </row>
    <row r="148" spans="1:6" ht="35.25" customHeight="1">
      <c r="A148" s="241" t="s">
        <v>25</v>
      </c>
      <c r="B148" s="243" t="s">
        <v>328</v>
      </c>
      <c r="C148" s="243" t="s">
        <v>26</v>
      </c>
      <c r="D148" s="240">
        <v>28218.05</v>
      </c>
      <c r="E148" s="109"/>
      <c r="F148" s="107"/>
    </row>
    <row r="149" spans="1:6" ht="19.5" customHeight="1">
      <c r="A149" s="211" t="s">
        <v>29</v>
      </c>
      <c r="B149" s="66" t="s">
        <v>169</v>
      </c>
      <c r="C149" s="76"/>
      <c r="D149" s="212">
        <f>D150+D152+D155</f>
        <v>233000</v>
      </c>
      <c r="E149" s="109"/>
      <c r="F149" s="107"/>
    </row>
    <row r="150" spans="1:6" ht="34.5" customHeight="1">
      <c r="A150" s="126" t="s">
        <v>40</v>
      </c>
      <c r="B150" s="69" t="s">
        <v>170</v>
      </c>
      <c r="C150" s="82"/>
      <c r="D150" s="213">
        <f>D151</f>
        <v>25000</v>
      </c>
      <c r="E150" s="109"/>
      <c r="F150" s="107"/>
    </row>
    <row r="151" spans="1:6" ht="18" customHeight="1">
      <c r="A151" s="126" t="s">
        <v>41</v>
      </c>
      <c r="B151" s="69" t="s">
        <v>170</v>
      </c>
      <c r="C151" s="82" t="s">
        <v>42</v>
      </c>
      <c r="D151" s="213">
        <f>Вед.2019!G42</f>
        <v>25000</v>
      </c>
      <c r="E151" s="109"/>
      <c r="F151" s="107"/>
    </row>
    <row r="152" spans="1:6" ht="16.5" customHeight="1">
      <c r="A152" s="126" t="s">
        <v>31</v>
      </c>
      <c r="B152" s="69" t="s">
        <v>172</v>
      </c>
      <c r="C152" s="69"/>
      <c r="D152" s="213">
        <f>D154+D153</f>
        <v>197500</v>
      </c>
      <c r="E152" s="109"/>
      <c r="F152" s="107"/>
    </row>
    <row r="153" spans="1:6" ht="16.5" customHeight="1">
      <c r="A153" s="386" t="s">
        <v>345</v>
      </c>
      <c r="B153" s="69" t="s">
        <v>172</v>
      </c>
      <c r="C153" s="79" t="s">
        <v>262</v>
      </c>
      <c r="D153" s="224">
        <f>Вед.2019!G47</f>
        <v>6000</v>
      </c>
      <c r="E153" s="109"/>
      <c r="F153" s="107"/>
    </row>
    <row r="154" spans="1:6" ht="18.75">
      <c r="A154" s="385" t="s">
        <v>27</v>
      </c>
      <c r="B154" s="383" t="s">
        <v>172</v>
      </c>
      <c r="C154" s="79" t="s">
        <v>28</v>
      </c>
      <c r="D154" s="224">
        <f>Вед.2019!G48</f>
        <v>191500</v>
      </c>
      <c r="E154" s="109"/>
      <c r="F154" s="107"/>
    </row>
    <row r="155" spans="1:6" ht="18.75">
      <c r="A155" s="164" t="s">
        <v>320</v>
      </c>
      <c r="B155" s="157" t="s">
        <v>305</v>
      </c>
      <c r="C155" s="157"/>
      <c r="D155" s="163">
        <f>D156</f>
        <v>10500</v>
      </c>
      <c r="E155" s="109"/>
      <c r="F155" s="107"/>
    </row>
    <row r="156" spans="1:6" ht="33.75">
      <c r="A156" s="241" t="s">
        <v>25</v>
      </c>
      <c r="B156" s="157" t="s">
        <v>305</v>
      </c>
      <c r="C156" s="157" t="s">
        <v>26</v>
      </c>
      <c r="D156" s="163">
        <v>10500</v>
      </c>
      <c r="E156" s="109"/>
      <c r="F156" s="107"/>
    </row>
    <row r="157" spans="1:6" ht="24.75" customHeight="1" thickBot="1">
      <c r="A157" s="321" t="s">
        <v>61</v>
      </c>
      <c r="B157" s="322"/>
      <c r="C157" s="323"/>
      <c r="D157" s="324">
        <f>D19+D133</f>
        <v>27704336.719999999</v>
      </c>
      <c r="E157" s="109"/>
      <c r="F157" s="107"/>
    </row>
    <row r="158" spans="1:6" ht="20.25" customHeight="1">
      <c r="E158" s="109"/>
      <c r="F158" s="107"/>
    </row>
    <row r="159" spans="1:6" ht="21" customHeight="1">
      <c r="E159" s="109"/>
      <c r="F159" s="107"/>
    </row>
    <row r="160" spans="1:6" ht="17.25" customHeight="1">
      <c r="E160" s="109"/>
      <c r="F160" s="107"/>
    </row>
    <row r="161" spans="5:6" ht="24.75" customHeight="1">
      <c r="E161" s="109"/>
      <c r="F161" s="107"/>
    </row>
  </sheetData>
  <sheetProtection selectLockedCells="1" selectUnlockedCells="1"/>
  <mergeCells count="4">
    <mergeCell ref="A12:D12"/>
    <mergeCell ref="A14:D14"/>
    <mergeCell ref="A13:E13"/>
    <mergeCell ref="A15:E15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159</v>
      </c>
      <c r="B1" s="50" t="s">
        <v>87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407" t="s">
        <v>88</v>
      </c>
      <c r="C2" s="407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89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90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91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92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93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3"/>
      <c r="C8" s="113"/>
    </row>
    <row r="9" spans="1:256">
      <c r="B9" s="113"/>
      <c r="C9" s="113"/>
    </row>
    <row r="10" spans="1:256">
      <c r="B10" s="113"/>
      <c r="C10" s="113"/>
    </row>
    <row r="11" spans="1:256">
      <c r="B11" s="113"/>
      <c r="C11" s="113"/>
    </row>
    <row r="13" spans="1:256" ht="15.75" customHeight="1">
      <c r="A13" s="408" t="s">
        <v>94</v>
      </c>
      <c r="B13" s="408"/>
      <c r="C13" s="408"/>
      <c r="D13" s="408"/>
      <c r="E13" s="114"/>
      <c r="F13" s="114"/>
    </row>
    <row r="14" spans="1:256" ht="15.75" customHeight="1">
      <c r="A14" s="408" t="s">
        <v>95</v>
      </c>
      <c r="B14" s="408"/>
      <c r="C14" s="408"/>
      <c r="D14" s="408"/>
    </row>
    <row r="15" spans="1:256" ht="15.75" customHeight="1">
      <c r="A15" s="408" t="s">
        <v>96</v>
      </c>
      <c r="B15" s="408"/>
      <c r="C15" s="408"/>
      <c r="D15" s="408"/>
      <c r="E15" s="114"/>
      <c r="F15" s="114"/>
    </row>
    <row r="16" spans="1:256">
      <c r="B16" s="113"/>
      <c r="C16" s="114"/>
      <c r="D16" s="114"/>
      <c r="E16" s="114"/>
      <c r="F16" s="114"/>
    </row>
    <row r="17" spans="1:6">
      <c r="B17" s="113"/>
      <c r="C17" s="114"/>
      <c r="D17" s="114"/>
      <c r="E17" s="114"/>
      <c r="F17" s="114"/>
    </row>
    <row r="19" spans="1:6" s="116" customFormat="1">
      <c r="A19" s="115" t="s">
        <v>85</v>
      </c>
      <c r="B19" s="115" t="s">
        <v>97</v>
      </c>
      <c r="C19" s="115" t="s">
        <v>98</v>
      </c>
    </row>
    <row r="20" spans="1:6" ht="28.5" customHeight="1">
      <c r="A20" s="406" t="s">
        <v>99</v>
      </c>
      <c r="B20" s="117" t="s">
        <v>117</v>
      </c>
      <c r="C20" s="118">
        <f>C22-C23</f>
        <v>5340000</v>
      </c>
    </row>
    <row r="21" spans="1:6">
      <c r="A21" s="406"/>
      <c r="B21" s="119" t="s">
        <v>100</v>
      </c>
      <c r="C21" s="120"/>
    </row>
    <row r="22" spans="1:6" ht="47.25">
      <c r="A22" s="406"/>
      <c r="B22" s="121" t="s">
        <v>101</v>
      </c>
      <c r="C22" s="118">
        <v>5500000</v>
      </c>
    </row>
    <row r="23" spans="1:6" ht="47.25">
      <c r="A23" s="406"/>
      <c r="B23" s="121" t="s">
        <v>102</v>
      </c>
      <c r="C23" s="118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источ. 2019</vt:lpstr>
      <vt:lpstr>Вед.2019</vt:lpstr>
      <vt:lpstr>Ф2019</vt:lpstr>
      <vt:lpstr>МЦП по ЦСР - 2019</vt:lpstr>
      <vt:lpstr>кредиты</vt:lpstr>
      <vt:lpstr>Вед.2019!Excel_BuiltIn_Print_Area</vt:lpstr>
      <vt:lpstr>'источ. 2019'!Excel_BuiltIn_Print_Area</vt:lpstr>
      <vt:lpstr>'МЦП по ЦСР - 2019'!Excel_BuiltIn_Print_Area</vt:lpstr>
      <vt:lpstr>'источ. 2019'!Область_печати</vt:lpstr>
      <vt:lpstr>'МЦП по ЦСР - 2019'!Область_печати</vt:lpstr>
      <vt:lpstr>Ф2019!Область_печати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2019-02-26T02:02:41Z</cp:lastPrinted>
  <dcterms:created xsi:type="dcterms:W3CDTF">2019-05-21T03:52:52Z</dcterms:created>
  <dcterms:modified xsi:type="dcterms:W3CDTF">2019-05-21T03:52:52Z</dcterms:modified>
</cp:coreProperties>
</file>