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840" windowWidth="16380" windowHeight="7350" tabRatio="697" activeTab="4"/>
  </bookViews>
  <sheets>
    <sheet name="источ. 2019" sheetId="1" r:id="rId1"/>
    <sheet name="Доходы 2019" sheetId="3" r:id="rId2"/>
    <sheet name="Вед.2019" sheetId="17" r:id="rId3"/>
    <sheet name="Ф2019" sheetId="8" r:id="rId4"/>
    <sheet name="МЦП по ЦСР - 2019" sheetId="11" r:id="rId5"/>
    <sheet name="кредиты" sheetId="12" state="hidden" r:id="rId6"/>
  </sheets>
  <externalReferences>
    <externalReference r:id="rId7"/>
  </externalReferences>
  <definedNames>
    <definedName name="Excel_BuiltIn_Print_Area" localSheetId="2">Ф2019!$A$1:$C$654</definedName>
    <definedName name="Excel_BuiltIn_Print_Area" localSheetId="0">'источ. 2019'!$A$2:$F$50</definedName>
    <definedName name="Excel_BuiltIn_Print_Area" localSheetId="4">кредиты!$A$1:$F$35</definedName>
    <definedName name="Excel_BuiltIn_Print_Area" localSheetId="3">#REF!</definedName>
    <definedName name="_xlnm.Print_Area" localSheetId="1">'Доходы 2019'!$A$1:$C$204</definedName>
    <definedName name="_xlnm.Print_Area" localSheetId="0">'источ. 2019'!$A$1:$F$50</definedName>
    <definedName name="_xlnm.Print_Area" localSheetId="4">'МЦП по ЦСР - 2019'!$A$1:$E$164</definedName>
    <definedName name="_xlnm.Print_Area" localSheetId="3">Ф2019!$A$1:$F$577</definedName>
  </definedNames>
  <calcPr calcId="125725"/>
</workbook>
</file>

<file path=xl/calcChain.xml><?xml version="1.0" encoding="utf-8"?>
<calcChain xmlns="http://schemas.openxmlformats.org/spreadsheetml/2006/main">
  <c r="D92" i="11"/>
  <c r="G143" i="17"/>
  <c r="C118" i="3"/>
  <c r="C117"/>
  <c r="C169"/>
  <c r="C170"/>
  <c r="D98" i="11"/>
  <c r="D99"/>
  <c r="G146" i="17"/>
  <c r="G145"/>
  <c r="G114"/>
  <c r="D125" i="11"/>
  <c r="D124" s="1"/>
  <c r="D53"/>
  <c r="D52" s="1"/>
  <c r="D55"/>
  <c r="D54" s="1"/>
  <c r="G95" i="17"/>
  <c r="G94"/>
  <c r="G97"/>
  <c r="D45" i="11"/>
  <c r="D28"/>
  <c r="G77" i="17"/>
  <c r="G76"/>
  <c r="G75"/>
  <c r="G74"/>
  <c r="D26" i="8"/>
  <c r="G66" i="17"/>
  <c r="C43" i="3"/>
  <c r="C49"/>
  <c r="C47"/>
  <c r="C45"/>
  <c r="D109" i="11"/>
  <c r="G183" i="17"/>
  <c r="G109"/>
  <c r="G108"/>
  <c r="G107"/>
  <c r="G150"/>
  <c r="G149"/>
  <c r="G148"/>
  <c r="D162" i="11"/>
  <c r="D133"/>
  <c r="D132"/>
  <c r="D134"/>
  <c r="D138"/>
  <c r="D137"/>
  <c r="D136"/>
  <c r="D119"/>
  <c r="D118"/>
  <c r="D117" s="1"/>
  <c r="D116" s="1"/>
  <c r="D123"/>
  <c r="D122"/>
  <c r="D127"/>
  <c r="D126"/>
  <c r="D160"/>
  <c r="D161"/>
  <c r="D158"/>
  <c r="D157"/>
  <c r="D152"/>
  <c r="D151"/>
  <c r="D150"/>
  <c r="D149"/>
  <c r="D146"/>
  <c r="D145"/>
  <c r="D144" s="1"/>
  <c r="D131"/>
  <c r="D130" s="1"/>
  <c r="D129" s="1"/>
  <c r="D97"/>
  <c r="D96"/>
  <c r="D91"/>
  <c r="D90"/>
  <c r="D89"/>
  <c r="D88"/>
  <c r="D87"/>
  <c r="D83"/>
  <c r="D82" s="1"/>
  <c r="D81" s="1"/>
  <c r="D80" s="1"/>
  <c r="D79"/>
  <c r="D78" s="1"/>
  <c r="D71"/>
  <c r="D70" s="1"/>
  <c r="D69" s="1"/>
  <c r="D68"/>
  <c r="D67"/>
  <c r="D65"/>
  <c r="D64"/>
  <c r="D58"/>
  <c r="D57"/>
  <c r="D56" s="1"/>
  <c r="D51"/>
  <c r="D50"/>
  <c r="D44"/>
  <c r="D43"/>
  <c r="D42" s="1"/>
  <c r="D41"/>
  <c r="D40"/>
  <c r="D39"/>
  <c r="D34"/>
  <c r="D33"/>
  <c r="D32"/>
  <c r="D31" s="1"/>
  <c r="D30" s="1"/>
  <c r="D29" s="1"/>
  <c r="D27"/>
  <c r="D26" s="1"/>
  <c r="D25" s="1"/>
  <c r="D24" s="1"/>
  <c r="D37" i="8"/>
  <c r="G122" i="17"/>
  <c r="G120"/>
  <c r="G201"/>
  <c r="G200"/>
  <c r="G196"/>
  <c r="G195"/>
  <c r="G192"/>
  <c r="G191"/>
  <c r="G190"/>
  <c r="G185"/>
  <c r="G181"/>
  <c r="G176"/>
  <c r="G175"/>
  <c r="G170"/>
  <c r="G179"/>
  <c r="G177"/>
  <c r="G173"/>
  <c r="G172"/>
  <c r="G171"/>
  <c r="G168"/>
  <c r="G167"/>
  <c r="G166"/>
  <c r="G165"/>
  <c r="G162"/>
  <c r="G161"/>
  <c r="G160"/>
  <c r="G159"/>
  <c r="G158"/>
  <c r="G155"/>
  <c r="G154"/>
  <c r="G153"/>
  <c r="G152"/>
  <c r="D36" i="8"/>
  <c r="G141" i="17"/>
  <c r="G136"/>
  <c r="G135"/>
  <c r="G134"/>
  <c r="G137"/>
  <c r="G131"/>
  <c r="G130"/>
  <c r="G129"/>
  <c r="G128"/>
  <c r="D33" i="8"/>
  <c r="G126" i="17"/>
  <c r="G125"/>
  <c r="G124"/>
  <c r="G118"/>
  <c r="G105"/>
  <c r="G104"/>
  <c r="G103"/>
  <c r="G100"/>
  <c r="G99"/>
  <c r="G93"/>
  <c r="G92"/>
  <c r="G90"/>
  <c r="G89"/>
  <c r="G88"/>
  <c r="G87"/>
  <c r="D30" i="8"/>
  <c r="G84" i="17"/>
  <c r="G83"/>
  <c r="G82"/>
  <c r="G81"/>
  <c r="G72"/>
  <c r="G71"/>
  <c r="G65"/>
  <c r="G64"/>
  <c r="G63"/>
  <c r="G59"/>
  <c r="G57"/>
  <c r="G56"/>
  <c r="G55"/>
  <c r="G53"/>
  <c r="G52"/>
  <c r="G51"/>
  <c r="G49"/>
  <c r="G46"/>
  <c r="G45"/>
  <c r="G44"/>
  <c r="G43"/>
  <c r="D21" i="8"/>
  <c r="G41" i="17"/>
  <c r="G40"/>
  <c r="G39"/>
  <c r="G38"/>
  <c r="D20" i="8"/>
  <c r="G33" i="17"/>
  <c r="G32"/>
  <c r="G31"/>
  <c r="G30"/>
  <c r="G28"/>
  <c r="G27"/>
  <c r="G26"/>
  <c r="G25"/>
  <c r="G23"/>
  <c r="G22"/>
  <c r="G21"/>
  <c r="G20"/>
  <c r="C77" i="3"/>
  <c r="D114" i="11"/>
  <c r="D112"/>
  <c r="D111"/>
  <c r="D107"/>
  <c r="D105"/>
  <c r="D103"/>
  <c r="D102"/>
  <c r="D101"/>
  <c r="D59"/>
  <c r="D46"/>
  <c r="C177" i="3"/>
  <c r="C172"/>
  <c r="C179"/>
  <c r="C52"/>
  <c r="C51"/>
  <c r="C187"/>
  <c r="C183"/>
  <c r="C190"/>
  <c r="C189"/>
  <c r="D153" i="11"/>
  <c r="D22"/>
  <c r="D21"/>
  <c r="D20"/>
  <c r="C20" i="3"/>
  <c r="C19"/>
  <c r="C22"/>
  <c r="C18"/>
  <c r="C17"/>
  <c r="C204"/>
  <c r="C56"/>
  <c r="C59"/>
  <c r="C58"/>
  <c r="C61"/>
  <c r="C64"/>
  <c r="C63"/>
  <c r="C67"/>
  <c r="C66"/>
  <c r="C75"/>
  <c r="C74"/>
  <c r="C73"/>
  <c r="C81"/>
  <c r="C80"/>
  <c r="C79"/>
  <c r="C84"/>
  <c r="C83"/>
  <c r="C88"/>
  <c r="C87"/>
  <c r="C86"/>
  <c r="C91"/>
  <c r="C90"/>
  <c r="C38"/>
  <c r="C26"/>
  <c r="C28"/>
  <c r="C31"/>
  <c r="C34"/>
  <c r="C104"/>
  <c r="C112"/>
  <c r="C95"/>
  <c r="C109"/>
  <c r="C106"/>
  <c r="C127"/>
  <c r="C129"/>
  <c r="C133"/>
  <c r="C137"/>
  <c r="C139"/>
  <c r="C141"/>
  <c r="C143"/>
  <c r="C145"/>
  <c r="C147"/>
  <c r="C150"/>
  <c r="C149"/>
  <c r="C155"/>
  <c r="C154"/>
  <c r="C161"/>
  <c r="C163"/>
  <c r="C165"/>
  <c r="C167"/>
  <c r="C184"/>
  <c r="C186"/>
  <c r="C195"/>
  <c r="C197"/>
  <c r="C199"/>
  <c r="C202"/>
  <c r="C201"/>
  <c r="C122"/>
  <c r="C175"/>
  <c r="C181"/>
  <c r="C18" i="1"/>
  <c r="C20"/>
  <c r="C23"/>
  <c r="C22"/>
  <c r="C25"/>
  <c r="D22"/>
  <c r="C28"/>
  <c r="C27"/>
  <c r="C30"/>
  <c r="C33"/>
  <c r="C32"/>
  <c r="C35"/>
  <c r="D32"/>
  <c r="C42"/>
  <c r="C41"/>
  <c r="C39"/>
  <c r="C38"/>
  <c r="C46"/>
  <c r="C48"/>
  <c r="C20" i="12"/>
  <c r="C27" i="3"/>
  <c r="D22" i="8"/>
  <c r="G70" i="17"/>
  <c r="G58"/>
  <c r="C55" i="3"/>
  <c r="C42"/>
  <c r="C41"/>
  <c r="D17" i="8"/>
  <c r="D143" i="11"/>
  <c r="D142"/>
  <c r="D141" s="1"/>
  <c r="D18" i="8"/>
  <c r="D25"/>
  <c r="D24"/>
  <c r="G62" i="17"/>
  <c r="D40" i="8"/>
  <c r="G194" i="17"/>
  <c r="G189"/>
  <c r="G188"/>
  <c r="G113"/>
  <c r="G112"/>
  <c r="G102"/>
  <c r="D75" i="11"/>
  <c r="D74"/>
  <c r="D73" s="1"/>
  <c r="D72" s="1"/>
  <c r="G80" i="17"/>
  <c r="D28" i="8"/>
  <c r="D27"/>
  <c r="G19" i="17"/>
  <c r="D19" i="8"/>
  <c r="D16"/>
  <c r="D43"/>
  <c r="D42"/>
  <c r="C124" i="3"/>
  <c r="D148" i="11"/>
  <c r="D147" s="1"/>
  <c r="D38"/>
  <c r="D37"/>
  <c r="D36" s="1"/>
  <c r="D86"/>
  <c r="D85" s="1"/>
  <c r="D95"/>
  <c r="D94" s="1"/>
  <c r="D35" i="8"/>
  <c r="D34" s="1"/>
  <c r="G133" i="17"/>
  <c r="D159" i="11"/>
  <c r="D156"/>
  <c r="D128"/>
  <c r="D63"/>
  <c r="D62"/>
  <c r="D61" s="1"/>
  <c r="D41" i="8"/>
  <c r="D39" s="1"/>
  <c r="G164" i="17"/>
  <c r="D32" i="8"/>
  <c r="C37" i="1"/>
  <c r="C50"/>
  <c r="G86" i="17"/>
  <c r="G203"/>
  <c r="D31" i="8"/>
  <c r="D29" s="1"/>
  <c r="D44" s="1"/>
  <c r="D140" i="11" l="1"/>
  <c r="D49"/>
  <c r="D48" s="1"/>
  <c r="D19" s="1"/>
  <c r="D164" s="1"/>
  <c r="D77"/>
  <c r="D76"/>
  <c r="D84"/>
</calcChain>
</file>

<file path=xl/sharedStrings.xml><?xml version="1.0" encoding="utf-8"?>
<sst xmlns="http://schemas.openxmlformats.org/spreadsheetml/2006/main" count="1919" uniqueCount="753">
  <si>
    <t>010</t>
  </si>
  <si>
    <t>Администрация Солнечного сельсовета Усть-Абаканского района Республики Хакасия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</si>
  <si>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</si>
  <si>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Ведомственная структура</t>
  </si>
  <si>
    <t>Усть-Абаканского района Республики Хакасия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</si>
  <si>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</si>
  <si>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</si>
  <si>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</si>
  <si>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</si>
  <si>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</si>
  <si>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</si>
  <si>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</si>
  <si>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</si>
  <si>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</si>
  <si>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</si>
  <si>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</si>
  <si>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</si>
  <si>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</si>
  <si>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</si>
  <si>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</si>
  <si>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</si>
  <si>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</si>
  <si>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</si>
  <si>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</si>
  <si>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</si>
  <si>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</si>
  <si>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</si>
  <si>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</si>
  <si>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</si>
  <si>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</si>
  <si>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</si>
  <si>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</si>
  <si>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</si>
  <si>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</si>
  <si>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</si>
  <si>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</si>
  <si>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</si>
  <si>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</si>
  <si>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</si>
  <si>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</si>
  <si>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</si>
  <si>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</si>
  <si>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</si>
  <si>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</si>
  <si>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</si>
  <si>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</si>
  <si>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</si>
  <si>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</si>
  <si>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</si>
  <si>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</si>
  <si>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</si>
  <si>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</si>
  <si>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</si>
  <si>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</si>
  <si>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</si>
  <si>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</si>
  <si>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</si>
  <si>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 на 2015-2020 годы"</t>
  </si>
  <si>
    <t>21001 22580</t>
  </si>
  <si>
    <t>21001 22610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</si>
  <si>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</si>
  <si>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</si>
  <si>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</si>
  <si>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</si>
  <si>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</si>
  <si>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</si>
  <si>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</si>
  <si>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</si>
  <si>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</si>
  <si>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</si>
  <si>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>Муниципальная программа "Поддержка и развитие культуры на территории муниципального образования Солнечный сельсовет на 2014-2020 годы"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</si>
  <si>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</si>
  <si>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</si>
  <si>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</si>
  <si>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</si>
  <si>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</si>
  <si>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</si>
  <si>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</si>
  <si>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</si>
  <si>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</si>
  <si>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</si>
  <si>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</si>
  <si>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</si>
  <si>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Строительство спортивного зала с.Солнечного</t>
  </si>
  <si>
    <t>Мероприятия в сфере физической культуры и спорта</t>
  </si>
  <si>
    <t>Всего</t>
  </si>
  <si>
    <t>№ п/п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</si>
  <si>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</si>
  <si>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</si>
  <si>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</si>
  <si>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</si>
  <si>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</si>
  <si>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</si>
  <si>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</si>
  <si>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</si>
  <si>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</si>
  <si>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</si>
  <si>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</si>
  <si>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</si>
  <si>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</si>
  <si>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</si>
  <si>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</si>
  <si>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</si>
  <si>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</si>
  <si>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</si>
  <si>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</si>
  <si>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</si>
  <si>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</si>
  <si>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</si>
  <si>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</si>
  <si>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</si>
  <si>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</si>
  <si>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</si>
  <si>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</si>
  <si>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</si>
  <si>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</si>
  <si>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</si>
  <si>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</si>
  <si>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</si>
  <si>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</si>
  <si>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</si>
  <si>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</si>
  <si>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</si>
  <si>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</si>
  <si>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</si>
  <si>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</si>
  <si>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</si>
  <si>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</si>
  <si>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</si>
  <si>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</si>
  <si>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</si>
  <si>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</si>
  <si>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</si>
  <si>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</si>
  <si>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</si>
  <si>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</si>
  <si>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</si>
  <si>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</si>
  <si>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</si>
  <si>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</si>
  <si>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</si>
  <si>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</si>
  <si>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</si>
  <si>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</si>
  <si>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</si>
  <si>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</si>
  <si>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</si>
  <si>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</si>
  <si>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</si>
  <si>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</si>
  <si>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</si>
  <si>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</si>
  <si>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</si>
  <si>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</si>
  <si>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</si>
  <si>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</si>
  <si>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Земельный налог с организаций</t>
  </si>
  <si>
    <t>Земельный налог с физических лиц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</si>
  <si>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</si>
  <si>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</si>
  <si>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</si>
  <si>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</si>
  <si>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>ДОХОДЫ</t>
  </si>
  <si>
    <t xml:space="preserve"> бюджета муниципального образования Солнечный сельсовет Усть-Абаканского района Республики Хакасия</t>
  </si>
  <si>
    <t xml:space="preserve">Код бюджетной классификации </t>
  </si>
  <si>
    <t xml:space="preserve">Наименование доходов 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</si>
  <si>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</si>
  <si>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</si>
  <si>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</si>
  <si>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</si>
  <si>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000 1 01 01000 00 0000 110</t>
  </si>
  <si>
    <t>НАЛОГ НА ПРИБЫЛЬ ОРГАНИЗАЦИЙ</t>
  </si>
  <si>
    <t>000 1 01 01010 00 0000 110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</si>
  <si>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</si>
  <si>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000 1 01 01012 02 0000 110</t>
  </si>
  <si>
    <t>Налог на прибыль организаций, зачисляемый в бюджеты субъектов Российской Федерации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</si>
  <si>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</si>
  <si>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</si>
  <si>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</si>
  <si>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</si>
  <si>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Обеспечение благоустройства территории  </t>
  </si>
  <si>
    <t>000 1 01 02020 01 0000 110</t>
  </si>
  <si>
    <t>000 1 01 02030 01 0000 110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</si>
  <si>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</si>
  <si>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</si>
  <si>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</si>
  <si>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</si>
  <si>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000 1 05 01010 00 0000 110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</si>
  <si>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</si>
  <si>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</si>
  <si>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 xml:space="preserve">Налог, взимаемый с налогоплательщиков, выбравших в качестве объекта налогообложения доходы 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</si>
  <si>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</si>
  <si>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</si>
  <si>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000 1 05 01020 00 0000 110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</si>
  <si>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</si>
  <si>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000 1 05 01021 01 0000 110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</si>
  <si>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</si>
  <si>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</si>
  <si>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000 1 05 01040 00 0000 110</t>
  </si>
  <si>
    <t>Налог, взимаемый в виде стоимости патента в связи с применением упрощенной системы налогообложения</t>
  </si>
  <si>
    <t>000 1 05 01041 02 0000 110</t>
  </si>
  <si>
    <t>000 1 05 01042 02 0000 110</t>
  </si>
  <si>
    <t>Налог, взимаемый в виде стоимости патента в связи с применением упрощенной системы налогообложения (за налоговые периоды, истекшие до 1 января 2011 года)</t>
  </si>
  <si>
    <t>000 1 05 02020 02 0000 110</t>
  </si>
  <si>
    <t>Единый налог на вмененный доход для отдельных видов деятельности  (за налоговые периоды, истекшие до 1 января 2011 года)</t>
  </si>
  <si>
    <t>000 1 05 03000 01 0000 110</t>
  </si>
  <si>
    <t>Единый сельскохозяйственный налог</t>
  </si>
  <si>
    <t>000 1 05 03010 01 0000 110</t>
  </si>
  <si>
    <t>000 1 05 03020 01 0000 110</t>
  </si>
  <si>
    <t>Единый сельскохозяйственный налог за налоговые периоды истекшие до 1 января 2011 года)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</si>
  <si>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</si>
  <si>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</si>
  <si>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</si>
  <si>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</si>
  <si>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</si>
  <si>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Земельный налог</t>
  </si>
  <si>
    <t>000 1 08 00000 00 0000 000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</si>
  <si>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</si>
  <si>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</si>
  <si>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</si>
  <si>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</si>
  <si>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</si>
  <si>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000 1 08 07140 01 0000 110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</si>
  <si>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 и выдачей регистрационных знаков, водительских удостоверений</t>
  </si>
  <si>
    <t>000 1 08 07150 01 0000 110</t>
  </si>
  <si>
    <t>Государственная пошлина за выдачу разрешения на установку рекламной контрукции</t>
  </si>
  <si>
    <t>000 1 09 00000 00 0000 000</t>
  </si>
  <si>
    <t>Задолженность и перерасчеты по отмененным налогам , сборам и иным обязательным платежам</t>
  </si>
  <si>
    <t>000 1 09 07000 00 0000 110</t>
  </si>
  <si>
    <t>Прочие налоги и сборы (по отмененным местным налогам и сборам)</t>
  </si>
  <si>
    <t>000 1 09 07030 00 0000 110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</si>
  <si>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</si>
  <si>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000 1 09 07030 05 0000 110 </t>
  </si>
  <si>
    <t>Целевые сборы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</si>
  <si>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000 1 11 00000 00 0000 000</t>
  </si>
  <si>
    <t>ДОХОДЫ ОТ ИСПОЛЬЗОВАНИЯ ИМУЩЕСТВА, НАХОДЯЩЕГОСЯ В ГОСУДАРСТВЕННОЙ И МУНИЦИПАЛЬНОЙ СОБСТВЕНННОСТИ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</si>
  <si>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</si>
  <si>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</si>
  <si>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</si>
  <si>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</si>
  <si>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</si>
  <si>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</si>
  <si>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</si>
  <si>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</si>
  <si>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</si>
  <si>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</si>
  <si>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</si>
  <si>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</si>
  <si>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</si>
  <si>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</si>
  <si>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</si>
  <si>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</si>
  <si>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</si>
  <si>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</si>
  <si>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</si>
  <si>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</si>
  <si>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</si>
  <si>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</si>
  <si>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</si>
  <si>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</si>
  <si>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</si>
  <si>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</si>
  <si>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22000 00000</t>
  </si>
  <si>
    <t>22001 00000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</si>
  <si>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</si>
  <si>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</si>
  <si>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</si>
  <si>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</si>
  <si>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</si>
  <si>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</si>
  <si>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</si>
  <si>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</si>
  <si>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</si>
  <si>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</si>
  <si>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</si>
  <si>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</si>
  <si>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</si>
  <si>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</si>
  <si>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</si>
  <si>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</si>
  <si>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Переселение граждан из аварийного и непригодного для проживания жилищного фонда</t>
  </si>
  <si>
    <t>17001 00000</t>
  </si>
  <si>
    <t>Мероприятие по обеспечению граждан, нуждающихся в жилых помещениях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</si>
  <si>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</si>
  <si>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</si>
  <si>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</si>
  <si>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</si>
  <si>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</si>
  <si>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</si>
  <si>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</si>
  <si>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</si>
  <si>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</si>
  <si>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</si>
  <si>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</si>
  <si>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</si>
  <si>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</si>
  <si>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</si>
  <si>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</si>
  <si>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</si>
  <si>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</si>
  <si>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</si>
  <si>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</si>
  <si>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</si>
  <si>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</si>
  <si>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Муниципальная программа "Социальная поодержка населения муниципального образования Солнечный сельсовет на 2014-2020 годы"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</si>
  <si>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</si>
  <si>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</si>
  <si>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</si>
  <si>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</si>
  <si>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</si>
  <si>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</si>
  <si>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</si>
  <si>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</si>
  <si>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</si>
  <si>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>Обеспечение развитие отрасли физической культуры и спорта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</si>
  <si>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</si>
  <si>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</si>
  <si>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 средства от продажи права на заключение договоров аренды указанных земельных участков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</si>
  <si>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</si>
  <si>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</si>
  <si>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000 1 11 05035 10 0000 120</t>
  </si>
  <si>
    <t>000 1 13 00000 00 0000 000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</si>
  <si>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</si>
  <si>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</si>
  <si>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</si>
  <si>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</si>
  <si>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000 1 13 01995 10 0000 130</t>
  </si>
  <si>
    <t>000 1 13 02000 00 0000 000</t>
  </si>
  <si>
    <t>Доходы от компенсации затрат государства</t>
  </si>
  <si>
    <t>000 1 13 02990 00 0000 130</t>
  </si>
  <si>
    <t>Прочие доходы от компенсации затрат государства</t>
  </si>
  <si>
    <t>000 1 13 02995 05 0000 130</t>
  </si>
  <si>
    <t>Прочие доходы от компенсации затрат бюджетов муниципальных районов</t>
  </si>
  <si>
    <t>000 1 14 00000 00 0000 000</t>
  </si>
  <si>
    <t>ДОХОДЫ ОТ ПРОДАЖИ МАТЕРИАЛЬНЫХ И НЕМАТЕРИАЛЬНЫХ АКТИВОВ</t>
  </si>
  <si>
    <t xml:space="preserve"> 000 114 02000 00 0000 000</t>
  </si>
  <si>
    <t>Доходы от реализации 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</si>
  <si>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000 114 02050 05 0000 410</t>
  </si>
  <si>
    <t>Доходы от реализации 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бюджетных и унитарных предприятий, в том числе казенных)</t>
  </si>
  <si>
    <t xml:space="preserve"> 000 114 02053 10 0000 410</t>
  </si>
  <si>
    <t>Доходы от реализации иного имущества, находящегося в собственности поселений (за исключением имущества муниципальных автономных учреждений, а также имущества муниципальных  бюджетных и унитарных предприятий, в том числе казенных), в части реализации основных средств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</si>
  <si>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</si>
  <si>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</si>
  <si>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</si>
  <si>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</si>
  <si>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</si>
  <si>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</si>
  <si>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000 1 14 06020 00 0000 430</t>
  </si>
  <si>
    <t>Доходы от продажи земельных участков, государственная собственность на которые  разграничена (за исключением земельных участков автономных учреждений)</t>
  </si>
  <si>
    <t>000 1 14 06025 05 0000 430</t>
  </si>
  <si>
    <t>Доходы от продажи земельных участков, находящихся в собственности муниципальных районов ( за исключением земельных участков муниципальных автономных учреждений)</t>
  </si>
  <si>
    <t>000 116 00000 00 0000 000</t>
  </si>
  <si>
    <t>ШТРАФЫ, САНКЦИИ, ВОЗМЕЩЕНИЕ УЩЕРБА</t>
  </si>
  <si>
    <t>000 116 03000 00 0000 140</t>
  </si>
  <si>
    <t>Денежные взыскания (штрафы) за нарушение законодательства о налогах и сборах</t>
  </si>
  <si>
    <t>000 116 03010 01 0000 140</t>
  </si>
  <si>
    <t>Денежные взыскания (штрафы) за нарушение законодательства о налогах и сборах, предусмотренные статьями 116,117,118, пунктами 1 и 2 статьи 120,статьями 125,126,128,129,132,133,134,135,1351 Налогового кодекса Российской Федерации</t>
  </si>
  <si>
    <t>000 116 03030 01 0000 140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</si>
  <si>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</si>
  <si>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000 116 06000 01 0000 140</t>
  </si>
  <si>
    <t>Денежные взыскания (штрафы)за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</si>
  <si>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</si>
  <si>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</si>
  <si>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</si>
  <si>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</si>
  <si>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000 116 25000 01 0000 140</t>
  </si>
  <si>
    <t>Денежные взыскания (штрафы) за нарушение законодательства о недрах, об особо охраняемых природных территориях, об охране и использовании животного мира, об экологической экспертизе, в областе охраны окружающей среды, земельного законодательства, лесного законодательства, водного законодательства</t>
  </si>
  <si>
    <t>000 116 25060 01 0000 140</t>
  </si>
  <si>
    <t xml:space="preserve">Денежные взыскания (штрафы) за нарушение земельного законодательства </t>
  </si>
  <si>
    <t>000 116 30000 01 0000 140</t>
  </si>
  <si>
    <t xml:space="preserve">Денежные взыскания (штрафы) за правонорушения в области дорожного движения </t>
  </si>
  <si>
    <t>000 116 30030 01 0000 140</t>
  </si>
  <si>
    <t xml:space="preserve">Прочие денежные взыскания (штрафы) за правонорушения в области дорожного движения </t>
  </si>
  <si>
    <t>000 116 28000 01 0000 140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</si>
  <si>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</si>
  <si>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000 116 33000 00 0000 140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</si>
  <si>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</si>
  <si>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 xml:space="preserve">000 116 33050 05 0000 140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</si>
  <si>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</si>
  <si>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 xml:space="preserve">000 116 43000 01 0000 140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</si>
  <si>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статей 20.25 Кодекса Российской Федерации об административных правонорушениях</t>
  </si>
  <si>
    <t>000 116 90000 00 0000 140</t>
  </si>
  <si>
    <t>Прочие поступления от денежных взысканий (штрафов) и иных сумм в возмещение ущерба</t>
  </si>
  <si>
    <t>000 116 90050 05 0000 140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</si>
  <si>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</si>
  <si>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000 118 00000 00 0000 000</t>
  </si>
  <si>
    <t>ДОХОДЫ БЮДЖЕТОВ БЮДЖЕТНОЙ СИСТЕМЫ РОССИЙСКОЙ ФЕДЕРАЦИИ ОТ ВОЗВРАТА ОСТАТКОВ СУБСИДИЙ И СУБВЕНЦИЙ И ИНЫХ МЕЖБЮДЖЕТНЫХ ТРАНСФЕРТОВ, ИМЕЮЩИХ ЦЕЛЕВОЕ НАЗНАЧЕНИЕ, ПРОШЛЫХ ЛЕТ</t>
  </si>
  <si>
    <t>000 118 05000 05 0000 000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</si>
  <si>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 прошлых лет</t>
  </si>
  <si>
    <t>000 118 05030 05 0000 151</t>
  </si>
  <si>
    <t>Доходы бюджетов муниципальных районов от возврата остатков субсидий и субвенций и иных межбюджетных трансфертов, имеющих целевое назначение, прошлых лет из бюджетов поселений</t>
  </si>
  <si>
    <t xml:space="preserve">000 2 00 00000 00 0000 000 </t>
  </si>
  <si>
    <t>БЕЗВОЗМЕЗДНЫЕ ПОСТУПЛЕНИЯ</t>
  </si>
  <si>
    <t>000 2 02 00000 00 0000 000</t>
  </si>
  <si>
    <t>000 2 02 01003 00 0000 151</t>
  </si>
  <si>
    <t>Дотации бюджетам на поддержку мер по обеспечению сбалансированности бюджетов</t>
  </si>
  <si>
    <t>000 2 02 01003 05 0000 151</t>
  </si>
  <si>
    <t>Дотации бюджетам муниципальных районов на поддержку мер по обеспечению сбалансированности бюджетов</t>
  </si>
  <si>
    <t>000 2 02 02000 00 0000 151</t>
  </si>
  <si>
    <t>СУБСИДИИ БЮДЖЕТАМ СУБЪЕКТОВ РОССИЙСКОЙ ФЕДЕРАЦИИ И МУНИЦИПАЛЬНЫХ ОБРАЗОВАНИЙ ( МЕЖБЮДЖЕТНЫЕ СУБСИДИИ)</t>
  </si>
  <si>
    <t>000 2 02 02004 00 0000 151</t>
  </si>
  <si>
    <t>Субсидии бюджетам на развитие социальной и инженерной инфраструктуры субъектов Российской Федерации и муниципальных образований</t>
  </si>
  <si>
    <t>000 2 02 02004 05 0000 151</t>
  </si>
  <si>
    <t>Субсидии бюджетам муниципальных районов на развитие социальной и инженерной инфраструктуры   муниципальных образований</t>
  </si>
  <si>
    <t>000 2 02 02008 00 0000 151</t>
  </si>
  <si>
    <t xml:space="preserve">Субсидии бюджетам на обеспечение жильем молодых семей </t>
  </si>
  <si>
    <t>000 2 02 02008 05 0000 151</t>
  </si>
  <si>
    <t>Субсидии бюджетам муниципальных районов на обеспечение жильем молодых семей</t>
  </si>
  <si>
    <t>000 2 02 02009 00 0000 151</t>
  </si>
  <si>
    <t>Субсидии бюджетам  на государственную поддержку малого и среднего предпринимательства, включая крестьянские (фермерские) хозяйства</t>
  </si>
  <si>
    <t>000 2 02 02009 05 0000 151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</si>
  <si>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</si>
  <si>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000 2 02 02022 00 0000 151</t>
  </si>
  <si>
    <t>Субсидии бюджетам на внедрение инновационных образовательных программ</t>
  </si>
  <si>
    <t>000 2 02 02022 05 0000 151</t>
  </si>
  <si>
    <t>Субсидии бюджетам муниципальных районов на на внедрение инновационных образовательных программ</t>
  </si>
  <si>
    <t>000 2 02 02024 00 0000 151</t>
  </si>
  <si>
    <t>Субсидии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</si>
  <si>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000 2 02 02024 05 0000 151</t>
  </si>
  <si>
    <t>Субсидии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</si>
  <si>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000 2 02 02036 00 0000 151</t>
  </si>
  <si>
    <t>Субсидии бюджетам на обеспечение жильем молодых семей и молодых специалистов, проживающих и работающих в сельской местности</t>
  </si>
  <si>
    <t>000 2 02 02036 05 0000 151</t>
  </si>
  <si>
    <t>Субсидии бюджетам муниципальных районов на обеспечение жильем молодых семей и молодых специалистов, проживающих и работающих в сельской местности</t>
  </si>
  <si>
    <t>000 2 02 02041 00 0000 151</t>
  </si>
  <si>
    <t>Субсидии бюджетам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</si>
  <si>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000 2 02 02041 05 0000 151</t>
  </si>
  <si>
    <t>Субсидии бюджетам муниципальных районов на строительство, модернизацию, ремонт и содержание автомобильных дорог в поселениях(за исключением автомобильных дорог федерального значения)</t>
  </si>
  <si>
    <t>000 2 02 02074 00 0000 151</t>
  </si>
  <si>
    <t>Субсидии бюджетам на совершенствование организации питания учащихся в общеобразовательных учреждениях</t>
  </si>
  <si>
    <t>000 2 02 02074 05 0000 151</t>
  </si>
  <si>
    <t>Субсидии бюджетам муниципальных районов на совершенствование организации питания учащихся в общеобразовательных учреждениях</t>
  </si>
  <si>
    <t>000 2 02 02077 00 0000 151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</si>
  <si>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</si>
  <si>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000 2 02 02077 05 0000 151</t>
  </si>
  <si>
    <t>Субсидии бюджетам муниципальных районов на бюджетные инвестиции в объекты капитального строительства собственности муниципальных образований</t>
  </si>
  <si>
    <t>000 2 02 02078 00 0000 151</t>
  </si>
  <si>
    <t xml:space="preserve">Распределение бюджетных ассигнований по целевым статьям </t>
  </si>
  <si>
    <t xml:space="preserve">группам и подгруппам видов расходов классификации расходов местного бюджета </t>
  </si>
  <si>
    <t>Мероприятия по защите населения от чрезвычайных ситуаций, пожарной безопасности и безопасности на водных объектах</t>
  </si>
  <si>
    <t>Субсидии бюджетным учреждениям</t>
  </si>
  <si>
    <t>610</t>
  </si>
  <si>
    <t>Озеленение и благоустройство территории</t>
  </si>
  <si>
    <t>Ликвидация несанкционированных отходов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</si>
  <si>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</si>
  <si>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</si>
  <si>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</si>
  <si>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</si>
  <si>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Субсидии бюджетам на бюджетные инвестиции для модернизации объектов коммунальной инфраструктуры</t>
  </si>
  <si>
    <t>000 2 02 02078 05 0000 151</t>
  </si>
  <si>
    <t>Субсидии бюджетам муниципальных районов на бюджетные инвестиции для модернизации объектов коммунальной инфраструктуры</t>
  </si>
  <si>
    <t>000 2 02 02080 00 0000 151</t>
  </si>
  <si>
    <t>Субсидии бюджетам  для обеспечения земельных участков коммунальной инфраструктурой в целях жилищного строительства</t>
  </si>
  <si>
    <t>000 2 02 02080 05 0000 151</t>
  </si>
  <si>
    <t>Субсидии бюджетам муниципальных районов для обеспечения земельных участков коммунальной инфраструктурой в целях жилищного строительства</t>
  </si>
  <si>
    <t>000 2 02 02085 00 0000 151</t>
  </si>
  <si>
    <t>Субсидии бюджетам на осуществление мероприятий по обеспечению жильем граждан Российской Федерации , проживающих   в сельской местности</t>
  </si>
  <si>
    <t>000 2 02 02085 05 0000 151</t>
  </si>
  <si>
    <t>Субсидии бюджетам муниципальных районов на осуществление мероприятий по обеспечению жильем граждан Российской Федерации , проживающих   в сельской местности</t>
  </si>
  <si>
    <t>000 2 02 02088 00 0000 151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</si>
  <si>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</si>
  <si>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</si>
  <si>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</si>
  <si>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</si>
  <si>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</si>
  <si>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</si>
  <si>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районов на обеспечение мероприятий по 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</si>
  <si>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</si>
  <si>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Фонд содействия реформированию жилищно-коммунального хозяйства</t>
  </si>
  <si>
    <t>000 2 02 02089 00 0000 151</t>
  </si>
  <si>
    <t>Субсидии бюджетам муниципальных образований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</si>
  <si>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000 2 02 02089 05 0000 151</t>
  </si>
  <si>
    <t>Субсидии бюджетам муниципальных районов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</si>
  <si>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</si>
  <si>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</si>
  <si>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000 2 02 02089 05 0002 151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</si>
  <si>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</si>
  <si>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000 2 02 02089 05 0004 151</t>
  </si>
  <si>
    <t>Субсидии бюджетам муниципальных районов на обеспечение мероприятий по 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</si>
  <si>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000 2 02 02102 00 0000 151</t>
  </si>
  <si>
    <t>Субсидии бюджетам  на закупку автотранспортных средств и коммунальной техники</t>
  </si>
  <si>
    <t>000 2 02 02102 05 0000 151</t>
  </si>
  <si>
    <t>Субсидии бюджетам муниципальных районов  на закупку автотранспортных средств и коммунальной техники</t>
  </si>
  <si>
    <t>000 2 02 02105 00 0000 151</t>
  </si>
  <si>
    <t>Субсидии бюджетам на проведение противоаварийных мероприятий в зданиях государственных и муниципальных общеобразовательных учреждений</t>
  </si>
  <si>
    <t>000 2 02 02105 05 0000 151</t>
  </si>
  <si>
    <t>Субсидии бюджетам муниципальных районов на проведение противоаварийных мероприятий в зданиях государственных и муниципальных общеобразовательных учреждений</t>
  </si>
  <si>
    <t>000 2 02 02145 00 0000 151</t>
  </si>
  <si>
    <t>Субсидии бюджетам  на модернизацию региональных систем общего образования</t>
  </si>
  <si>
    <t>000 2 02 02145 05 0000 151</t>
  </si>
  <si>
    <t>Субсидии бюджетам муниципальных районов на модернизацию региональных систем общего образования</t>
  </si>
  <si>
    <t>000 2 02 02204 00 0000 151</t>
  </si>
  <si>
    <t>Субсидии бюджетам субъектов Российской Федерации муниципальных образований на модернизацию региональных систем дошкольного образования</t>
  </si>
  <si>
    <t>000 2 02 02204 05 0000 151</t>
  </si>
  <si>
    <t>Субсидии бюджетам муниципальных районов на модернизацию региональных систем дошкольного образования</t>
  </si>
  <si>
    <t>000 2 02 02999 00 0000 151</t>
  </si>
  <si>
    <t>Прочие субсидии</t>
  </si>
  <si>
    <t>000 2 02 02999 05 0000 151</t>
  </si>
  <si>
    <t>Прочие субсидии бюджетам муниципальных районов</t>
  </si>
  <si>
    <t>000 2 02 03007 00 0000 151</t>
  </si>
  <si>
    <t>Субвенции бюджетам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</si>
  <si>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</si>
  <si>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</si>
  <si>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000 2 02 03002 00 0000 151</t>
  </si>
  <si>
    <t>Субвенции бюджетам на осуществление полномочий по подготовке проведения статистический переписей</t>
  </si>
  <si>
    <t>000 2 02 03002 05 0000 151</t>
  </si>
  <si>
    <t>Субвенции бюджетам муниципальных районов на осуществление полномочий по подготовке проведения статистический переписей</t>
  </si>
  <si>
    <t>Развитие ТОС</t>
  </si>
  <si>
    <t>Обеспечение деятельности ТОС</t>
  </si>
  <si>
    <t xml:space="preserve"> расходов местного бюджета муниципального образования Солнечный сельсовет</t>
  </si>
  <si>
    <t>Муниципальная программа "Социальная поддержка населения муниципального образования Солнечный сельсовет на 2014-2020 годы"</t>
  </si>
  <si>
    <t xml:space="preserve">(муниципальным программам администрации  и  непрограммным направлениям деятельности), </t>
  </si>
  <si>
    <t>000 2 02 03055 00 0000 151</t>
  </si>
  <si>
    <t>Субвенции бюджетам 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</si>
  <si>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000 2 02 03055 05 0000 151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</si>
  <si>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 скорой  медицинской помощи</t>
  </si>
  <si>
    <t>000 2 02 04000 00 0000 151</t>
  </si>
  <si>
    <t>ИНЫЕ МЕЖБЮДЖЕТНЫЕ ТРАНСФЕРТЫ</t>
  </si>
  <si>
    <t>000 2 02 04012 00 0000 151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</si>
  <si>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</si>
  <si>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000 2 02 04012 10 0000 151</t>
  </si>
  <si>
    <t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</si>
  <si>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>000 2 02 04014 00 0000 151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</si>
  <si>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 соглашениями</t>
  </si>
  <si>
    <t>000 2 02 04999 05 0000 151</t>
  </si>
  <si>
    <t>Прочие межбюджетные трансферты, передаваемые бюджетам муниципальных районов</t>
  </si>
  <si>
    <t>000 2 02 09000 00 0000 151</t>
  </si>
  <si>
    <t>Прочие безвозмездные поступления от бюджетов бюджетной системы</t>
  </si>
  <si>
    <t>000 2 02 09020 00 0000 151</t>
  </si>
  <si>
    <t>Прочие безвозмездные поступления от бюджетов субъектов Российской Федерации</t>
  </si>
  <si>
    <t>000 2 02 04025 00 0000 151</t>
  </si>
  <si>
    <t xml:space="preserve"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 </t>
  </si>
  <si>
    <t>000 2 02 04025 05 0000 151</t>
  </si>
  <si>
    <t>Межбюджетные трансферты, передаваемые бюджетам муниципальных районов на комплектование книжных фондов и библиотек муниципальных образований</t>
  </si>
  <si>
    <t>000 2 02 04052 00 0000 151</t>
  </si>
  <si>
    <t xml:space="preserve">Межбюджетные  трансферты,   передаваемые  бюджетам  на  государственную  поддержку муниципальных    учреждений    культуры,  находящихся  на   территориях   сельских поселений
</t>
  </si>
  <si>
    <t>000 2 02 04052 05 0000 151</t>
  </si>
  <si>
    <t xml:space="preserve">Межбюджетные  трансферты,   передаваемые  бюджетам муниципальных районов  в  целях финансового  обеспечения   расходов   по выплате премий в  области  литературы  и искусства, образования, печатных средств массовой информации находящихся на территориях сельских поселений
 </t>
  </si>
  <si>
    <t>000 2 02 04999 00 0000 151</t>
  </si>
  <si>
    <t>Прочие межбюджетные трансферты, передаваемые бюджетам</t>
  </si>
  <si>
    <t>000 2 07 00000 00 0000 180</t>
  </si>
  <si>
    <t>ПРОЧИЕ БЕЗВОЗМЕЗДНЫЕ ПОСТУПЛЕНИЯ</t>
  </si>
  <si>
    <t>000 2 07 05000 05 0000 180</t>
  </si>
  <si>
    <t xml:space="preserve">Прочие безвозмездные поступления в бюджеты муниципальных районов </t>
  </si>
  <si>
    <t>000 2 07 05030 05 0000 180</t>
  </si>
  <si>
    <t>000 8 50 00000 00 0000 000</t>
  </si>
  <si>
    <t>ВСЕГО ДОХОДОВ</t>
  </si>
  <si>
    <t xml:space="preserve">налоговые доходы </t>
  </si>
  <si>
    <t>в т.ч. по доп.нормативу</t>
  </si>
  <si>
    <t xml:space="preserve">неналоговые доходы </t>
  </si>
  <si>
    <t xml:space="preserve">Собственные доходы </t>
  </si>
  <si>
    <t xml:space="preserve">Безвозмездные поступления </t>
  </si>
  <si>
    <t>Всего доходов</t>
  </si>
  <si>
    <t xml:space="preserve">Доходы для дефицита </t>
  </si>
  <si>
    <t>Дефицит 10%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</si>
  <si>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</si>
  <si>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</si>
  <si>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</si>
  <si>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000 1 03 02260 01 0000 110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</si>
  <si>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</si>
  <si>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</si>
  <si>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ГОСУДАРСТВЕННАЯ ПОШЛИНА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</si>
  <si>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</si>
  <si>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</si>
  <si>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</si>
  <si>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15001 00000</t>
  </si>
  <si>
    <t>000 2 07 05030 10 0000 180</t>
  </si>
  <si>
    <t xml:space="preserve">Прочие безвозмездные поступления в бюджеты сельских поселений </t>
  </si>
  <si>
    <t>000 2 07 00000 00 0000 000</t>
  </si>
  <si>
    <t>000 2 07 05000 10 0000 180</t>
  </si>
  <si>
    <t>рублей</t>
  </si>
  <si>
    <t>000 1 06 06033 10 0000 110</t>
  </si>
  <si>
    <t>000 1 06 06043 10 0000 110</t>
  </si>
  <si>
    <t>000 1 06 06000 00 0000 110</t>
  </si>
  <si>
    <t>000 1 06 06030 00 0000 110</t>
  </si>
  <si>
    <t>000 1 06 06040 00 0000 110</t>
  </si>
  <si>
    <t>Налог на доходы физических лиц, с доходов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</si>
  <si>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</si>
  <si>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</si>
  <si>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</si>
  <si>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</si>
  <si>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Муниципальная программа "Улучшение уровня жизни жителей муниципального образования Солнечный сельсовет на 2016-2020 годы" "Уютный дом"</t>
  </si>
  <si>
    <t>Мероприятиия по улучшению уровня жизни жителей</t>
  </si>
  <si>
    <t>Единый сельскохозяйственный налог ( за налоговые периоды, истекшие до 1 января 2011 года)</t>
  </si>
  <si>
    <t>Сумма                           на 2019 год</t>
  </si>
  <si>
    <t>Мероприятия по профилактике злоупотребления наркотическими веществами</t>
  </si>
  <si>
    <t>Утилизация бытовых отходов и мусора</t>
  </si>
  <si>
    <t>Организация сбора и вывоза бытовых отходов и мусора</t>
  </si>
  <si>
    <t>14002 00000</t>
  </si>
  <si>
    <t>Муниципальная программа "Финансовая поддержка и развитие территориального общественного самоуправления на 2017-2021 годы"</t>
  </si>
  <si>
    <t>Муниципальная программа "Комплексного развития системы коммунальной инфраструктуры муниципального образования Солнечный сельсовет на 2017-2027 годы"</t>
  </si>
  <si>
    <t xml:space="preserve">Муниципальная программа «Развитие физической культуры и спорта в муниципальном образовании Солнечный сельсовет  на 2017-2021годы» </t>
  </si>
  <si>
    <t>244</t>
  </si>
  <si>
    <t>Исполнение судебных актов</t>
  </si>
  <si>
    <t>830</t>
  </si>
  <si>
    <t>Сумма на 2019 год</t>
  </si>
  <si>
    <t>15001 22260</t>
  </si>
  <si>
    <t>17001 22260</t>
  </si>
  <si>
    <t>22001 22500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</si>
  <si>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</si>
  <si>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</si>
  <si>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</si>
  <si>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</si>
  <si>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</si>
  <si>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</si>
  <si>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</si>
  <si>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</si>
  <si>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</si>
  <si>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</si>
  <si>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</si>
  <si>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</si>
  <si>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</si>
  <si>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</si>
  <si>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</si>
  <si>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</si>
  <si>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13003 00000</t>
  </si>
  <si>
    <t>13003 42080</t>
  </si>
  <si>
    <t>20002 14910</t>
  </si>
  <si>
    <t>20002 70270</t>
  </si>
  <si>
    <t>12001 22100</t>
  </si>
  <si>
    <t>14003 00000</t>
  </si>
  <si>
    <t>14003 22620</t>
  </si>
  <si>
    <t>1500122280</t>
  </si>
  <si>
    <t>15002 22270</t>
  </si>
  <si>
    <t xml:space="preserve">Муниципальная программа «Профилактика правонарушений на территории муниципального образования Солнечного сельсовета  (2015-2020годы)» </t>
  </si>
  <si>
    <t>18001 22130</t>
  </si>
  <si>
    <t xml:space="preserve">Муниципальная программа «Организация временных работ в  муниципальном образовании Солнечный сельсовет на 2018-2022годы» </t>
  </si>
  <si>
    <t xml:space="preserve">Муниципальная программа «Повышение пожарной безопасности на территории муниципального образования Солнечный сельсовет на период  2018-2022 годы» </t>
  </si>
  <si>
    <t>Муниципальная программа "Противодействие экстремизму и профилактика терроризма на территории Солнечного сельсовета на 2018-2022 гг"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</si>
  <si>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2016-2018 годах с учетом необходимости  развития малоэтажного жилищного строительства"</t>
  </si>
  <si>
    <t xml:space="preserve">Муниципальная программа «Организация временных работ в  муниципальном образовании Солнечный сельсовет на 2017-2022годы» </t>
  </si>
  <si>
    <t>Субвенции бюджетам сельских поселений на оплату жилищно-коммунальных услуг отдельным категориям граждан</t>
  </si>
  <si>
    <t>Субвенции бюджетам на оплату жилищно-коммунальных услуг отдельным категориям граждан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</si>
  <si>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</si>
  <si>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</si>
  <si>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</si>
  <si>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</si>
  <si>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>на 2019 год</t>
  </si>
  <si>
    <t xml:space="preserve">        Источники финансирования  дефицита местного бюджета муниципального  образования Солнечный сельсовет Усть-Абаканского района Республики Хакасия на 2019 год</t>
  </si>
  <si>
    <t xml:space="preserve">на  2019 год </t>
  </si>
  <si>
    <t>70700 22590</t>
  </si>
  <si>
    <t>Муниципальная программа "Комплексного развития транспортной инфраструктуры муниципального образования Солнечный сельсовет на 2018-2072гг.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</si>
  <si>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2018-2019 годах с учетом необходимости  равития малоэтажного жилищного строительства"</t>
  </si>
  <si>
    <t>Здравоохранение</t>
  </si>
  <si>
    <t>Другие вопросы в области здравоохранения</t>
  </si>
  <si>
    <t>Муниципальная программа "Профилактика и улучшение медицинского обслуживания населения муниципального образования Солнечный сельсовет на 2018-2022гг."</t>
  </si>
  <si>
    <t>Профилактика инфекционных заболеваний</t>
  </si>
  <si>
    <t>Иные мероприятия в области здравоохранения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</si>
  <si>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</si>
  <si>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24000 00000</t>
  </si>
  <si>
    <t>21001 22590</t>
  </si>
  <si>
    <t>Мероприятия по организации и содержанию мест захоронения</t>
  </si>
  <si>
    <t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2019 год</t>
  </si>
  <si>
    <t>муниципального образования   Солнечный сельсовет Усть-Абаканского района Республики Хакасия на 2019 год</t>
  </si>
  <si>
    <t>Сумма                           на 2019год</t>
  </si>
  <si>
    <t>Оценка прав недвижимости имущества</t>
  </si>
  <si>
    <t>24001 00000</t>
  </si>
  <si>
    <t>24001 22060</t>
  </si>
  <si>
    <t>Обеспечение и развитие культуры</t>
  </si>
  <si>
    <t>Мероприятия по ремонту шиферной кровли Солнечного ДК</t>
  </si>
  <si>
    <t xml:space="preserve">Сумма на                  2019 год                  </t>
  </si>
  <si>
    <t>23004 00000</t>
  </si>
  <si>
    <t>23004 22160</t>
  </si>
  <si>
    <t>Прочие доходы от оказания платных услуг (работ) получателями средств бюджетов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</si>
  <si>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</si>
  <si>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ОКАЗАНИЯ ПЛАТНЫХ УСЛУГ И КОМПЕНСАЦИИ ЗАТРАТ ГОСУДАРСТВА</t>
  </si>
  <si>
    <t>000 2 02 35118 10 0000 150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</si>
  <si>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</si>
  <si>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000 2 02 35118 00 0000 150</t>
  </si>
  <si>
    <t>Субвенции бюджетам бюджетной системы Российской Федерации</t>
  </si>
  <si>
    <t>000 2 02 03000 00 0000 150</t>
  </si>
  <si>
    <t>БЕЗВОЗМЕЗДНЫЕ ПОСТУПЛЕНИЯ ОТ ДРУГИХ БЮДЖЕТОВ БЮДЖЕТНОЙ СИСТЕМЫ РОССИЙСКОЙ ФЕДЕРАЦИИ</t>
  </si>
  <si>
    <t>000 2 02 35250 00 0000 150</t>
  </si>
  <si>
    <t>000 2 02 35250 10 0000 150</t>
  </si>
  <si>
    <t>70700 51180</t>
  </si>
  <si>
    <t>Приложение 1</t>
  </si>
  <si>
    <t xml:space="preserve">к Решению Совета депутатов Солнечного сельсовета </t>
  </si>
  <si>
    <t>Усть-Абаканского района  Республики Хакасия</t>
  </si>
  <si>
    <t xml:space="preserve">"О внесении изменений в Решение Совета депутатов </t>
  </si>
  <si>
    <t xml:space="preserve">"О местном бюджете муниципального  образования </t>
  </si>
  <si>
    <t>Солнечный сельсовет  Усть-Абаканского района  Республики</t>
  </si>
  <si>
    <t xml:space="preserve"> приложение 1</t>
  </si>
  <si>
    <t>Приложение 8</t>
  </si>
  <si>
    <t>"О внесении изменений в Решение Совета депутатов</t>
  </si>
  <si>
    <t xml:space="preserve">"О местном бюджете муниципального образования </t>
  </si>
  <si>
    <t>Солнечный сельсовет Усть-Абаканского района Республики</t>
  </si>
  <si>
    <t>Хакасия на 2019 год и плановый период 2020 и 2021 годов",</t>
  </si>
  <si>
    <t>360</t>
  </si>
  <si>
    <t>Иные выплаты населению </t>
  </si>
  <si>
    <t>2000114960</t>
  </si>
  <si>
    <t>Социальная поддержка и защита граждан-жителей с.Солнечного и д. Курганной, подготовка населения и их жилья к предотвращению несчастных случаев</t>
  </si>
  <si>
    <t xml:space="preserve"> Исполнение судебных актов</t>
  </si>
  <si>
    <t>20001 14960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</si>
  <si>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</si>
  <si>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</si>
  <si>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</si>
  <si>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</si>
  <si>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</si>
  <si>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</si>
  <si>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</si>
  <si>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</si>
  <si>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</si>
  <si>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                                                                             Хакасия на 2019 год и плановый период 2020 и 2021 годов",</t>
  </si>
  <si>
    <t xml:space="preserve">                                                                              Солнечный сельсовет Усть-Абаканского района Республики</t>
  </si>
  <si>
    <t xml:space="preserve">                                                                             "О местном бюджете муниципального образования </t>
  </si>
  <si>
    <t xml:space="preserve">                                                                             "О внесении изменений в Решение Совета депутатов</t>
  </si>
  <si>
    <t xml:space="preserve">                                                                              Усть-Абаканского района Республики Хакасия</t>
  </si>
  <si>
    <t xml:space="preserve">                                                                              к Решению Совета депутатов Солнечного сельсовета </t>
  </si>
  <si>
    <t xml:space="preserve">                                                                              Приложение 4</t>
  </si>
  <si>
    <t xml:space="preserve">                                                                              Солнечного сельсовета  от 19.12.2018г.  № 93</t>
  </si>
  <si>
    <t xml:space="preserve"> Солнечного сельсовета от 19.12.2018г.  № 93</t>
  </si>
  <si>
    <t>Солнечного сельсовета  от 19 .12.2018г.  № 93</t>
  </si>
  <si>
    <t xml:space="preserve">Иные выплаты населению </t>
  </si>
  <si>
    <t xml:space="preserve"> Хакасия на 2019 год и плановый период 2020 и 2021 годов",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</si>
  <si>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</si>
  <si>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Солнечного сельсовета  от 19.12.2018г.  № 93</t>
  </si>
  <si>
    <t xml:space="preserve">               Солнечный сельсовет  Усть-Абаканского района  Республики</t>
  </si>
  <si>
    <t xml:space="preserve">             "О местном бюджете муниципального  образования </t>
  </si>
  <si>
    <t xml:space="preserve">              Солнечного сельсовета от 19.12.2018г.  № 93</t>
  </si>
  <si>
    <t xml:space="preserve">             "О внесении изменений в Решение Совета депутатов </t>
  </si>
  <si>
    <t xml:space="preserve">             Усть-Абаканского района  Республики Хакасия</t>
  </si>
  <si>
    <t xml:space="preserve">             к Решению Совета депутатов Солнечного сельсовета </t>
  </si>
  <si>
    <t xml:space="preserve">             Приложение 10</t>
  </si>
  <si>
    <t>Приложение 12</t>
  </si>
  <si>
    <t xml:space="preserve">               Хакасия на 2019 год и плановый период 2020 и 2021 годов",</t>
  </si>
  <si>
    <t>14001 22520</t>
  </si>
  <si>
    <t>Капитальный ремонт летнего водопровода д.Курганная, в том числе изготовление проектно-сметной документации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</si>
  <si>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</si>
  <si>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</si>
  <si>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 объектов коммунальной инфраструктуры, в том числе изготовление проектно- сметной документации</t>
  </si>
  <si>
    <t>14001 22530</t>
  </si>
  <si>
    <t>19004 00000</t>
  </si>
  <si>
    <t>19004 22170</t>
  </si>
  <si>
    <t>Мероприятия по капитальному ремонту учреждений культуры</t>
  </si>
  <si>
    <t xml:space="preserve">                                                                               приложение  2</t>
  </si>
  <si>
    <t>Субсидия бюджетам на поддержку отрасли культуры</t>
  </si>
  <si>
    <t>Субсидия бюджетам сельских поселений на поддержку отрасли культуры</t>
  </si>
  <si>
    <t>000 2 02 25519 00 0000 150</t>
  </si>
  <si>
    <t>000 2 02 25519 10 0000 150</t>
  </si>
  <si>
    <t>Субсидии бюджетам бюджетной системы Российской Федерации (межбюджетные субсидии)</t>
  </si>
  <si>
    <t>000 2 02 20000 00 0000 150</t>
  </si>
  <si>
    <t>19001 L5190</t>
  </si>
  <si>
    <t>Поддержка отрасли культуры</t>
  </si>
  <si>
    <t>Муниципальная программа "Поддержка и развитие культуры на территории муниципального образования Солнечный сельсовет на 2015-2020 годы"</t>
  </si>
  <si>
    <t>Муниципальная программа «Поддержка и развитие культуры на территории муниципального образования Солнечный сельсовет на 2015-2020 годы»</t>
  </si>
  <si>
    <t>приложение  3</t>
  </si>
  <si>
    <t xml:space="preserve">               приложение 4</t>
  </si>
  <si>
    <t>приложение  5</t>
  </si>
  <si>
    <t xml:space="preserve"> от  " ___ "  июля  2019г. №____</t>
  </si>
  <si>
    <t xml:space="preserve">                                                                               от " ___ " июля  2019г. № ____</t>
  </si>
  <si>
    <t>от " ___ " июля 2019г.   № ___</t>
  </si>
  <si>
    <t xml:space="preserve">               от "__ " июля  2019г. № ____</t>
  </si>
  <si>
    <t>от " ___ " июля   2019г.  № ___</t>
  </si>
</sst>
</file>

<file path=xl/styles.xml><?xml version="1.0" encoding="utf-8"?>
<styleSheet xmlns="http://schemas.openxmlformats.org/spreadsheetml/2006/main">
  <numFmts count="1">
    <numFmt numFmtId="180" formatCode="0.0"/>
  </numFmts>
  <fonts count="38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5"/>
      <name val="Arial Cyr"/>
      <family val="2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6"/>
      <name val="Arial Cyr"/>
      <family val="2"/>
      <charset val="204"/>
    </font>
    <font>
      <sz val="16"/>
      <name val="Times New Roman"/>
      <family val="1"/>
      <charset val="204"/>
    </font>
    <font>
      <sz val="16"/>
      <color indexed="13"/>
      <name val="Arial Cyr"/>
      <family val="2"/>
      <charset val="204"/>
    </font>
    <font>
      <sz val="16"/>
      <color indexed="10"/>
      <name val="Arial Cyr"/>
      <family val="2"/>
      <charset val="204"/>
    </font>
    <font>
      <sz val="15"/>
      <color indexed="10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3"/>
      <color indexed="8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0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/>
      <bottom/>
      <diagonal/>
    </border>
  </borders>
  <cellStyleXfs count="11">
    <xf numFmtId="0" fontId="0" fillId="0" borderId="0"/>
    <xf numFmtId="0" fontId="35" fillId="0" borderId="0"/>
    <xf numFmtId="0" fontId="26" fillId="0" borderId="0"/>
    <xf numFmtId="0" fontId="1" fillId="0" borderId="0"/>
    <xf numFmtId="0" fontId="26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2">
    <xf numFmtId="0" fontId="0" fillId="0" borderId="0" xfId="0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8" applyNumberFormat="1" applyFont="1" applyBorder="1" applyAlignment="1">
      <alignment horizontal="left" vertical="center"/>
    </xf>
    <xf numFmtId="0" fontId="5" fillId="0" borderId="5" xfId="7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left" vertical="center"/>
    </xf>
    <xf numFmtId="0" fontId="5" fillId="0" borderId="5" xfId="9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3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0" borderId="0" xfId="0" applyFont="1"/>
    <xf numFmtId="0" fontId="8" fillId="0" borderId="18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2" fillId="3" borderId="0" xfId="0" applyFont="1" applyFill="1"/>
    <xf numFmtId="0" fontId="11" fillId="0" borderId="19" xfId="0" applyFont="1" applyBorder="1" applyAlignment="1">
      <alignment horizontal="left" vertical="center" wrapText="1"/>
    </xf>
    <xf numFmtId="0" fontId="11" fillId="0" borderId="21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11" fillId="4" borderId="21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10" fillId="0" borderId="0" xfId="0" applyFont="1" applyFill="1"/>
    <xf numFmtId="0" fontId="11" fillId="0" borderId="19" xfId="0" applyFont="1" applyBorder="1" applyAlignment="1">
      <alignment wrapText="1"/>
    </xf>
    <xf numFmtId="0" fontId="11" fillId="0" borderId="22" xfId="0" applyFont="1" applyBorder="1" applyAlignment="1">
      <alignment vertical="center" wrapText="1"/>
    </xf>
    <xf numFmtId="0" fontId="13" fillId="0" borderId="0" xfId="0" applyFont="1"/>
    <xf numFmtId="0" fontId="8" fillId="0" borderId="20" xfId="0" applyFont="1" applyFill="1" applyBorder="1" applyAlignment="1">
      <alignment wrapText="1"/>
    </xf>
    <xf numFmtId="0" fontId="11" fillId="0" borderId="0" xfId="0" applyFont="1" applyFill="1"/>
    <xf numFmtId="0" fontId="11" fillId="0" borderId="20" xfId="0" applyFont="1" applyFill="1" applyBorder="1" applyAlignment="1">
      <alignment wrapText="1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wrapText="1"/>
    </xf>
    <xf numFmtId="0" fontId="11" fillId="0" borderId="20" xfId="0" applyFont="1" applyBorder="1" applyAlignment="1">
      <alignment horizontal="left" vertical="center" wrapText="1"/>
    </xf>
    <xf numFmtId="0" fontId="11" fillId="0" borderId="20" xfId="0" applyFont="1" applyBorder="1" applyAlignment="1">
      <alignment wrapText="1"/>
    </xf>
    <xf numFmtId="2" fontId="11" fillId="0" borderId="20" xfId="0" applyNumberFormat="1" applyFont="1" applyBorder="1" applyAlignment="1">
      <alignment wrapText="1"/>
    </xf>
    <xf numFmtId="0" fontId="11" fillId="0" borderId="20" xfId="0" applyFont="1" applyFill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4" fontId="7" fillId="0" borderId="0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9" fontId="10" fillId="0" borderId="0" xfId="0" applyNumberFormat="1" applyFont="1" applyAlignment="1">
      <alignment vertical="center"/>
    </xf>
    <xf numFmtId="0" fontId="0" fillId="0" borderId="0" xfId="0" applyFont="1"/>
    <xf numFmtId="0" fontId="15" fillId="0" borderId="0" xfId="0" applyFont="1"/>
    <xf numFmtId="49" fontId="16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9" fontId="20" fillId="0" borderId="18" xfId="0" applyNumberFormat="1" applyFont="1" applyBorder="1" applyAlignment="1">
      <alignment horizontal="center" vertical="center" wrapText="1"/>
    </xf>
    <xf numFmtId="49" fontId="17" fillId="0" borderId="25" xfId="0" applyNumberFormat="1" applyFont="1" applyBorder="1" applyAlignment="1">
      <alignment horizontal="center" vertical="center" wrapText="1"/>
    </xf>
    <xf numFmtId="49" fontId="20" fillId="0" borderId="20" xfId="0" applyNumberFormat="1" applyFont="1" applyFill="1" applyBorder="1" applyAlignment="1">
      <alignment horizontal="center" vertical="center" wrapText="1"/>
    </xf>
    <xf numFmtId="49" fontId="17" fillId="0" borderId="20" xfId="0" applyNumberFormat="1" applyFont="1" applyFill="1" applyBorder="1" applyAlignment="1">
      <alignment horizontal="center" vertical="center" wrapText="1"/>
    </xf>
    <xf numFmtId="49" fontId="21" fillId="0" borderId="19" xfId="0" applyNumberFormat="1" applyFont="1" applyFill="1" applyBorder="1" applyAlignment="1">
      <alignment horizontal="center" vertical="center" wrapText="1"/>
    </xf>
    <xf numFmtId="49" fontId="21" fillId="0" borderId="20" xfId="0" applyNumberFormat="1" applyFont="1" applyFill="1" applyBorder="1" applyAlignment="1">
      <alignment horizontal="center" vertical="center" wrapText="1"/>
    </xf>
    <xf numFmtId="49" fontId="18" fillId="0" borderId="20" xfId="0" applyNumberFormat="1" applyFont="1" applyFill="1" applyBorder="1" applyAlignment="1">
      <alignment horizontal="center" vertical="center" wrapText="1"/>
    </xf>
    <xf numFmtId="49" fontId="20" fillId="0" borderId="19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18" fillId="0" borderId="18" xfId="0" applyNumberFormat="1" applyFont="1" applyFill="1" applyBorder="1" applyAlignment="1">
      <alignment horizontal="center" vertical="center" wrapText="1"/>
    </xf>
    <xf numFmtId="49" fontId="17" fillId="0" borderId="25" xfId="0" applyNumberFormat="1" applyFont="1" applyFill="1" applyBorder="1" applyAlignment="1">
      <alignment horizontal="center" vertical="center" wrapText="1"/>
    </xf>
    <xf numFmtId="49" fontId="18" fillId="0" borderId="19" xfId="0" applyNumberFormat="1" applyFont="1" applyFill="1" applyBorder="1" applyAlignment="1">
      <alignment horizontal="center" vertical="center" wrapText="1"/>
    </xf>
    <xf numFmtId="49" fontId="20" fillId="0" borderId="19" xfId="0" applyNumberFormat="1" applyFont="1" applyBorder="1" applyAlignment="1">
      <alignment horizontal="center" vertical="center" wrapText="1"/>
    </xf>
    <xf numFmtId="49" fontId="17" fillId="0" borderId="20" xfId="0" applyNumberFormat="1" applyFont="1" applyBorder="1" applyAlignment="1">
      <alignment horizontal="center" vertical="center" wrapText="1"/>
    </xf>
    <xf numFmtId="49" fontId="20" fillId="0" borderId="18" xfId="0" applyNumberFormat="1" applyFont="1" applyFill="1" applyBorder="1" applyAlignment="1">
      <alignment horizontal="center" vertical="center" wrapText="1"/>
    </xf>
    <xf numFmtId="49" fontId="20" fillId="0" borderId="25" xfId="0" applyNumberFormat="1" applyFont="1" applyFill="1" applyBorder="1" applyAlignment="1">
      <alignment horizontal="center" vertical="center" wrapText="1"/>
    </xf>
    <xf numFmtId="49" fontId="18" fillId="0" borderId="22" xfId="0" applyNumberFormat="1" applyFont="1" applyFill="1" applyBorder="1" applyAlignment="1">
      <alignment horizontal="center" vertical="center" wrapText="1"/>
    </xf>
    <xf numFmtId="49" fontId="20" fillId="0" borderId="26" xfId="0" applyNumberFormat="1" applyFont="1" applyBorder="1" applyAlignment="1">
      <alignment horizontal="center" vertical="center" wrapText="1"/>
    </xf>
    <xf numFmtId="49" fontId="21" fillId="0" borderId="20" xfId="0" applyNumberFormat="1" applyFont="1" applyBorder="1" applyAlignment="1">
      <alignment horizontal="center" vertical="center" wrapText="1"/>
    </xf>
    <xf numFmtId="49" fontId="18" fillId="0" borderId="20" xfId="0" applyNumberFormat="1" applyFont="1" applyBorder="1" applyAlignment="1">
      <alignment horizontal="center" vertical="center" wrapText="1"/>
    </xf>
    <xf numFmtId="49" fontId="20" fillId="0" borderId="20" xfId="0" applyNumberFormat="1" applyFont="1" applyBorder="1" applyAlignment="1">
      <alignment horizontal="center" vertical="center" wrapText="1"/>
    </xf>
    <xf numFmtId="49" fontId="20" fillId="4" borderId="27" xfId="0" applyNumberFormat="1" applyFont="1" applyFill="1" applyBorder="1" applyAlignment="1">
      <alignment horizontal="center" vertical="center" wrapText="1"/>
    </xf>
    <xf numFmtId="49" fontId="20" fillId="4" borderId="28" xfId="0" applyNumberFormat="1" applyFont="1" applyFill="1" applyBorder="1" applyAlignment="1">
      <alignment horizontal="center" vertical="center" wrapText="1"/>
    </xf>
    <xf numFmtId="49" fontId="17" fillId="4" borderId="20" xfId="0" applyNumberFormat="1" applyFont="1" applyFill="1" applyBorder="1" applyAlignment="1">
      <alignment horizontal="center" vertical="center" wrapText="1"/>
    </xf>
    <xf numFmtId="49" fontId="17" fillId="4" borderId="28" xfId="0" applyNumberFormat="1" applyFont="1" applyFill="1" applyBorder="1" applyAlignment="1">
      <alignment horizontal="center" vertical="center" wrapText="1"/>
    </xf>
    <xf numFmtId="49" fontId="18" fillId="4" borderId="20" xfId="0" applyNumberFormat="1" applyFont="1" applyFill="1" applyBorder="1" applyAlignment="1">
      <alignment horizontal="center" vertical="center" wrapText="1"/>
    </xf>
    <xf numFmtId="49" fontId="20" fillId="4" borderId="20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49" fontId="20" fillId="0" borderId="25" xfId="0" applyNumberFormat="1" applyFont="1" applyBorder="1" applyAlignment="1">
      <alignment horizontal="center" vertical="center" wrapText="1"/>
    </xf>
    <xf numFmtId="49" fontId="21" fillId="0" borderId="26" xfId="0" applyNumberFormat="1" applyFont="1" applyBorder="1" applyAlignment="1">
      <alignment horizontal="center" vertical="center" wrapText="1"/>
    </xf>
    <xf numFmtId="49" fontId="23" fillId="0" borderId="20" xfId="0" applyNumberFormat="1" applyFont="1" applyFill="1" applyBorder="1" applyAlignment="1">
      <alignment horizontal="center" vertical="center" wrapText="1"/>
    </xf>
    <xf numFmtId="49" fontId="18" fillId="0" borderId="26" xfId="0" applyNumberFormat="1" applyFont="1" applyBorder="1" applyAlignment="1">
      <alignment horizontal="center" vertical="center" wrapText="1"/>
    </xf>
    <xf numFmtId="49" fontId="22" fillId="0" borderId="20" xfId="0" applyNumberFormat="1" applyFont="1" applyBorder="1" applyAlignment="1">
      <alignment horizontal="center" vertical="center" wrapText="1"/>
    </xf>
    <xf numFmtId="49" fontId="17" fillId="0" borderId="19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6" fillId="0" borderId="0" xfId="0" applyFont="1"/>
    <xf numFmtId="4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80" fontId="18" fillId="0" borderId="0" xfId="0" applyNumberFormat="1" applyFont="1" applyBorder="1" applyAlignment="1">
      <alignment horizontal="center"/>
    </xf>
    <xf numFmtId="0" fontId="18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4" fillId="0" borderId="2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20" xfId="0" applyFont="1" applyBorder="1" applyAlignment="1">
      <alignment horizontal="justify" vertical="top" wrapText="1"/>
    </xf>
    <xf numFmtId="3" fontId="3" fillId="0" borderId="20" xfId="0" applyNumberFormat="1" applyFont="1" applyBorder="1" applyAlignment="1">
      <alignment horizontal="center"/>
    </xf>
    <xf numFmtId="0" fontId="3" fillId="0" borderId="20" xfId="0" applyFont="1" applyFill="1" applyBorder="1"/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>
      <alignment vertical="center" wrapText="1"/>
    </xf>
    <xf numFmtId="0" fontId="8" fillId="0" borderId="20" xfId="0" applyNumberFormat="1" applyFont="1" applyBorder="1" applyAlignment="1">
      <alignment horizontal="justify" vertical="top" wrapText="1"/>
    </xf>
    <xf numFmtId="49" fontId="11" fillId="5" borderId="20" xfId="0" applyNumberFormat="1" applyFont="1" applyFill="1" applyBorder="1" applyAlignment="1">
      <alignment horizontal="left" wrapText="1"/>
    </xf>
    <xf numFmtId="49" fontId="8" fillId="5" borderId="20" xfId="0" applyNumberFormat="1" applyFont="1" applyFill="1" applyBorder="1" applyAlignment="1">
      <alignment horizontal="left" wrapText="1"/>
    </xf>
    <xf numFmtId="49" fontId="18" fillId="0" borderId="20" xfId="0" applyNumberFormat="1" applyFont="1" applyBorder="1" applyAlignment="1">
      <alignment horizontal="center"/>
    </xf>
    <xf numFmtId="0" fontId="17" fillId="0" borderId="29" xfId="0" applyFont="1" applyFill="1" applyBorder="1" applyAlignment="1">
      <alignment wrapText="1"/>
    </xf>
    <xf numFmtId="49" fontId="17" fillId="0" borderId="20" xfId="0" applyNumberFormat="1" applyFont="1" applyBorder="1" applyAlignment="1">
      <alignment horizontal="center"/>
    </xf>
    <xf numFmtId="0" fontId="18" fillId="0" borderId="30" xfId="0" applyFont="1" applyFill="1" applyBorder="1" applyAlignment="1">
      <alignment vertical="top" wrapText="1"/>
    </xf>
    <xf numFmtId="0" fontId="21" fillId="0" borderId="30" xfId="0" applyFont="1" applyFill="1" applyBorder="1" applyAlignment="1">
      <alignment vertical="top" wrapText="1"/>
    </xf>
    <xf numFmtId="0" fontId="21" fillId="0" borderId="29" xfId="0" applyFont="1" applyFill="1" applyBorder="1" applyAlignment="1">
      <alignment vertical="top" wrapText="1"/>
    </xf>
    <xf numFmtId="0" fontId="18" fillId="0" borderId="31" xfId="0" applyFont="1" applyFill="1" applyBorder="1" applyAlignment="1">
      <alignment wrapText="1"/>
    </xf>
    <xf numFmtId="0" fontId="21" fillId="0" borderId="30" xfId="0" applyFont="1" applyFill="1" applyBorder="1" applyAlignment="1">
      <alignment wrapText="1"/>
    </xf>
    <xf numFmtId="0" fontId="18" fillId="0" borderId="29" xfId="1" applyFont="1" applyBorder="1" applyAlignment="1">
      <alignment vertical="top" wrapText="1"/>
    </xf>
    <xf numFmtId="49" fontId="18" fillId="0" borderId="30" xfId="0" applyNumberFormat="1" applyFont="1" applyBorder="1" applyAlignment="1">
      <alignment wrapText="1"/>
    </xf>
    <xf numFmtId="0" fontId="18" fillId="0" borderId="29" xfId="0" applyFont="1" applyBorder="1" applyAlignment="1">
      <alignment vertical="center" wrapText="1"/>
    </xf>
    <xf numFmtId="0" fontId="18" fillId="0" borderId="30" xfId="0" applyFont="1" applyFill="1" applyBorder="1" applyAlignment="1">
      <alignment wrapText="1"/>
    </xf>
    <xf numFmtId="0" fontId="18" fillId="5" borderId="29" xfId="0" applyFont="1" applyFill="1" applyBorder="1" applyAlignment="1">
      <alignment vertical="top" wrapText="1"/>
    </xf>
    <xf numFmtId="49" fontId="18" fillId="0" borderId="32" xfId="0" applyNumberFormat="1" applyFont="1" applyFill="1" applyBorder="1" applyAlignment="1">
      <alignment horizontal="center" vertical="center" wrapText="1"/>
    </xf>
    <xf numFmtId="0" fontId="21" fillId="5" borderId="29" xfId="0" applyFont="1" applyFill="1" applyBorder="1" applyAlignment="1">
      <alignment vertical="top" wrapText="1"/>
    </xf>
    <xf numFmtId="0" fontId="21" fillId="0" borderId="30" xfId="0" applyFont="1" applyBorder="1" applyAlignment="1">
      <alignment wrapText="1"/>
    </xf>
    <xf numFmtId="0" fontId="21" fillId="0" borderId="29" xfId="1" applyFont="1" applyBorder="1" applyAlignment="1">
      <alignment vertical="top" wrapText="1"/>
    </xf>
    <xf numFmtId="0" fontId="21" fillId="0" borderId="30" xfId="0" applyFont="1" applyBorder="1"/>
    <xf numFmtId="0" fontId="18" fillId="0" borderId="31" xfId="0" applyFont="1" applyBorder="1" applyAlignment="1">
      <alignment vertical="center" wrapText="1"/>
    </xf>
    <xf numFmtId="49" fontId="21" fillId="0" borderId="33" xfId="0" applyNumberFormat="1" applyFont="1" applyBorder="1" applyAlignment="1">
      <alignment horizontal="center" vertical="center" wrapText="1"/>
    </xf>
    <xf numFmtId="0" fontId="18" fillId="0" borderId="30" xfId="0" applyFont="1" applyBorder="1" applyAlignment="1">
      <alignment wrapText="1"/>
    </xf>
    <xf numFmtId="0" fontId="18" fillId="4" borderId="30" xfId="0" applyFont="1" applyFill="1" applyBorder="1" applyAlignment="1">
      <alignment vertical="top" wrapText="1"/>
    </xf>
    <xf numFmtId="0" fontId="21" fillId="0" borderId="30" xfId="0" applyFont="1" applyBorder="1" applyAlignment="1">
      <alignment vertical="top" wrapText="1"/>
    </xf>
    <xf numFmtId="0" fontId="21" fillId="4" borderId="30" xfId="0" applyFont="1" applyFill="1" applyBorder="1" applyAlignment="1">
      <alignment vertical="top" wrapText="1"/>
    </xf>
    <xf numFmtId="0" fontId="18" fillId="0" borderId="30" xfId="0" applyFont="1" applyBorder="1" applyAlignment="1">
      <alignment vertical="top" wrapText="1"/>
    </xf>
    <xf numFmtId="0" fontId="18" fillId="5" borderId="29" xfId="0" applyFont="1" applyFill="1" applyBorder="1" applyAlignment="1">
      <alignment wrapText="1"/>
    </xf>
    <xf numFmtId="0" fontId="18" fillId="0" borderId="34" xfId="0" applyFont="1" applyBorder="1" applyAlignment="1">
      <alignment wrapText="1"/>
    </xf>
    <xf numFmtId="0" fontId="21" fillId="0" borderId="34" xfId="0" applyFont="1" applyBorder="1" applyAlignment="1">
      <alignment vertical="top" wrapText="1"/>
    </xf>
    <xf numFmtId="0" fontId="18" fillId="4" borderId="34" xfId="0" applyFont="1" applyFill="1" applyBorder="1" applyAlignment="1">
      <alignment vertical="top" wrapText="1"/>
    </xf>
    <xf numFmtId="49" fontId="18" fillId="0" borderId="26" xfId="0" applyNumberFormat="1" applyFont="1" applyBorder="1" applyAlignment="1">
      <alignment horizontal="center"/>
    </xf>
    <xf numFmtId="49" fontId="18" fillId="0" borderId="22" xfId="0" applyNumberFormat="1" applyFont="1" applyBorder="1" applyAlignment="1">
      <alignment horizontal="center" vertical="center" wrapText="1"/>
    </xf>
    <xf numFmtId="49" fontId="20" fillId="0" borderId="33" xfId="0" applyNumberFormat="1" applyFont="1" applyBorder="1" applyAlignment="1">
      <alignment horizontal="center" vertical="center" wrapText="1"/>
    </xf>
    <xf numFmtId="49" fontId="17" fillId="0" borderId="33" xfId="0" applyNumberFormat="1" applyFont="1" applyBorder="1" applyAlignment="1">
      <alignment horizontal="center" vertical="center" wrapText="1"/>
    </xf>
    <xf numFmtId="49" fontId="17" fillId="0" borderId="33" xfId="0" applyNumberFormat="1" applyFont="1" applyFill="1" applyBorder="1" applyAlignment="1">
      <alignment horizontal="center" vertical="center" wrapText="1"/>
    </xf>
    <xf numFmtId="49" fontId="21" fillId="0" borderId="33" xfId="0" applyNumberFormat="1" applyFont="1" applyFill="1" applyBorder="1" applyAlignment="1">
      <alignment horizontal="center" vertical="center" wrapText="1"/>
    </xf>
    <xf numFmtId="49" fontId="18" fillId="0" borderId="33" xfId="0" applyNumberFormat="1" applyFont="1" applyFill="1" applyBorder="1" applyAlignment="1">
      <alignment horizontal="center" vertical="center" wrapText="1"/>
    </xf>
    <xf numFmtId="4" fontId="18" fillId="0" borderId="33" xfId="0" applyNumberFormat="1" applyFont="1" applyFill="1" applyBorder="1" applyAlignment="1">
      <alignment horizontal="center" vertical="center"/>
    </xf>
    <xf numFmtId="49" fontId="18" fillId="0" borderId="33" xfId="0" applyNumberFormat="1" applyFont="1" applyBorder="1" applyAlignment="1">
      <alignment horizontal="center" vertical="center" wrapText="1"/>
    </xf>
    <xf numFmtId="0" fontId="20" fillId="0" borderId="29" xfId="0" applyFont="1" applyBorder="1" applyAlignment="1">
      <alignment vertical="top" wrapText="1"/>
    </xf>
    <xf numFmtId="4" fontId="17" fillId="0" borderId="35" xfId="0" applyNumberFormat="1" applyFont="1" applyBorder="1" applyAlignment="1">
      <alignment horizontal="center" vertical="center" wrapText="1"/>
    </xf>
    <xf numFmtId="4" fontId="17" fillId="0" borderId="35" xfId="0" applyNumberFormat="1" applyFont="1" applyFill="1" applyBorder="1" applyAlignment="1">
      <alignment horizontal="center" vertical="center"/>
    </xf>
    <xf numFmtId="4" fontId="18" fillId="0" borderId="35" xfId="0" applyNumberFormat="1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wrapText="1"/>
    </xf>
    <xf numFmtId="0" fontId="21" fillId="0" borderId="29" xfId="0" applyFont="1" applyFill="1" applyBorder="1"/>
    <xf numFmtId="49" fontId="18" fillId="0" borderId="29" xfId="0" applyNumberFormat="1" applyFont="1" applyBorder="1" applyAlignment="1">
      <alignment wrapText="1"/>
    </xf>
    <xf numFmtId="0" fontId="17" fillId="0" borderId="29" xfId="0" applyFont="1" applyFill="1" applyBorder="1" applyAlignment="1">
      <alignment vertical="top" wrapText="1"/>
    </xf>
    <xf numFmtId="4" fontId="17" fillId="0" borderId="35" xfId="0" applyNumberFormat="1" applyFont="1" applyFill="1" applyBorder="1" applyAlignment="1">
      <alignment horizontal="center" vertical="center" wrapText="1"/>
    </xf>
    <xf numFmtId="4" fontId="18" fillId="0" borderId="35" xfId="0" applyNumberFormat="1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wrapText="1"/>
    </xf>
    <xf numFmtId="0" fontId="21" fillId="0" borderId="29" xfId="0" applyFont="1" applyBorder="1" applyAlignment="1">
      <alignment vertical="top" wrapText="1"/>
    </xf>
    <xf numFmtId="0" fontId="21" fillId="0" borderId="29" xfId="0" applyFont="1" applyBorder="1" applyAlignment="1">
      <alignment wrapText="1"/>
    </xf>
    <xf numFmtId="0" fontId="20" fillId="0" borderId="29" xfId="0" applyFont="1" applyBorder="1" applyAlignment="1">
      <alignment wrapText="1"/>
    </xf>
    <xf numFmtId="4" fontId="18" fillId="0" borderId="35" xfId="0" applyNumberFormat="1" applyFont="1" applyBorder="1" applyAlignment="1">
      <alignment horizontal="center" vertical="center" wrapText="1"/>
    </xf>
    <xf numFmtId="4" fontId="17" fillId="0" borderId="35" xfId="0" applyNumberFormat="1" applyFont="1" applyBorder="1" applyAlignment="1">
      <alignment horizontal="center" vertical="center"/>
    </xf>
    <xf numFmtId="4" fontId="18" fillId="0" borderId="35" xfId="0" applyNumberFormat="1" applyFont="1" applyBorder="1" applyAlignment="1">
      <alignment horizontal="center" vertical="center"/>
    </xf>
    <xf numFmtId="0" fontId="18" fillId="0" borderId="29" xfId="0" applyFont="1" applyBorder="1" applyAlignment="1">
      <alignment wrapText="1"/>
    </xf>
    <xf numFmtId="0" fontId="20" fillId="0" borderId="36" xfId="0" applyFont="1" applyBorder="1" applyAlignment="1">
      <alignment vertical="top" wrapText="1"/>
    </xf>
    <xf numFmtId="49" fontId="17" fillId="0" borderId="37" xfId="0" applyNumberFormat="1" applyFont="1" applyBorder="1" applyAlignment="1">
      <alignment horizontal="center" vertical="center" wrapText="1"/>
    </xf>
    <xf numFmtId="4" fontId="17" fillId="0" borderId="38" xfId="0" applyNumberFormat="1" applyFont="1" applyBorder="1" applyAlignment="1">
      <alignment horizontal="center" vertical="center" wrapText="1"/>
    </xf>
    <xf numFmtId="0" fontId="27" fillId="0" borderId="0" xfId="0" applyFont="1"/>
    <xf numFmtId="49" fontId="28" fillId="0" borderId="0" xfId="0" applyNumberFormat="1" applyFont="1" applyAlignment="1">
      <alignment horizontal="center" vertical="center"/>
    </xf>
    <xf numFmtId="2" fontId="17" fillId="6" borderId="39" xfId="0" applyNumberFormat="1" applyFont="1" applyFill="1" applyBorder="1" applyAlignment="1">
      <alignment horizontal="center" vertical="center" wrapText="1"/>
    </xf>
    <xf numFmtId="2" fontId="17" fillId="6" borderId="40" xfId="0" applyNumberFormat="1" applyFont="1" applyFill="1" applyBorder="1" applyAlignment="1">
      <alignment horizontal="center" vertical="center" wrapText="1"/>
    </xf>
    <xf numFmtId="49" fontId="18" fillId="0" borderId="33" xfId="0" applyNumberFormat="1" applyFont="1" applyFill="1" applyBorder="1" applyAlignment="1">
      <alignment horizontal="center"/>
    </xf>
    <xf numFmtId="0" fontId="20" fillId="5" borderId="36" xfId="0" applyFont="1" applyFill="1" applyBorder="1" applyAlignment="1">
      <alignment vertical="top" wrapText="1"/>
    </xf>
    <xf numFmtId="49" fontId="20" fillId="5" borderId="33" xfId="0" applyNumberFormat="1" applyFont="1" applyFill="1" applyBorder="1" applyAlignment="1">
      <alignment horizontal="center" vertical="center" wrapText="1"/>
    </xf>
    <xf numFmtId="49" fontId="17" fillId="5" borderId="33" xfId="0" applyNumberFormat="1" applyFont="1" applyFill="1" applyBorder="1" applyAlignment="1">
      <alignment horizontal="center" vertical="center" wrapText="1"/>
    </xf>
    <xf numFmtId="4" fontId="17" fillId="5" borderId="35" xfId="0" applyNumberFormat="1" applyFont="1" applyFill="1" applyBorder="1" applyAlignment="1">
      <alignment horizontal="center" vertical="center" wrapText="1"/>
    </xf>
    <xf numFmtId="0" fontId="21" fillId="0" borderId="36" xfId="0" applyFont="1" applyBorder="1" applyAlignment="1">
      <alignment vertical="top" wrapText="1"/>
    </xf>
    <xf numFmtId="49" fontId="21" fillId="0" borderId="37" xfId="0" applyNumberFormat="1" applyFont="1" applyBorder="1" applyAlignment="1">
      <alignment horizontal="center" vertical="center" wrapText="1"/>
    </xf>
    <xf numFmtId="49" fontId="18" fillId="0" borderId="37" xfId="0" applyNumberFormat="1" applyFont="1" applyBorder="1" applyAlignment="1">
      <alignment horizontal="center" vertical="center" wrapText="1"/>
    </xf>
    <xf numFmtId="4" fontId="18" fillId="0" borderId="38" xfId="0" applyNumberFormat="1" applyFont="1" applyBorder="1" applyAlignment="1">
      <alignment horizontal="center" vertical="center" wrapText="1"/>
    </xf>
    <xf numFmtId="4" fontId="18" fillId="0" borderId="38" xfId="0" applyNumberFormat="1" applyFont="1" applyBorder="1" applyAlignment="1">
      <alignment horizontal="center" vertical="center"/>
    </xf>
    <xf numFmtId="49" fontId="21" fillId="0" borderId="37" xfId="0" applyNumberFormat="1" applyFont="1" applyFill="1" applyBorder="1" applyAlignment="1">
      <alignment horizontal="center" vertical="center" wrapText="1"/>
    </xf>
    <xf numFmtId="4" fontId="18" fillId="0" borderId="38" xfId="0" applyNumberFormat="1" applyFont="1" applyFill="1" applyBorder="1" applyAlignment="1">
      <alignment horizontal="center" vertical="center"/>
    </xf>
    <xf numFmtId="49" fontId="18" fillId="0" borderId="37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21" fillId="7" borderId="29" xfId="0" applyFont="1" applyFill="1" applyBorder="1" applyAlignment="1">
      <alignment vertical="top" wrapText="1"/>
    </xf>
    <xf numFmtId="49" fontId="21" fillId="7" borderId="41" xfId="0" applyNumberFormat="1" applyFont="1" applyFill="1" applyBorder="1" applyAlignment="1">
      <alignment horizontal="center" vertical="center" wrapText="1"/>
    </xf>
    <xf numFmtId="49" fontId="18" fillId="7" borderId="33" xfId="0" applyNumberFormat="1" applyFont="1" applyFill="1" applyBorder="1" applyAlignment="1">
      <alignment horizontal="center" vertical="center" wrapText="1"/>
    </xf>
    <xf numFmtId="4" fontId="18" fillId="7" borderId="42" xfId="0" applyNumberFormat="1" applyFont="1" applyFill="1" applyBorder="1" applyAlignment="1">
      <alignment horizontal="center" vertical="center"/>
    </xf>
    <xf numFmtId="0" fontId="18" fillId="0" borderId="36" xfId="0" applyFont="1" applyBorder="1" applyAlignment="1">
      <alignment wrapText="1"/>
    </xf>
    <xf numFmtId="0" fontId="30" fillId="0" borderId="0" xfId="0" applyFont="1"/>
    <xf numFmtId="0" fontId="17" fillId="0" borderId="43" xfId="0" applyFont="1" applyBorder="1" applyAlignment="1">
      <alignment vertical="top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/>
    </xf>
    <xf numFmtId="4" fontId="9" fillId="2" borderId="46" xfId="0" applyNumberFormat="1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vertical="center" wrapText="1"/>
    </xf>
    <xf numFmtId="4" fontId="9" fillId="0" borderId="47" xfId="0" applyNumberFormat="1" applyFont="1" applyFill="1" applyBorder="1" applyAlignment="1">
      <alignment horizontal="center" vertical="center" wrapText="1"/>
    </xf>
    <xf numFmtId="0" fontId="8" fillId="0" borderId="30" xfId="0" applyFont="1" applyBorder="1" applyAlignment="1">
      <alignment vertical="center" wrapText="1"/>
    </xf>
    <xf numFmtId="4" fontId="9" fillId="0" borderId="48" xfId="0" applyNumberFormat="1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vertical="center" wrapText="1"/>
    </xf>
    <xf numFmtId="4" fontId="7" fillId="0" borderId="48" xfId="0" applyNumberFormat="1" applyFont="1" applyFill="1" applyBorder="1" applyAlignment="1">
      <alignment horizontal="center" vertical="center" wrapText="1"/>
    </xf>
    <xf numFmtId="4" fontId="7" fillId="4" borderId="48" xfId="0" applyNumberFormat="1" applyFont="1" applyFill="1" applyBorder="1" applyAlignment="1">
      <alignment horizontal="center" vertical="center" wrapText="1"/>
    </xf>
    <xf numFmtId="4" fontId="9" fillId="4" borderId="48" xfId="0" applyNumberFormat="1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vertical="center" wrapText="1"/>
    </xf>
    <xf numFmtId="49" fontId="8" fillId="5" borderId="30" xfId="0" applyNumberFormat="1" applyFont="1" applyFill="1" applyBorder="1" applyAlignment="1">
      <alignment horizontal="left" wrapText="1"/>
    </xf>
    <xf numFmtId="49" fontId="11" fillId="5" borderId="30" xfId="0" applyNumberFormat="1" applyFont="1" applyFill="1" applyBorder="1" applyAlignment="1">
      <alignment horizontal="left" wrapText="1"/>
    </xf>
    <xf numFmtId="0" fontId="11" fillId="0" borderId="30" xfId="0" applyFont="1" applyFill="1" applyBorder="1" applyAlignment="1">
      <alignment vertical="center" wrapText="1"/>
    </xf>
    <xf numFmtId="49" fontId="11" fillId="0" borderId="30" xfId="0" applyNumberFormat="1" applyFont="1" applyBorder="1" applyAlignment="1">
      <alignment vertical="center" wrapText="1"/>
    </xf>
    <xf numFmtId="0" fontId="11" fillId="0" borderId="30" xfId="0" applyFont="1" applyBorder="1" applyAlignment="1">
      <alignment horizontal="left" vertical="top" wrapText="1"/>
    </xf>
    <xf numFmtId="0" fontId="8" fillId="0" borderId="30" xfId="0" applyFont="1" applyFill="1" applyBorder="1" applyAlignment="1">
      <alignment vertical="center" wrapText="1"/>
    </xf>
    <xf numFmtId="49" fontId="11" fillId="0" borderId="30" xfId="0" applyNumberFormat="1" applyFont="1" applyFill="1" applyBorder="1" applyAlignment="1">
      <alignment horizontal="left" vertical="center"/>
    </xf>
    <xf numFmtId="4" fontId="11" fillId="0" borderId="48" xfId="0" applyNumberFormat="1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vertical="center" wrapText="1"/>
    </xf>
    <xf numFmtId="4" fontId="7" fillId="0" borderId="47" xfId="0" applyNumberFormat="1" applyFont="1" applyFill="1" applyBorder="1" applyAlignment="1">
      <alignment horizontal="center" vertical="center" wrapText="1"/>
    </xf>
    <xf numFmtId="4" fontId="14" fillId="0" borderId="48" xfId="0" applyNumberFormat="1" applyFont="1" applyFill="1" applyBorder="1" applyAlignment="1">
      <alignment horizontal="center" vertical="center" wrapText="1"/>
    </xf>
    <xf numFmtId="4" fontId="7" fillId="0" borderId="49" xfId="0" applyNumberFormat="1" applyFont="1" applyFill="1" applyBorder="1" applyAlignment="1">
      <alignment horizontal="center" vertical="center" wrapText="1"/>
    </xf>
    <xf numFmtId="0" fontId="8" fillId="8" borderId="50" xfId="0" applyFont="1" applyFill="1" applyBorder="1" applyAlignment="1">
      <alignment vertical="center" wrapText="1"/>
    </xf>
    <xf numFmtId="0" fontId="8" fillId="8" borderId="51" xfId="0" applyFont="1" applyFill="1" applyBorder="1" applyAlignment="1">
      <alignment vertical="center" wrapText="1"/>
    </xf>
    <xf numFmtId="4" fontId="9" fillId="8" borderId="52" xfId="0" applyNumberFormat="1" applyFont="1" applyFill="1" applyBorder="1" applyAlignment="1">
      <alignment horizontal="center" vertical="center" wrapText="1"/>
    </xf>
    <xf numFmtId="2" fontId="17" fillId="2" borderId="53" xfId="0" applyNumberFormat="1" applyFont="1" applyFill="1" applyBorder="1" applyAlignment="1">
      <alignment horizontal="center" vertical="center" wrapText="1"/>
    </xf>
    <xf numFmtId="2" fontId="17" fillId="2" borderId="54" xfId="0" applyNumberFormat="1" applyFont="1" applyFill="1" applyBorder="1" applyAlignment="1">
      <alignment horizontal="center" vertical="center" wrapText="1"/>
    </xf>
    <xf numFmtId="2" fontId="17" fillId="2" borderId="55" xfId="0" applyNumberFormat="1" applyFont="1" applyFill="1" applyBorder="1" applyAlignment="1">
      <alignment horizontal="center" vertical="center" wrapText="1"/>
    </xf>
    <xf numFmtId="4" fontId="17" fillId="2" borderId="56" xfId="0" applyNumberFormat="1" applyFont="1" applyFill="1" applyBorder="1" applyAlignment="1">
      <alignment horizontal="center" vertical="center" wrapText="1"/>
    </xf>
    <xf numFmtId="0" fontId="20" fillId="0" borderId="34" xfId="0" applyFont="1" applyBorder="1" applyAlignment="1">
      <alignment vertical="top" wrapText="1"/>
    </xf>
    <xf numFmtId="0" fontId="20" fillId="0" borderId="30" xfId="0" applyFont="1" applyFill="1" applyBorder="1" applyAlignment="1">
      <alignment vertical="top" wrapText="1"/>
    </xf>
    <xf numFmtId="4" fontId="17" fillId="0" borderId="48" xfId="0" applyNumberFormat="1" applyFont="1" applyFill="1" applyBorder="1" applyAlignment="1">
      <alignment horizontal="center" vertical="center"/>
    </xf>
    <xf numFmtId="4" fontId="18" fillId="0" borderId="48" xfId="0" applyNumberFormat="1" applyFont="1" applyFill="1" applyBorder="1" applyAlignment="1">
      <alignment horizontal="center" vertical="center"/>
    </xf>
    <xf numFmtId="0" fontId="21" fillId="0" borderId="30" xfId="0" applyFont="1" applyFill="1" applyBorder="1"/>
    <xf numFmtId="0" fontId="21" fillId="0" borderId="34" xfId="0" applyFont="1" applyFill="1" applyBorder="1" applyAlignment="1">
      <alignment wrapText="1"/>
    </xf>
    <xf numFmtId="0" fontId="17" fillId="0" borderId="34" xfId="0" applyFont="1" applyFill="1" applyBorder="1" applyAlignment="1">
      <alignment vertical="top" wrapText="1"/>
    </xf>
    <xf numFmtId="4" fontId="17" fillId="0" borderId="48" xfId="0" applyNumberFormat="1" applyFont="1" applyFill="1" applyBorder="1" applyAlignment="1">
      <alignment horizontal="center" vertical="center" wrapText="1"/>
    </xf>
    <xf numFmtId="4" fontId="18" fillId="0" borderId="47" xfId="0" applyNumberFormat="1" applyFont="1" applyFill="1" applyBorder="1" applyAlignment="1">
      <alignment horizontal="center" vertical="center" wrapText="1"/>
    </xf>
    <xf numFmtId="4" fontId="18" fillId="0" borderId="47" xfId="0" applyNumberFormat="1" applyFont="1" applyFill="1" applyBorder="1" applyAlignment="1">
      <alignment horizontal="center" vertical="center"/>
    </xf>
    <xf numFmtId="0" fontId="20" fillId="0" borderId="30" xfId="0" applyFont="1" applyBorder="1" applyAlignment="1">
      <alignment vertical="top" wrapText="1"/>
    </xf>
    <xf numFmtId="4" fontId="17" fillId="0" borderId="48" xfId="0" applyNumberFormat="1" applyFont="1" applyBorder="1" applyAlignment="1">
      <alignment horizontal="center" vertical="center" wrapText="1"/>
    </xf>
    <xf numFmtId="0" fontId="20" fillId="0" borderId="34" xfId="0" applyFont="1" applyFill="1" applyBorder="1" applyAlignment="1">
      <alignment vertical="top" wrapText="1"/>
    </xf>
    <xf numFmtId="4" fontId="17" fillId="0" borderId="47" xfId="0" applyNumberFormat="1" applyFont="1" applyFill="1" applyBorder="1" applyAlignment="1">
      <alignment horizontal="center" vertical="center"/>
    </xf>
    <xf numFmtId="4" fontId="18" fillId="0" borderId="57" xfId="0" applyNumberFormat="1" applyFont="1" applyFill="1" applyBorder="1" applyAlignment="1">
      <alignment horizontal="center" vertical="center"/>
    </xf>
    <xf numFmtId="0" fontId="20" fillId="0" borderId="30" xfId="0" applyFont="1" applyFill="1" applyBorder="1"/>
    <xf numFmtId="0" fontId="20" fillId="0" borderId="30" xfId="0" applyFont="1" applyBorder="1" applyAlignment="1">
      <alignment wrapText="1"/>
    </xf>
    <xf numFmtId="0" fontId="20" fillId="4" borderId="30" xfId="0" applyFont="1" applyFill="1" applyBorder="1" applyAlignment="1">
      <alignment vertical="top" wrapText="1"/>
    </xf>
    <xf numFmtId="0" fontId="20" fillId="4" borderId="34" xfId="0" applyFont="1" applyFill="1" applyBorder="1" applyAlignment="1">
      <alignment vertical="top" wrapText="1"/>
    </xf>
    <xf numFmtId="4" fontId="17" fillId="4" borderId="49" xfId="0" applyNumberFormat="1" applyFont="1" applyFill="1" applyBorder="1" applyAlignment="1">
      <alignment horizontal="center" vertical="center"/>
    </xf>
    <xf numFmtId="4" fontId="18" fillId="0" borderId="48" xfId="0" applyNumberFormat="1" applyFont="1" applyBorder="1" applyAlignment="1">
      <alignment horizontal="center" vertical="center" wrapText="1"/>
    </xf>
    <xf numFmtId="4" fontId="18" fillId="4" borderId="48" xfId="0" applyNumberFormat="1" applyFont="1" applyFill="1" applyBorder="1" applyAlignment="1">
      <alignment horizontal="center" vertical="center"/>
    </xf>
    <xf numFmtId="4" fontId="17" fillId="0" borderId="48" xfId="0" applyNumberFormat="1" applyFont="1" applyBorder="1" applyAlignment="1">
      <alignment horizontal="center" vertical="center"/>
    </xf>
    <xf numFmtId="4" fontId="18" fillId="0" borderId="48" xfId="0" applyNumberFormat="1" applyFont="1" applyBorder="1" applyAlignment="1">
      <alignment horizontal="center" vertical="center"/>
    </xf>
    <xf numFmtId="4" fontId="17" fillId="0" borderId="47" xfId="0" applyNumberFormat="1" applyFont="1" applyBorder="1" applyAlignment="1">
      <alignment horizontal="center" vertical="center"/>
    </xf>
    <xf numFmtId="0" fontId="20" fillId="0" borderId="30" xfId="0" applyFont="1" applyBorder="1"/>
    <xf numFmtId="0" fontId="17" fillId="0" borderId="58" xfId="0" applyFont="1" applyBorder="1" applyAlignment="1">
      <alignment vertical="top" wrapText="1"/>
    </xf>
    <xf numFmtId="0" fontId="21" fillId="0" borderId="59" xfId="0" applyFont="1" applyBorder="1"/>
    <xf numFmtId="49" fontId="18" fillId="0" borderId="60" xfId="0" applyNumberFormat="1" applyFont="1" applyBorder="1" applyAlignment="1">
      <alignment horizontal="center"/>
    </xf>
    <xf numFmtId="49" fontId="21" fillId="0" borderId="60" xfId="0" applyNumberFormat="1" applyFont="1" applyFill="1" applyBorder="1" applyAlignment="1">
      <alignment horizontal="center" vertical="center" wrapText="1"/>
    </xf>
    <xf numFmtId="4" fontId="18" fillId="0" borderId="61" xfId="0" applyNumberFormat="1" applyFont="1" applyFill="1" applyBorder="1" applyAlignment="1">
      <alignment horizontal="center" vertical="center"/>
    </xf>
    <xf numFmtId="0" fontId="21" fillId="0" borderId="59" xfId="0" applyFont="1" applyFill="1" applyBorder="1" applyAlignment="1">
      <alignment wrapText="1"/>
    </xf>
    <xf numFmtId="49" fontId="18" fillId="0" borderId="62" xfId="0" applyNumberFormat="1" applyFont="1" applyFill="1" applyBorder="1" applyAlignment="1">
      <alignment horizontal="center" vertical="center" wrapText="1"/>
    </xf>
    <xf numFmtId="49" fontId="18" fillId="0" borderId="60" xfId="0" applyNumberFormat="1" applyFont="1" applyFill="1" applyBorder="1" applyAlignment="1">
      <alignment horizontal="center" vertical="center" wrapText="1"/>
    </xf>
    <xf numFmtId="0" fontId="18" fillId="0" borderId="63" xfId="0" applyFont="1" applyFill="1" applyBorder="1" applyAlignment="1">
      <alignment vertical="top" wrapText="1"/>
    </xf>
    <xf numFmtId="49" fontId="18" fillId="0" borderId="64" xfId="0" applyNumberFormat="1" applyFont="1" applyFill="1" applyBorder="1" applyAlignment="1">
      <alignment horizontal="center" vertical="center" wrapText="1"/>
    </xf>
    <xf numFmtId="49" fontId="18" fillId="0" borderId="65" xfId="0" applyNumberFormat="1" applyFont="1" applyFill="1" applyBorder="1" applyAlignment="1">
      <alignment horizontal="center" vertical="center" wrapText="1"/>
    </xf>
    <xf numFmtId="49" fontId="17" fillId="0" borderId="65" xfId="0" applyNumberFormat="1" applyFont="1" applyFill="1" applyBorder="1" applyAlignment="1">
      <alignment horizontal="center" vertical="center" wrapText="1"/>
    </xf>
    <xf numFmtId="4" fontId="18" fillId="0" borderId="66" xfId="0" applyNumberFormat="1" applyFont="1" applyFill="1" applyBorder="1" applyAlignment="1">
      <alignment horizontal="center" vertical="center" wrapText="1"/>
    </xf>
    <xf numFmtId="0" fontId="20" fillId="0" borderId="63" xfId="0" applyFont="1" applyBorder="1" applyAlignment="1">
      <alignment vertical="top" wrapText="1"/>
    </xf>
    <xf numFmtId="49" fontId="20" fillId="0" borderId="64" xfId="0" applyNumberFormat="1" applyFont="1" applyBorder="1" applyAlignment="1">
      <alignment horizontal="center" vertical="center" wrapText="1"/>
    </xf>
    <xf numFmtId="49" fontId="17" fillId="0" borderId="65" xfId="0" applyNumberFormat="1" applyFont="1" applyBorder="1" applyAlignment="1">
      <alignment horizontal="center" vertical="center" wrapText="1"/>
    </xf>
    <xf numFmtId="4" fontId="17" fillId="0" borderId="66" xfId="0" applyNumberFormat="1" applyFont="1" applyBorder="1" applyAlignment="1">
      <alignment horizontal="center" vertical="center" wrapText="1"/>
    </xf>
    <xf numFmtId="0" fontId="20" fillId="0" borderId="63" xfId="0" applyFont="1" applyBorder="1" applyAlignment="1">
      <alignment wrapText="1"/>
    </xf>
    <xf numFmtId="49" fontId="20" fillId="0" borderId="65" xfId="0" applyNumberFormat="1" applyFont="1" applyBorder="1" applyAlignment="1">
      <alignment horizontal="center" vertical="center" wrapText="1"/>
    </xf>
    <xf numFmtId="4" fontId="17" fillId="0" borderId="66" xfId="0" applyNumberFormat="1" applyFont="1" applyBorder="1" applyAlignment="1">
      <alignment horizontal="center" vertical="center"/>
    </xf>
    <xf numFmtId="49" fontId="20" fillId="0" borderId="65" xfId="0" applyNumberFormat="1" applyFont="1" applyFill="1" applyBorder="1" applyAlignment="1">
      <alignment horizontal="center" vertical="center" wrapText="1"/>
    </xf>
    <xf numFmtId="4" fontId="17" fillId="0" borderId="66" xfId="0" applyNumberFormat="1" applyFont="1" applyFill="1" applyBorder="1" applyAlignment="1">
      <alignment horizontal="center" vertical="center"/>
    </xf>
    <xf numFmtId="49" fontId="18" fillId="0" borderId="60" xfId="0" applyNumberFormat="1" applyFont="1" applyBorder="1" applyAlignment="1">
      <alignment horizontal="center" vertical="center" wrapText="1"/>
    </xf>
    <xf numFmtId="4" fontId="18" fillId="0" borderId="61" xfId="0" applyNumberFormat="1" applyFont="1" applyBorder="1" applyAlignment="1">
      <alignment horizontal="center" vertical="center"/>
    </xf>
    <xf numFmtId="49" fontId="17" fillId="0" borderId="30" xfId="0" applyNumberFormat="1" applyFont="1" applyBorder="1" applyAlignment="1">
      <alignment wrapText="1"/>
    </xf>
    <xf numFmtId="49" fontId="17" fillId="0" borderId="32" xfId="0" applyNumberFormat="1" applyFont="1" applyFill="1" applyBorder="1" applyAlignment="1">
      <alignment horizontal="center" vertical="center" wrapText="1"/>
    </xf>
    <xf numFmtId="0" fontId="21" fillId="0" borderId="67" xfId="0" applyFont="1" applyBorder="1" applyAlignment="1">
      <alignment wrapText="1"/>
    </xf>
    <xf numFmtId="49" fontId="17" fillId="0" borderId="22" xfId="0" applyNumberFormat="1" applyFont="1" applyFill="1" applyBorder="1" applyAlignment="1">
      <alignment horizontal="center" vertical="center" wrapText="1"/>
    </xf>
    <xf numFmtId="4" fontId="17" fillId="0" borderId="57" xfId="0" applyNumberFormat="1" applyFont="1" applyFill="1" applyBorder="1" applyAlignment="1">
      <alignment horizontal="center" vertical="center"/>
    </xf>
    <xf numFmtId="0" fontId="17" fillId="6" borderId="68" xfId="0" applyFont="1" applyFill="1" applyBorder="1" applyAlignment="1">
      <alignment horizontal="center" wrapText="1"/>
    </xf>
    <xf numFmtId="49" fontId="17" fillId="6" borderId="69" xfId="0" applyNumberFormat="1" applyFont="1" applyFill="1" applyBorder="1" applyAlignment="1">
      <alignment horizontal="center" wrapText="1"/>
    </xf>
    <xf numFmtId="0" fontId="17" fillId="6" borderId="69" xfId="0" applyFont="1" applyFill="1" applyBorder="1" applyAlignment="1">
      <alignment horizontal="center" wrapText="1"/>
    </xf>
    <xf numFmtId="4" fontId="17" fillId="9" borderId="70" xfId="0" applyNumberFormat="1" applyFont="1" applyFill="1" applyBorder="1" applyAlignment="1">
      <alignment horizontal="center" vertical="center" wrapText="1"/>
    </xf>
    <xf numFmtId="0" fontId="17" fillId="10" borderId="39" xfId="0" applyFont="1" applyFill="1" applyBorder="1" applyAlignment="1">
      <alignment wrapText="1"/>
    </xf>
    <xf numFmtId="49" fontId="18" fillId="10" borderId="40" xfId="0" applyNumberFormat="1" applyFont="1" applyFill="1" applyBorder="1" applyAlignment="1">
      <alignment horizontal="center" wrapText="1"/>
    </xf>
    <xf numFmtId="0" fontId="18" fillId="10" borderId="40" xfId="0" applyFont="1" applyFill="1" applyBorder="1" applyAlignment="1">
      <alignment horizontal="center" wrapText="1"/>
    </xf>
    <xf numFmtId="4" fontId="17" fillId="10" borderId="71" xfId="0" applyNumberFormat="1" applyFont="1" applyFill="1" applyBorder="1" applyAlignment="1">
      <alignment horizontal="center" wrapText="1"/>
    </xf>
    <xf numFmtId="0" fontId="20" fillId="10" borderId="29" xfId="0" applyFont="1" applyFill="1" applyBorder="1" applyAlignment="1">
      <alignment vertical="top" wrapText="1"/>
    </xf>
    <xf numFmtId="49" fontId="17" fillId="10" borderId="72" xfId="0" applyNumberFormat="1" applyFont="1" applyFill="1" applyBorder="1" applyAlignment="1">
      <alignment horizontal="center"/>
    </xf>
    <xf numFmtId="0" fontId="18" fillId="10" borderId="33" xfId="0" applyFont="1" applyFill="1" applyBorder="1" applyAlignment="1">
      <alignment horizontal="center"/>
    </xf>
    <xf numFmtId="4" fontId="17" fillId="10" borderId="35" xfId="0" applyNumberFormat="1" applyFont="1" applyFill="1" applyBorder="1" applyAlignment="1">
      <alignment horizontal="center"/>
    </xf>
    <xf numFmtId="49" fontId="18" fillId="0" borderId="0" xfId="0" applyNumberFormat="1" applyFont="1" applyBorder="1" applyAlignment="1">
      <alignment horizontal="left" vertical="center"/>
    </xf>
    <xf numFmtId="0" fontId="11" fillId="0" borderId="58" xfId="0" applyFont="1" applyBorder="1" applyAlignment="1">
      <alignment vertical="center" wrapText="1"/>
    </xf>
    <xf numFmtId="0" fontId="20" fillId="0" borderId="59" xfId="0" applyFont="1" applyFill="1" applyBorder="1" applyAlignment="1">
      <alignment vertical="top" wrapText="1"/>
    </xf>
    <xf numFmtId="49" fontId="17" fillId="0" borderId="60" xfId="0" applyNumberFormat="1" applyFont="1" applyFill="1" applyBorder="1" applyAlignment="1">
      <alignment horizontal="center" vertical="center" wrapText="1"/>
    </xf>
    <xf numFmtId="4" fontId="17" fillId="0" borderId="61" xfId="0" applyNumberFormat="1" applyFont="1" applyFill="1" applyBorder="1" applyAlignment="1">
      <alignment horizontal="center" vertical="center"/>
    </xf>
    <xf numFmtId="49" fontId="18" fillId="0" borderId="73" xfId="0" applyNumberFormat="1" applyFont="1" applyFill="1" applyBorder="1" applyAlignment="1">
      <alignment horizontal="center" vertical="center" wrapText="1"/>
    </xf>
    <xf numFmtId="4" fontId="18" fillId="0" borderId="66" xfId="0" applyNumberFormat="1" applyFont="1" applyFill="1" applyBorder="1" applyAlignment="1">
      <alignment horizontal="center" vertical="center"/>
    </xf>
    <xf numFmtId="49" fontId="17" fillId="0" borderId="60" xfId="0" applyNumberFormat="1" applyFont="1" applyBorder="1" applyAlignment="1">
      <alignment horizontal="center"/>
    </xf>
    <xf numFmtId="0" fontId="21" fillId="0" borderId="63" xfId="0" applyFont="1" applyFill="1" applyBorder="1" applyAlignment="1">
      <alignment vertical="top" wrapText="1"/>
    </xf>
    <xf numFmtId="49" fontId="18" fillId="0" borderId="65" xfId="0" applyNumberFormat="1" applyFont="1" applyBorder="1" applyAlignment="1">
      <alignment horizontal="center"/>
    </xf>
    <xf numFmtId="0" fontId="31" fillId="5" borderId="29" xfId="0" applyFont="1" applyFill="1" applyBorder="1" applyAlignment="1">
      <alignment vertical="top" wrapText="1"/>
    </xf>
    <xf numFmtId="49" fontId="31" fillId="0" borderId="33" xfId="0" applyNumberFormat="1" applyFont="1" applyFill="1" applyBorder="1" applyAlignment="1">
      <alignment horizontal="center" vertical="center" wrapText="1"/>
    </xf>
    <xf numFmtId="49" fontId="31" fillId="0" borderId="29" xfId="0" applyNumberFormat="1" applyFont="1" applyBorder="1" applyAlignment="1">
      <alignment wrapText="1"/>
    </xf>
    <xf numFmtId="0" fontId="31" fillId="0" borderId="29" xfId="0" applyFont="1" applyFill="1" applyBorder="1"/>
    <xf numFmtId="4" fontId="18" fillId="0" borderId="74" xfId="0" applyNumberFormat="1" applyFont="1" applyFill="1" applyBorder="1" applyAlignment="1">
      <alignment horizontal="center" vertical="center"/>
    </xf>
    <xf numFmtId="0" fontId="18" fillId="0" borderId="75" xfId="1" applyFont="1" applyBorder="1" applyAlignment="1">
      <alignment vertical="top" wrapText="1"/>
    </xf>
    <xf numFmtId="0" fontId="21" fillId="0" borderId="58" xfId="0" applyFont="1" applyBorder="1" applyAlignment="1">
      <alignment wrapText="1"/>
    </xf>
    <xf numFmtId="4" fontId="18" fillId="0" borderId="57" xfId="0" applyNumberFormat="1" applyFont="1" applyBorder="1" applyAlignment="1">
      <alignment horizontal="center" vertical="center"/>
    </xf>
    <xf numFmtId="4" fontId="18" fillId="0" borderId="76" xfId="0" applyNumberFormat="1" applyFont="1" applyFill="1" applyBorder="1" applyAlignment="1">
      <alignment horizontal="center" vertical="center"/>
    </xf>
    <xf numFmtId="0" fontId="21" fillId="0" borderId="77" xfId="0" applyFont="1" applyBorder="1" applyAlignment="1">
      <alignment wrapText="1"/>
    </xf>
    <xf numFmtId="49" fontId="18" fillId="0" borderId="78" xfId="0" applyNumberFormat="1" applyFont="1" applyFill="1" applyBorder="1" applyAlignment="1">
      <alignment horizontal="center" vertical="center" wrapText="1"/>
    </xf>
    <xf numFmtId="49" fontId="18" fillId="0" borderId="79" xfId="0" applyNumberFormat="1" applyFont="1" applyFill="1" applyBorder="1" applyAlignment="1">
      <alignment horizontal="center" vertical="center" wrapText="1"/>
    </xf>
    <xf numFmtId="49" fontId="18" fillId="0" borderId="80" xfId="0" applyNumberFormat="1" applyFont="1" applyFill="1" applyBorder="1" applyAlignment="1">
      <alignment horizontal="center" vertical="center" wrapText="1"/>
    </xf>
    <xf numFmtId="49" fontId="18" fillId="0" borderId="65" xfId="0" applyNumberFormat="1" applyFont="1" applyBorder="1" applyAlignment="1">
      <alignment horizontal="center" vertical="center" wrapText="1"/>
    </xf>
    <xf numFmtId="4" fontId="18" fillId="0" borderId="66" xfId="0" applyNumberFormat="1" applyFont="1" applyBorder="1" applyAlignment="1">
      <alignment horizontal="center" vertical="center"/>
    </xf>
    <xf numFmtId="0" fontId="21" fillId="0" borderId="31" xfId="0" applyFont="1" applyFill="1" applyBorder="1" applyAlignment="1">
      <alignment wrapText="1"/>
    </xf>
    <xf numFmtId="49" fontId="11" fillId="5" borderId="21" xfId="0" applyNumberFormat="1" applyFont="1" applyFill="1" applyBorder="1" applyAlignment="1">
      <alignment horizontal="left" wrapText="1"/>
    </xf>
    <xf numFmtId="49" fontId="8" fillId="5" borderId="21" xfId="0" applyNumberFormat="1" applyFont="1" applyFill="1" applyBorder="1" applyAlignment="1">
      <alignment horizontal="left" wrapText="1"/>
    </xf>
    <xf numFmtId="4" fontId="9" fillId="0" borderId="81" xfId="0" applyNumberFormat="1" applyFont="1" applyFill="1" applyBorder="1" applyAlignment="1">
      <alignment horizontal="center" vertical="center" wrapText="1"/>
    </xf>
    <xf numFmtId="4" fontId="7" fillId="0" borderId="81" xfId="0" applyNumberFormat="1" applyFont="1" applyFill="1" applyBorder="1" applyAlignment="1">
      <alignment horizontal="center" vertical="center" wrapText="1"/>
    </xf>
    <xf numFmtId="49" fontId="18" fillId="0" borderId="82" xfId="0" applyNumberFormat="1" applyFont="1" applyBorder="1" applyAlignment="1">
      <alignment horizontal="center"/>
    </xf>
    <xf numFmtId="0" fontId="21" fillId="0" borderId="59" xfId="0" applyFont="1" applyFill="1" applyBorder="1" applyAlignment="1">
      <alignment vertical="top" wrapText="1"/>
    </xf>
    <xf numFmtId="0" fontId="18" fillId="0" borderId="83" xfId="0" applyFont="1" applyBorder="1" applyAlignment="1">
      <alignment vertical="center" wrapText="1"/>
    </xf>
    <xf numFmtId="0" fontId="21" fillId="0" borderId="63" xfId="0" applyFont="1" applyBorder="1" applyAlignment="1">
      <alignment wrapText="1"/>
    </xf>
    <xf numFmtId="49" fontId="21" fillId="0" borderId="65" xfId="0" applyNumberFormat="1" applyFont="1" applyFill="1" applyBorder="1" applyAlignment="1">
      <alignment horizontal="center" vertical="center" wrapText="1"/>
    </xf>
    <xf numFmtId="0" fontId="21" fillId="0" borderId="83" xfId="0" applyFont="1" applyBorder="1" applyAlignment="1">
      <alignment wrapText="1"/>
    </xf>
    <xf numFmtId="49" fontId="17" fillId="0" borderId="84" xfId="0" applyNumberFormat="1" applyFont="1" applyFill="1" applyBorder="1" applyAlignment="1">
      <alignment horizontal="center" vertical="center" wrapText="1"/>
    </xf>
    <xf numFmtId="4" fontId="17" fillId="0" borderId="85" xfId="0" applyNumberFormat="1" applyFont="1" applyFill="1" applyBorder="1" applyAlignment="1">
      <alignment horizontal="center" vertical="center"/>
    </xf>
    <xf numFmtId="0" fontId="36" fillId="0" borderId="30" xfId="0" applyFont="1" applyBorder="1" applyAlignment="1">
      <alignment vertical="center" wrapText="1"/>
    </xf>
    <xf numFmtId="0" fontId="18" fillId="0" borderId="86" xfId="0" applyFont="1" applyFill="1" applyBorder="1" applyAlignment="1">
      <alignment wrapText="1"/>
    </xf>
    <xf numFmtId="0" fontId="21" fillId="0" borderId="31" xfId="0" applyFont="1" applyFill="1" applyBorder="1"/>
    <xf numFmtId="0" fontId="21" fillId="0" borderId="34" xfId="0" applyFont="1" applyFill="1" applyBorder="1"/>
    <xf numFmtId="49" fontId="18" fillId="0" borderId="25" xfId="0" applyNumberFormat="1" applyFont="1" applyFill="1" applyBorder="1" applyAlignment="1">
      <alignment horizontal="center" vertical="center" wrapText="1"/>
    </xf>
    <xf numFmtId="0" fontId="20" fillId="8" borderId="87" xfId="0" applyFont="1" applyFill="1" applyBorder="1" applyAlignment="1">
      <alignment vertical="top" wrapText="1"/>
    </xf>
    <xf numFmtId="49" fontId="20" fillId="8" borderId="88" xfId="0" applyNumberFormat="1" applyFont="1" applyFill="1" applyBorder="1" applyAlignment="1">
      <alignment horizontal="center" vertical="center" wrapText="1"/>
    </xf>
    <xf numFmtId="49" fontId="17" fillId="8" borderId="88" xfId="0" applyNumberFormat="1" applyFont="1" applyFill="1" applyBorder="1" applyAlignment="1">
      <alignment horizontal="center" vertical="center" wrapText="1"/>
    </xf>
    <xf numFmtId="4" fontId="17" fillId="8" borderId="89" xfId="0" applyNumberFormat="1" applyFont="1" applyFill="1" applyBorder="1" applyAlignment="1">
      <alignment horizontal="center" vertical="center" wrapText="1"/>
    </xf>
    <xf numFmtId="0" fontId="20" fillId="10" borderId="90" xfId="0" applyFont="1" applyFill="1" applyBorder="1" applyAlignment="1">
      <alignment vertical="top" wrapText="1"/>
    </xf>
    <xf numFmtId="49" fontId="17" fillId="10" borderId="91" xfId="0" applyNumberFormat="1" applyFont="1" applyFill="1" applyBorder="1" applyAlignment="1">
      <alignment horizontal="center" vertical="center" wrapText="1"/>
    </xf>
    <xf numFmtId="4" fontId="17" fillId="10" borderId="92" xfId="0" applyNumberFormat="1" applyFont="1" applyFill="1" applyBorder="1" applyAlignment="1">
      <alignment horizontal="center" vertical="center" wrapText="1"/>
    </xf>
    <xf numFmtId="0" fontId="17" fillId="10" borderId="90" xfId="0" applyFont="1" applyFill="1" applyBorder="1"/>
    <xf numFmtId="49" fontId="17" fillId="10" borderId="91" xfId="0" applyNumberFormat="1" applyFont="1" applyFill="1" applyBorder="1" applyAlignment="1">
      <alignment horizontal="center"/>
    </xf>
    <xf numFmtId="0" fontId="17" fillId="10" borderId="91" xfId="0" applyFont="1" applyFill="1" applyBorder="1" applyAlignment="1">
      <alignment horizontal="center"/>
    </xf>
    <xf numFmtId="4" fontId="17" fillId="10" borderId="92" xfId="0" applyNumberFormat="1" applyFont="1" applyFill="1" applyBorder="1" applyAlignment="1">
      <alignment horizontal="center"/>
    </xf>
    <xf numFmtId="0" fontId="16" fillId="0" borderId="70" xfId="0" applyFont="1" applyBorder="1"/>
    <xf numFmtId="0" fontId="21" fillId="0" borderId="93" xfId="0" applyFont="1" applyBorder="1"/>
    <xf numFmtId="0" fontId="18" fillId="5" borderId="75" xfId="0" applyFont="1" applyFill="1" applyBorder="1" applyAlignment="1">
      <alignment wrapText="1"/>
    </xf>
    <xf numFmtId="49" fontId="17" fillId="0" borderId="94" xfId="0" applyNumberFormat="1" applyFont="1" applyBorder="1" applyAlignment="1">
      <alignment wrapText="1"/>
    </xf>
    <xf numFmtId="0" fontId="21" fillId="0" borderId="95" xfId="0" applyFont="1" applyBorder="1"/>
    <xf numFmtId="49" fontId="18" fillId="0" borderId="96" xfId="0" applyNumberFormat="1" applyFont="1" applyBorder="1" applyAlignment="1">
      <alignment horizontal="center"/>
    </xf>
    <xf numFmtId="4" fontId="18" fillId="0" borderId="49" xfId="0" applyNumberFormat="1" applyFont="1" applyFill="1" applyBorder="1" applyAlignment="1">
      <alignment horizontal="center" vertical="center"/>
    </xf>
    <xf numFmtId="49" fontId="18" fillId="0" borderId="97" xfId="0" applyNumberFormat="1" applyFont="1" applyFill="1" applyBorder="1" applyAlignment="1">
      <alignment horizontal="center" vertical="center" wrapText="1"/>
    </xf>
    <xf numFmtId="4" fontId="18" fillId="0" borderId="98" xfId="0" applyNumberFormat="1" applyFont="1" applyFill="1" applyBorder="1" applyAlignment="1">
      <alignment horizontal="center" vertical="center"/>
    </xf>
    <xf numFmtId="49" fontId="17" fillId="0" borderId="26" xfId="0" applyNumberFormat="1" applyFont="1" applyFill="1" applyBorder="1" applyAlignment="1">
      <alignment horizontal="center" vertical="center" wrapText="1"/>
    </xf>
    <xf numFmtId="49" fontId="21" fillId="0" borderId="22" xfId="0" applyNumberFormat="1" applyFont="1" applyBorder="1" applyAlignment="1">
      <alignment horizontal="center" vertical="center" wrapText="1"/>
    </xf>
    <xf numFmtId="0" fontId="18" fillId="0" borderId="99" xfId="0" applyFont="1" applyBorder="1" applyAlignment="1">
      <alignment wrapText="1"/>
    </xf>
    <xf numFmtId="49" fontId="17" fillId="0" borderId="29" xfId="0" applyNumberFormat="1" applyFont="1" applyBorder="1" applyAlignment="1">
      <alignment wrapText="1"/>
    </xf>
    <xf numFmtId="0" fontId="11" fillId="0" borderId="33" xfId="0" applyFont="1" applyBorder="1" applyAlignment="1">
      <alignment vertical="center" wrapText="1"/>
    </xf>
    <xf numFmtId="0" fontId="17" fillId="0" borderId="31" xfId="0" applyFont="1" applyBorder="1" applyAlignment="1">
      <alignment horizontal="justify" vertical="center"/>
    </xf>
    <xf numFmtId="0" fontId="20" fillId="8" borderId="100" xfId="0" applyFont="1" applyFill="1" applyBorder="1" applyAlignment="1">
      <alignment vertical="top" wrapText="1"/>
    </xf>
    <xf numFmtId="49" fontId="20" fillId="8" borderId="101" xfId="0" applyNumberFormat="1" applyFont="1" applyFill="1" applyBorder="1" applyAlignment="1">
      <alignment horizontal="center" vertical="center" wrapText="1"/>
    </xf>
    <xf numFmtId="49" fontId="18" fillId="8" borderId="102" xfId="0" applyNumberFormat="1" applyFont="1" applyFill="1" applyBorder="1" applyAlignment="1">
      <alignment horizontal="center" vertical="center" wrapText="1"/>
    </xf>
    <xf numFmtId="4" fontId="17" fillId="8" borderId="103" xfId="0" applyNumberFormat="1" applyFont="1" applyFill="1" applyBorder="1" applyAlignment="1">
      <alignment horizontal="center" vertical="center" wrapText="1"/>
    </xf>
    <xf numFmtId="0" fontId="20" fillId="0" borderId="104" xfId="0" applyFont="1" applyBorder="1" applyAlignment="1">
      <alignment vertical="top" wrapText="1"/>
    </xf>
    <xf numFmtId="49" fontId="20" fillId="0" borderId="105" xfId="0" applyNumberFormat="1" applyFont="1" applyBorder="1" applyAlignment="1">
      <alignment horizontal="center" vertical="center" wrapText="1"/>
    </xf>
    <xf numFmtId="49" fontId="17" fillId="0" borderId="106" xfId="0" applyNumberFormat="1" applyFont="1" applyBorder="1" applyAlignment="1">
      <alignment horizontal="center" vertical="center" wrapText="1"/>
    </xf>
    <xf numFmtId="4" fontId="17" fillId="0" borderId="107" xfId="0" applyNumberFormat="1" applyFont="1" applyBorder="1" applyAlignment="1">
      <alignment horizontal="center" vertical="center" wrapText="1"/>
    </xf>
    <xf numFmtId="0" fontId="18" fillId="0" borderId="31" xfId="0" applyFont="1" applyBorder="1" applyAlignment="1">
      <alignment horizontal="justify" vertical="center"/>
    </xf>
    <xf numFmtId="0" fontId="21" fillId="0" borderId="58" xfId="0" applyFont="1" applyFill="1" applyBorder="1" applyAlignment="1">
      <alignment vertical="top" wrapText="1"/>
    </xf>
    <xf numFmtId="49" fontId="21" fillId="0" borderId="29" xfId="0" applyNumberFormat="1" applyFont="1" applyBorder="1" applyAlignment="1">
      <alignment wrapText="1"/>
    </xf>
    <xf numFmtId="4" fontId="21" fillId="0" borderId="48" xfId="0" applyNumberFormat="1" applyFont="1" applyFill="1" applyBorder="1" applyAlignment="1">
      <alignment horizontal="center" vertical="center"/>
    </xf>
    <xf numFmtId="49" fontId="21" fillId="0" borderId="20" xfId="0" applyNumberFormat="1" applyFont="1" applyBorder="1" applyAlignment="1">
      <alignment horizontal="center"/>
    </xf>
    <xf numFmtId="0" fontId="21" fillId="0" borderId="86" xfId="0" applyFont="1" applyBorder="1"/>
    <xf numFmtId="49" fontId="21" fillId="0" borderId="60" xfId="0" applyNumberFormat="1" applyFont="1" applyBorder="1" applyAlignment="1">
      <alignment horizontal="center"/>
    </xf>
    <xf numFmtId="4" fontId="21" fillId="0" borderId="61" xfId="0" applyNumberFormat="1" applyFont="1" applyFill="1" applyBorder="1" applyAlignment="1">
      <alignment horizontal="center" vertical="center"/>
    </xf>
    <xf numFmtId="49" fontId="21" fillId="0" borderId="62" xfId="0" applyNumberFormat="1" applyFont="1" applyBorder="1" applyAlignment="1">
      <alignment horizontal="center" vertical="center" wrapText="1"/>
    </xf>
    <xf numFmtId="49" fontId="21" fillId="0" borderId="60" xfId="0" applyNumberFormat="1" applyFont="1" applyBorder="1" applyAlignment="1">
      <alignment horizontal="center" vertical="center" wrapText="1"/>
    </xf>
    <xf numFmtId="0" fontId="18" fillId="0" borderId="63" xfId="0" applyFont="1" applyBorder="1" applyAlignment="1">
      <alignment wrapText="1"/>
    </xf>
    <xf numFmtId="49" fontId="21" fillId="0" borderId="64" xfId="0" applyNumberFormat="1" applyFont="1" applyBorder="1" applyAlignment="1">
      <alignment horizontal="center" vertical="center" wrapText="1"/>
    </xf>
    <xf numFmtId="49" fontId="21" fillId="0" borderId="65" xfId="0" applyNumberFormat="1" applyFont="1" applyBorder="1" applyAlignment="1">
      <alignment horizontal="center" vertical="center" wrapText="1"/>
    </xf>
    <xf numFmtId="0" fontId="21" fillId="0" borderId="59" xfId="0" applyFont="1" applyBorder="1" applyAlignment="1">
      <alignment wrapText="1"/>
    </xf>
    <xf numFmtId="49" fontId="17" fillId="0" borderId="78" xfId="0" applyNumberFormat="1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vertical="center" wrapText="1"/>
    </xf>
    <xf numFmtId="0" fontId="11" fillId="0" borderId="18" xfId="0" applyFont="1" applyBorder="1" applyAlignment="1">
      <alignment wrapText="1"/>
    </xf>
    <xf numFmtId="0" fontId="11" fillId="0" borderId="67" xfId="0" applyFont="1" applyFill="1" applyBorder="1" applyAlignment="1">
      <alignment vertical="center" wrapText="1"/>
    </xf>
    <xf numFmtId="0" fontId="8" fillId="0" borderId="67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33" xfId="0" applyFont="1" applyBorder="1" applyAlignment="1">
      <alignment wrapText="1"/>
    </xf>
    <xf numFmtId="0" fontId="11" fillId="0" borderId="18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33" xfId="0" applyFont="1" applyBorder="1" applyAlignment="1">
      <alignment wrapText="1"/>
    </xf>
    <xf numFmtId="0" fontId="21" fillId="0" borderId="99" xfId="0" applyFont="1" applyBorder="1" applyAlignment="1">
      <alignment vertical="top" wrapText="1"/>
    </xf>
    <xf numFmtId="49" fontId="3" fillId="0" borderId="0" xfId="0" applyNumberFormat="1" applyFont="1" applyAlignment="1">
      <alignment horizontal="left" vertical="center" indent="18"/>
    </xf>
    <xf numFmtId="0" fontId="32" fillId="0" borderId="0" xfId="0" applyFont="1" applyAlignment="1">
      <alignment horizontal="left" indent="18"/>
    </xf>
    <xf numFmtId="0" fontId="3" fillId="0" borderId="0" xfId="5" applyFont="1" applyAlignment="1">
      <alignment horizontal="left" indent="18"/>
    </xf>
    <xf numFmtId="0" fontId="3" fillId="0" borderId="0" xfId="6" applyFont="1" applyAlignment="1">
      <alignment horizontal="left" indent="18"/>
    </xf>
    <xf numFmtId="49" fontId="3" fillId="0" borderId="0" xfId="5" applyNumberFormat="1" applyFont="1" applyAlignment="1">
      <alignment horizontal="left" indent="18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9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55"/>
    </xf>
    <xf numFmtId="0" fontId="32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center" indent="23"/>
    </xf>
    <xf numFmtId="49" fontId="3" fillId="0" borderId="0" xfId="0" applyNumberFormat="1" applyFont="1" applyAlignment="1">
      <alignment horizontal="left" vertical="center" indent="32"/>
    </xf>
    <xf numFmtId="0" fontId="3" fillId="0" borderId="0" xfId="5" applyFont="1" applyAlignment="1">
      <alignment horizontal="left" indent="23"/>
    </xf>
    <xf numFmtId="0" fontId="32" fillId="0" borderId="0" xfId="0" applyFont="1" applyAlignment="1">
      <alignment horizontal="left" indent="32"/>
    </xf>
    <xf numFmtId="0" fontId="3" fillId="0" borderId="0" xfId="5" applyFont="1" applyAlignment="1">
      <alignment horizontal="left" indent="32"/>
    </xf>
    <xf numFmtId="0" fontId="3" fillId="0" borderId="0" xfId="6" applyFont="1" applyAlignment="1">
      <alignment horizontal="left" indent="23"/>
    </xf>
    <xf numFmtId="0" fontId="3" fillId="0" borderId="0" xfId="0" applyFont="1" applyAlignment="1">
      <alignment horizontal="left" indent="32"/>
    </xf>
    <xf numFmtId="49" fontId="3" fillId="0" borderId="0" xfId="5" applyNumberFormat="1" applyFont="1" applyAlignment="1">
      <alignment horizontal="left" indent="23"/>
    </xf>
    <xf numFmtId="49" fontId="18" fillId="0" borderId="26" xfId="0" applyNumberFormat="1" applyFont="1" applyFill="1" applyBorder="1" applyAlignment="1">
      <alignment horizontal="center" vertical="center" wrapText="1"/>
    </xf>
    <xf numFmtId="0" fontId="18" fillId="0" borderId="33" xfId="0" applyFont="1" applyBorder="1"/>
    <xf numFmtId="0" fontId="21" fillId="0" borderId="33" xfId="0" applyFont="1" applyFill="1" applyBorder="1" applyAlignment="1">
      <alignment wrapText="1"/>
    </xf>
    <xf numFmtId="0" fontId="37" fillId="0" borderId="0" xfId="0" applyFont="1"/>
    <xf numFmtId="0" fontId="8" fillId="0" borderId="26" xfId="0" applyFont="1" applyBorder="1" applyAlignment="1">
      <alignment vertical="center" wrapText="1"/>
    </xf>
    <xf numFmtId="0" fontId="11" fillId="0" borderId="0" xfId="0" applyFont="1" applyBorder="1" applyAlignment="1">
      <alignment wrapText="1"/>
    </xf>
    <xf numFmtId="0" fontId="8" fillId="0" borderId="0" xfId="0" applyFont="1" applyBorder="1"/>
    <xf numFmtId="0" fontId="21" fillId="0" borderId="99" xfId="0" applyFont="1" applyFill="1" applyBorder="1" applyAlignment="1">
      <alignment wrapText="1"/>
    </xf>
    <xf numFmtId="49" fontId="18" fillId="0" borderId="108" xfId="0" applyNumberFormat="1" applyFont="1" applyBorder="1" applyAlignment="1">
      <alignment wrapText="1"/>
    </xf>
    <xf numFmtId="0" fontId="18" fillId="0" borderId="58" xfId="0" applyFont="1" applyBorder="1"/>
    <xf numFmtId="0" fontId="17" fillId="0" borderId="58" xfId="0" applyFont="1" applyBorder="1" applyAlignment="1">
      <alignment wrapText="1"/>
    </xf>
    <xf numFmtId="0" fontId="18" fillId="0" borderId="58" xfId="0" applyFont="1" applyBorder="1" applyAlignment="1">
      <alignment wrapText="1"/>
    </xf>
    <xf numFmtId="0" fontId="34" fillId="0" borderId="31" xfId="0" applyFont="1" applyBorder="1"/>
    <xf numFmtId="0" fontId="21" fillId="4" borderId="58" xfId="0" applyFont="1" applyFill="1" applyBorder="1" applyAlignment="1">
      <alignment vertical="top" wrapText="1"/>
    </xf>
    <xf numFmtId="0" fontId="21" fillId="4" borderId="33" xfId="0" applyFont="1" applyFill="1" applyBorder="1" applyAlignment="1">
      <alignment vertical="top" wrapText="1"/>
    </xf>
    <xf numFmtId="0" fontId="31" fillId="0" borderId="43" xfId="0" applyFont="1" applyBorder="1" applyAlignment="1">
      <alignment wrapText="1"/>
    </xf>
    <xf numFmtId="49" fontId="21" fillId="0" borderId="78" xfId="0" applyNumberFormat="1" applyFont="1" applyFill="1" applyBorder="1" applyAlignment="1">
      <alignment horizontal="center" vertical="center" wrapText="1"/>
    </xf>
    <xf numFmtId="49" fontId="31" fillId="0" borderId="78" xfId="0" applyNumberFormat="1" applyFont="1" applyFill="1" applyBorder="1" applyAlignment="1">
      <alignment horizontal="center" vertical="center" wrapText="1"/>
    </xf>
    <xf numFmtId="0" fontId="21" fillId="0" borderId="36" xfId="1" applyFont="1" applyBorder="1" applyAlignment="1">
      <alignment vertical="top" wrapText="1"/>
    </xf>
    <xf numFmtId="0" fontId="21" fillId="0" borderId="86" xfId="0" applyFont="1" applyBorder="1" applyAlignment="1">
      <alignment wrapText="1"/>
    </xf>
    <xf numFmtId="0" fontId="8" fillId="0" borderId="94" xfId="0" applyFont="1" applyBorder="1" applyAlignment="1">
      <alignment vertical="center" wrapText="1"/>
    </xf>
    <xf numFmtId="2" fontId="11" fillId="5" borderId="20" xfId="0" applyNumberFormat="1" applyFont="1" applyFill="1" applyBorder="1" applyAlignment="1">
      <alignment horizontal="left" wrapText="1"/>
    </xf>
    <xf numFmtId="2" fontId="11" fillId="5" borderId="21" xfId="0" applyNumberFormat="1" applyFont="1" applyFill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Alignment="1">
      <alignment vertical="top"/>
    </xf>
    <xf numFmtId="0" fontId="15" fillId="0" borderId="0" xfId="0" applyFont="1" applyAlignment="1"/>
    <xf numFmtId="0" fontId="2" fillId="0" borderId="0" xfId="0" applyFont="1" applyFill="1" applyBorder="1" applyAlignment="1">
      <alignment vertical="top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17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/>
    </xf>
    <xf numFmtId="0" fontId="0" fillId="0" borderId="0" xfId="0" applyAlignment="1"/>
    <xf numFmtId="0" fontId="17" fillId="5" borderId="0" xfId="0" applyFont="1" applyFill="1" applyAlignment="1">
      <alignment horizontal="center"/>
    </xf>
    <xf numFmtId="0" fontId="3" fillId="0" borderId="20" xfId="0" applyFont="1" applyBorder="1" applyAlignment="1">
      <alignment horizontal="center" wrapText="1"/>
    </xf>
    <xf numFmtId="49" fontId="16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view="pageBreakPreview" zoomScaleNormal="80" workbookViewId="0">
      <selection activeCell="B10" sqref="B10"/>
    </sheetView>
  </sheetViews>
  <sheetFormatPr defaultRowHeight="12.75"/>
  <cols>
    <col min="1" max="1" width="37" customWidth="1"/>
    <col min="2" max="2" width="58.42578125" customWidth="1"/>
    <col min="3" max="3" width="30.7109375" style="1" customWidth="1"/>
    <col min="4" max="4" width="0" hidden="1" customWidth="1"/>
    <col min="5" max="5" width="8.85546875" customWidth="1"/>
    <col min="6" max="6" width="0" hidden="1" customWidth="1"/>
  </cols>
  <sheetData>
    <row r="1" spans="1:6" ht="12.4" customHeight="1">
      <c r="B1" s="443" t="s">
        <v>675</v>
      </c>
      <c r="C1" s="443"/>
      <c r="D1" s="444"/>
      <c r="E1" s="444"/>
    </row>
    <row r="2" spans="1:6" ht="17.25" customHeight="1">
      <c r="B2" s="445" t="s">
        <v>676</v>
      </c>
      <c r="C2" s="444"/>
      <c r="D2" s="444"/>
      <c r="E2" s="444"/>
    </row>
    <row r="3" spans="1:6" ht="18" customHeight="1">
      <c r="B3" s="446" t="s">
        <v>677</v>
      </c>
      <c r="C3" s="444"/>
      <c r="D3" s="444"/>
      <c r="E3" s="444"/>
    </row>
    <row r="4" spans="1:6" ht="18" customHeight="1">
      <c r="B4" s="445" t="s">
        <v>678</v>
      </c>
      <c r="C4" s="444"/>
      <c r="D4" s="444"/>
      <c r="E4" s="444"/>
    </row>
    <row r="5" spans="1:6" ht="17.25" customHeight="1">
      <c r="B5" s="447" t="s">
        <v>710</v>
      </c>
      <c r="C5" s="444"/>
      <c r="D5" s="444"/>
      <c r="E5" s="444"/>
    </row>
    <row r="6" spans="1:6" ht="17.25" customHeight="1">
      <c r="B6" s="447" t="s">
        <v>679</v>
      </c>
      <c r="C6" s="444"/>
      <c r="D6" s="444"/>
      <c r="E6" s="444"/>
    </row>
    <row r="7" spans="1:6" ht="17.25" customHeight="1">
      <c r="B7" s="447" t="s">
        <v>680</v>
      </c>
      <c r="C7" s="444"/>
      <c r="D7" s="444"/>
      <c r="E7" s="444"/>
    </row>
    <row r="8" spans="1:6" ht="18.75" customHeight="1">
      <c r="B8" s="447" t="s">
        <v>713</v>
      </c>
      <c r="C8" s="444"/>
      <c r="D8" s="444"/>
      <c r="E8" s="444"/>
    </row>
    <row r="9" spans="1:6" ht="19.5" customHeight="1">
      <c r="B9" s="447" t="s">
        <v>681</v>
      </c>
      <c r="C9" s="444"/>
      <c r="D9" s="444"/>
      <c r="E9" s="444"/>
    </row>
    <row r="10" spans="1:6" ht="18.75" customHeight="1">
      <c r="A10" s="4"/>
      <c r="B10" s="443" t="s">
        <v>748</v>
      </c>
      <c r="C10" s="443"/>
      <c r="D10" s="444"/>
      <c r="E10" s="444"/>
    </row>
    <row r="11" spans="1:6" ht="15.75" customHeight="1">
      <c r="A11" s="4"/>
      <c r="B11" s="443"/>
      <c r="C11" s="443"/>
      <c r="D11" s="444"/>
      <c r="E11" s="444"/>
    </row>
    <row r="12" spans="1:6" ht="21.75" customHeight="1">
      <c r="B12" s="5"/>
      <c r="C12" s="3"/>
      <c r="F12" s="5"/>
    </row>
    <row r="13" spans="1:6" ht="12" customHeight="1">
      <c r="B13" s="5"/>
      <c r="C13" s="5"/>
    </row>
    <row r="14" spans="1:6" ht="15" customHeight="1">
      <c r="A14" s="486" t="s">
        <v>638</v>
      </c>
      <c r="B14" s="486"/>
      <c r="C14" s="486"/>
    </row>
    <row r="15" spans="1:6" ht="41.25" customHeight="1">
      <c r="A15" s="486"/>
      <c r="B15" s="486"/>
      <c r="C15" s="486"/>
    </row>
    <row r="16" spans="1:6" ht="18.75">
      <c r="B16" s="6"/>
      <c r="C16" s="7" t="s">
        <v>103</v>
      </c>
    </row>
    <row r="17" spans="1:5" ht="36.75" customHeight="1">
      <c r="A17" s="8" t="s">
        <v>104</v>
      </c>
      <c r="B17" s="9" t="s">
        <v>105</v>
      </c>
      <c r="C17" s="10" t="s">
        <v>595</v>
      </c>
    </row>
    <row r="18" spans="1:5" ht="56.25" hidden="1">
      <c r="A18" s="11" t="s">
        <v>106</v>
      </c>
      <c r="B18" s="12" t="s">
        <v>107</v>
      </c>
      <c r="C18" s="13">
        <f>C19</f>
        <v>0</v>
      </c>
    </row>
    <row r="19" spans="1:5" ht="75" hidden="1">
      <c r="A19" s="11" t="s">
        <v>108</v>
      </c>
      <c r="B19" s="12" t="s">
        <v>109</v>
      </c>
      <c r="C19" s="13">
        <v>0</v>
      </c>
    </row>
    <row r="20" spans="1:5" ht="56.25" hidden="1">
      <c r="A20" s="11" t="s">
        <v>110</v>
      </c>
      <c r="B20" s="12" t="s">
        <v>111</v>
      </c>
      <c r="C20" s="13">
        <f>C21</f>
        <v>0</v>
      </c>
    </row>
    <row r="21" spans="1:5" ht="75" hidden="1">
      <c r="A21" s="11" t="s">
        <v>112</v>
      </c>
      <c r="B21" s="12" t="s">
        <v>113</v>
      </c>
      <c r="C21" s="13">
        <v>0</v>
      </c>
    </row>
    <row r="22" spans="1:5" ht="56.25" hidden="1">
      <c r="A22" s="14" t="s">
        <v>114</v>
      </c>
      <c r="B22" s="15" t="s">
        <v>115</v>
      </c>
      <c r="C22" s="16">
        <f>C23-C25</f>
        <v>0</v>
      </c>
      <c r="D22" t="e">
        <f>'Доходы 2019'!#REF!-#REF!</f>
        <v>#REF!</v>
      </c>
    </row>
    <row r="23" spans="1:5" ht="56.25" hidden="1">
      <c r="A23" s="11" t="s">
        <v>106</v>
      </c>
      <c r="B23" s="12" t="s">
        <v>107</v>
      </c>
      <c r="C23" s="13">
        <f>C24</f>
        <v>0</v>
      </c>
    </row>
    <row r="24" spans="1:5" ht="75" hidden="1">
      <c r="A24" s="11" t="s">
        <v>108</v>
      </c>
      <c r="B24" s="12" t="s">
        <v>109</v>
      </c>
      <c r="C24" s="13">
        <v>0</v>
      </c>
    </row>
    <row r="25" spans="1:5" ht="56.25" hidden="1">
      <c r="A25" s="11" t="s">
        <v>110</v>
      </c>
      <c r="B25" s="12" t="s">
        <v>111</v>
      </c>
      <c r="C25" s="13">
        <f>C26</f>
        <v>0</v>
      </c>
    </row>
    <row r="26" spans="1:5" ht="75" hidden="1">
      <c r="A26" s="11" t="s">
        <v>112</v>
      </c>
      <c r="B26" s="17" t="s">
        <v>113</v>
      </c>
      <c r="C26" s="13">
        <v>0</v>
      </c>
    </row>
    <row r="27" spans="1:5" ht="28.5" hidden="1" customHeight="1">
      <c r="A27" s="18" t="s">
        <v>116</v>
      </c>
      <c r="B27" s="19" t="s">
        <v>117</v>
      </c>
      <c r="C27" s="20">
        <f>C28-C30</f>
        <v>0</v>
      </c>
    </row>
    <row r="28" spans="1:5" ht="37.5" hidden="1">
      <c r="A28" s="21" t="s">
        <v>118</v>
      </c>
      <c r="B28" s="22" t="s">
        <v>119</v>
      </c>
      <c r="C28" s="23">
        <f>C29</f>
        <v>0</v>
      </c>
    </row>
    <row r="29" spans="1:5" ht="56.25" hidden="1">
      <c r="A29" s="21" t="s">
        <v>120</v>
      </c>
      <c r="B29" s="22" t="s">
        <v>121</v>
      </c>
      <c r="C29" s="23">
        <v>0</v>
      </c>
    </row>
    <row r="30" spans="1:5" ht="56.25" hidden="1">
      <c r="A30" s="21" t="s">
        <v>122</v>
      </c>
      <c r="B30" s="22" t="s">
        <v>123</v>
      </c>
      <c r="C30" s="24">
        <f>C31</f>
        <v>0</v>
      </c>
    </row>
    <row r="31" spans="1:5" ht="56.25" hidden="1">
      <c r="A31" s="21" t="s">
        <v>124</v>
      </c>
      <c r="B31" s="25" t="s">
        <v>125</v>
      </c>
      <c r="C31" s="26">
        <v>0</v>
      </c>
    </row>
    <row r="32" spans="1:5" ht="59.25" hidden="1" customHeight="1">
      <c r="A32" s="14" t="s">
        <v>114</v>
      </c>
      <c r="B32" s="27" t="s">
        <v>126</v>
      </c>
      <c r="C32" s="28">
        <f>C33-C35</f>
        <v>0</v>
      </c>
      <c r="D32" t="e">
        <f>#REF!-#REF!</f>
        <v>#REF!</v>
      </c>
      <c r="E32" s="29"/>
    </row>
    <row r="33" spans="1:4" ht="63" hidden="1" customHeight="1">
      <c r="A33" s="11" t="s">
        <v>127</v>
      </c>
      <c r="B33" s="25" t="s">
        <v>107</v>
      </c>
      <c r="C33" s="26">
        <f>C34</f>
        <v>0</v>
      </c>
    </row>
    <row r="34" spans="1:4" ht="75.75" hidden="1" customHeight="1">
      <c r="A34" s="11" t="s">
        <v>128</v>
      </c>
      <c r="B34" s="25" t="s">
        <v>129</v>
      </c>
      <c r="C34" s="26">
        <v>0</v>
      </c>
    </row>
    <row r="35" spans="1:4" ht="58.5" hidden="1" customHeight="1">
      <c r="A35" s="11" t="s">
        <v>130</v>
      </c>
      <c r="B35" s="25" t="s">
        <v>131</v>
      </c>
      <c r="C35" s="26">
        <f>C36</f>
        <v>0</v>
      </c>
    </row>
    <row r="36" spans="1:4" ht="78" hidden="1" customHeight="1">
      <c r="A36" s="11" t="s">
        <v>132</v>
      </c>
      <c r="B36" s="25" t="s">
        <v>133</v>
      </c>
      <c r="C36" s="26">
        <v>0</v>
      </c>
    </row>
    <row r="37" spans="1:4" ht="37.5">
      <c r="A37" s="18" t="s">
        <v>134</v>
      </c>
      <c r="B37" s="30" t="s">
        <v>135</v>
      </c>
      <c r="C37" s="20">
        <f>C41-C38</f>
        <v>1619666.7199999988</v>
      </c>
      <c r="D37" s="1"/>
    </row>
    <row r="38" spans="1:4" ht="21" customHeight="1">
      <c r="A38" s="21" t="s">
        <v>136</v>
      </c>
      <c r="B38" s="31" t="s">
        <v>137</v>
      </c>
      <c r="C38" s="26">
        <f>C39</f>
        <v>27396170</v>
      </c>
    </row>
    <row r="39" spans="1:4" ht="36" customHeight="1">
      <c r="A39" s="21" t="s">
        <v>138</v>
      </c>
      <c r="B39" s="31" t="s">
        <v>139</v>
      </c>
      <c r="C39" s="26">
        <f>C40</f>
        <v>27396170</v>
      </c>
    </row>
    <row r="40" spans="1:4" ht="40.5" customHeight="1">
      <c r="A40" s="21" t="s">
        <v>140</v>
      </c>
      <c r="B40" s="31" t="s">
        <v>556</v>
      </c>
      <c r="C40" s="26">
        <v>27396170</v>
      </c>
    </row>
    <row r="41" spans="1:4" ht="24" customHeight="1">
      <c r="A41" s="21" t="s">
        <v>141</v>
      </c>
      <c r="B41" s="31" t="s">
        <v>142</v>
      </c>
      <c r="C41" s="26">
        <f>C42</f>
        <v>29015836.719999999</v>
      </c>
    </row>
    <row r="42" spans="1:4" ht="39.75" customHeight="1">
      <c r="A42" s="21" t="s">
        <v>143</v>
      </c>
      <c r="B42" s="31" t="s">
        <v>144</v>
      </c>
      <c r="C42" s="26">
        <f>C43</f>
        <v>29015836.719999999</v>
      </c>
    </row>
    <row r="43" spans="1:4" ht="57" customHeight="1">
      <c r="A43" s="21" t="s">
        <v>145</v>
      </c>
      <c r="B43" s="32" t="s">
        <v>557</v>
      </c>
      <c r="C43" s="26">
        <v>29015836.719999999</v>
      </c>
    </row>
    <row r="44" spans="1:4" ht="37.5" hidden="1">
      <c r="A44" s="33" t="s">
        <v>146</v>
      </c>
      <c r="B44" s="34" t="s">
        <v>147</v>
      </c>
      <c r="C44" s="35">
        <v>0</v>
      </c>
    </row>
    <row r="45" spans="1:4" ht="37.5" hidden="1">
      <c r="A45" s="36" t="s">
        <v>148</v>
      </c>
      <c r="B45" s="37" t="s">
        <v>149</v>
      </c>
      <c r="C45" s="13">
        <v>0</v>
      </c>
    </row>
    <row r="46" spans="1:4" ht="37.5" hidden="1">
      <c r="A46" s="38" t="s">
        <v>150</v>
      </c>
      <c r="B46" s="39" t="s">
        <v>151</v>
      </c>
      <c r="C46" s="40">
        <f>C47</f>
        <v>0</v>
      </c>
    </row>
    <row r="47" spans="1:4" ht="75" hidden="1">
      <c r="A47" s="41" t="s">
        <v>152</v>
      </c>
      <c r="B47" s="42" t="s">
        <v>153</v>
      </c>
      <c r="C47" s="40"/>
    </row>
    <row r="48" spans="1:4" ht="48" hidden="1" customHeight="1">
      <c r="A48" s="36" t="s">
        <v>154</v>
      </c>
      <c r="B48" s="37" t="s">
        <v>155</v>
      </c>
      <c r="C48" s="35">
        <f>C49</f>
        <v>0</v>
      </c>
    </row>
    <row r="49" spans="1:3" ht="93.75" hidden="1">
      <c r="A49" s="43" t="s">
        <v>158</v>
      </c>
      <c r="B49" s="44" t="s">
        <v>159</v>
      </c>
      <c r="C49" s="45"/>
    </row>
    <row r="50" spans="1:3" ht="29.85" customHeight="1">
      <c r="A50" s="46"/>
      <c r="B50" s="47" t="s">
        <v>160</v>
      </c>
      <c r="C50" s="48">
        <f>C27+C22+C37+C44</f>
        <v>1619666.7199999988</v>
      </c>
    </row>
  </sheetData>
  <sheetProtection selectLockedCells="1" selectUnlockedCells="1"/>
  <mergeCells count="1">
    <mergeCell ref="A14:C15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3"/>
  <sheetViews>
    <sheetView view="pageBreakPreview" zoomScaleNormal="80" workbookViewId="0">
      <selection activeCell="B10" sqref="B10:C10"/>
    </sheetView>
  </sheetViews>
  <sheetFormatPr defaultRowHeight="18.75"/>
  <cols>
    <col min="1" max="1" width="38.7109375" style="4" customWidth="1"/>
    <col min="2" max="2" width="106.140625" style="4" customWidth="1"/>
    <col min="3" max="3" width="21.5703125" style="49" customWidth="1"/>
  </cols>
  <sheetData>
    <row r="1" spans="1:7" ht="24.75" customHeight="1">
      <c r="A1" t="s">
        <v>161</v>
      </c>
      <c r="B1" s="492" t="s">
        <v>708</v>
      </c>
      <c r="C1" s="488"/>
      <c r="D1" s="449"/>
      <c r="E1" s="90"/>
      <c r="F1" s="90"/>
      <c r="G1" s="90"/>
    </row>
    <row r="2" spans="1:7" ht="24.75" customHeight="1">
      <c r="A2"/>
      <c r="B2" s="492" t="s">
        <v>707</v>
      </c>
      <c r="C2" s="488"/>
      <c r="D2" s="449"/>
      <c r="E2" s="449"/>
      <c r="F2" s="449"/>
      <c r="G2" s="450"/>
    </row>
    <row r="3" spans="1:7" ht="24.75" customHeight="1">
      <c r="A3"/>
      <c r="B3" s="487" t="s">
        <v>706</v>
      </c>
      <c r="C3" s="488"/>
      <c r="D3" s="449"/>
      <c r="E3" s="449"/>
      <c r="F3" s="449"/>
      <c r="G3" s="451"/>
    </row>
    <row r="4" spans="1:7" ht="24.75" customHeight="1">
      <c r="A4"/>
      <c r="B4" s="489" t="s">
        <v>705</v>
      </c>
      <c r="C4" s="488"/>
      <c r="D4" s="453"/>
      <c r="E4" s="453"/>
      <c r="F4" s="453"/>
      <c r="G4" s="450"/>
    </row>
    <row r="5" spans="1:7" ht="24.75" customHeight="1">
      <c r="A5"/>
      <c r="B5" s="489" t="s">
        <v>709</v>
      </c>
      <c r="C5" s="488"/>
      <c r="D5" s="453"/>
      <c r="E5" s="453"/>
      <c r="F5" s="453"/>
      <c r="G5" s="450"/>
    </row>
    <row r="6" spans="1:7" ht="24.75" customHeight="1">
      <c r="A6"/>
      <c r="B6" s="489" t="s">
        <v>704</v>
      </c>
      <c r="C6" s="488"/>
      <c r="D6" s="454"/>
      <c r="E6" s="454"/>
      <c r="F6" s="454"/>
      <c r="G6" s="454"/>
    </row>
    <row r="7" spans="1:7" ht="24.75" customHeight="1">
      <c r="A7"/>
      <c r="B7" s="487" t="s">
        <v>703</v>
      </c>
      <c r="C7" s="488"/>
      <c r="D7" s="449"/>
      <c r="E7" s="449"/>
      <c r="F7" s="454"/>
      <c r="G7" s="454"/>
    </row>
    <row r="8" spans="1:7" ht="25.5" customHeight="1">
      <c r="A8"/>
      <c r="B8" s="489" t="s">
        <v>702</v>
      </c>
      <c r="C8" s="488"/>
      <c r="D8" s="453"/>
      <c r="E8" s="453"/>
      <c r="F8" s="453"/>
      <c r="G8" s="450"/>
    </row>
    <row r="9" spans="1:7" ht="24" customHeight="1">
      <c r="A9"/>
      <c r="B9" s="489" t="s">
        <v>734</v>
      </c>
      <c r="C9" s="488"/>
      <c r="D9" s="453"/>
      <c r="E9" s="453"/>
      <c r="F9" s="453"/>
      <c r="G9" s="450"/>
    </row>
    <row r="10" spans="1:7" ht="21.75" customHeight="1">
      <c r="A10"/>
      <c r="B10" s="489" t="s">
        <v>749</v>
      </c>
      <c r="C10" s="488"/>
      <c r="D10" s="453"/>
      <c r="E10" s="453"/>
      <c r="F10" s="453"/>
      <c r="G10" s="450"/>
    </row>
    <row r="11" spans="1:7" ht="21.4" customHeight="1">
      <c r="A11" s="5"/>
      <c r="B11" s="2"/>
      <c r="C11" s="2"/>
      <c r="D11" s="5"/>
      <c r="E11" s="5"/>
    </row>
    <row r="12" spans="1:7" ht="23.45" customHeight="1">
      <c r="A12" s="491" t="s">
        <v>162</v>
      </c>
      <c r="B12" s="491"/>
      <c r="C12" s="491"/>
    </row>
    <row r="13" spans="1:7" ht="23.45" customHeight="1">
      <c r="A13" s="491" t="s">
        <v>163</v>
      </c>
      <c r="B13" s="491"/>
      <c r="C13" s="491"/>
    </row>
    <row r="14" spans="1:7" ht="26.65" customHeight="1">
      <c r="A14" s="490" t="s">
        <v>637</v>
      </c>
      <c r="B14" s="490"/>
      <c r="C14" s="490"/>
    </row>
    <row r="15" spans="1:7" ht="20.25" thickBot="1">
      <c r="A15" s="51"/>
      <c r="B15" s="51"/>
      <c r="C15" s="50" t="s">
        <v>570</v>
      </c>
    </row>
    <row r="16" spans="1:7" s="52" customFormat="1" ht="60.75" customHeight="1" thickBot="1">
      <c r="A16" s="243" t="s">
        <v>164</v>
      </c>
      <c r="B16" s="244" t="s">
        <v>165</v>
      </c>
      <c r="C16" s="245" t="s">
        <v>584</v>
      </c>
    </row>
    <row r="17" spans="1:14" s="52" customFormat="1" ht="20.25" customHeight="1">
      <c r="A17" s="246" t="s">
        <v>166</v>
      </c>
      <c r="B17" s="53" t="s">
        <v>167</v>
      </c>
      <c r="C17" s="247">
        <f>C18+C55+C63+C73+C79+C86+C41+C51</f>
        <v>26940970</v>
      </c>
    </row>
    <row r="18" spans="1:14" s="52" customFormat="1" ht="29.25" customHeight="1">
      <c r="A18" s="248" t="s">
        <v>168</v>
      </c>
      <c r="B18" s="54" t="s">
        <v>169</v>
      </c>
      <c r="C18" s="249">
        <f>C19+C22</f>
        <v>23085580</v>
      </c>
    </row>
    <row r="19" spans="1:14" s="52" customFormat="1" ht="34.5" hidden="1" customHeight="1">
      <c r="A19" s="248" t="s">
        <v>170</v>
      </c>
      <c r="B19" s="54" t="s">
        <v>171</v>
      </c>
      <c r="C19" s="249">
        <f>C20</f>
        <v>0</v>
      </c>
    </row>
    <row r="20" spans="1:14" s="52" customFormat="1" ht="60" hidden="1" customHeight="1">
      <c r="A20" s="250" t="s">
        <v>172</v>
      </c>
      <c r="B20" s="55" t="s">
        <v>173</v>
      </c>
      <c r="C20" s="251">
        <f>C21</f>
        <v>0</v>
      </c>
    </row>
    <row r="21" spans="1:14" s="52" customFormat="1" ht="49.5" hidden="1" customHeight="1">
      <c r="A21" s="250" t="s">
        <v>174</v>
      </c>
      <c r="B21" s="55" t="s">
        <v>175</v>
      </c>
      <c r="C21" s="252">
        <v>0</v>
      </c>
    </row>
    <row r="22" spans="1:14" s="52" customFormat="1" ht="20.25">
      <c r="A22" s="248" t="s">
        <v>176</v>
      </c>
      <c r="B22" s="54" t="s">
        <v>177</v>
      </c>
      <c r="C22" s="253">
        <f>C23+C24+C25</f>
        <v>23085580</v>
      </c>
    </row>
    <row r="23" spans="1:14" s="52" customFormat="1" ht="87" customHeight="1">
      <c r="A23" s="250" t="s">
        <v>178</v>
      </c>
      <c r="B23" s="56" t="s">
        <v>179</v>
      </c>
      <c r="C23" s="252">
        <v>23072500</v>
      </c>
    </row>
    <row r="24" spans="1:14" s="52" customFormat="1" ht="121.5">
      <c r="A24" s="250" t="s">
        <v>181</v>
      </c>
      <c r="B24" s="55" t="s">
        <v>576</v>
      </c>
      <c r="C24" s="251">
        <v>12500</v>
      </c>
      <c r="N24" s="57"/>
    </row>
    <row r="25" spans="1:14" s="52" customFormat="1" ht="39.75" customHeight="1">
      <c r="A25" s="250" t="s">
        <v>182</v>
      </c>
      <c r="B25" s="55" t="s">
        <v>701</v>
      </c>
      <c r="C25" s="251">
        <v>580</v>
      </c>
    </row>
    <row r="26" spans="1:14" s="52" customFormat="1" ht="20.25" hidden="1">
      <c r="A26" s="248" t="s">
        <v>183</v>
      </c>
      <c r="B26" s="54" t="s">
        <v>184</v>
      </c>
      <c r="C26" s="249">
        <f>C38</f>
        <v>0</v>
      </c>
    </row>
    <row r="27" spans="1:14" s="52" customFormat="1" ht="39" hidden="1" customHeight="1">
      <c r="A27" s="250" t="s">
        <v>185</v>
      </c>
      <c r="B27" s="58" t="s">
        <v>186</v>
      </c>
      <c r="C27" s="251">
        <f>C28+C31+C34</f>
        <v>0</v>
      </c>
    </row>
    <row r="28" spans="1:14" s="52" customFormat="1" ht="39" hidden="1" customHeight="1">
      <c r="A28" s="250" t="s">
        <v>187</v>
      </c>
      <c r="B28" s="59" t="s">
        <v>188</v>
      </c>
      <c r="C28" s="251">
        <f>C29+C30</f>
        <v>0</v>
      </c>
    </row>
    <row r="29" spans="1:14" s="52" customFormat="1" ht="31.5" hidden="1" customHeight="1">
      <c r="A29" s="250" t="s">
        <v>189</v>
      </c>
      <c r="B29" s="59" t="s">
        <v>190</v>
      </c>
      <c r="C29" s="251"/>
    </row>
    <row r="30" spans="1:14" s="52" customFormat="1" ht="39" hidden="1" customHeight="1">
      <c r="A30" s="250" t="s">
        <v>191</v>
      </c>
      <c r="B30" s="59" t="s">
        <v>192</v>
      </c>
      <c r="C30" s="251"/>
    </row>
    <row r="31" spans="1:14" s="52" customFormat="1" ht="39" hidden="1" customHeight="1">
      <c r="A31" s="250" t="s">
        <v>193</v>
      </c>
      <c r="B31" s="59" t="s">
        <v>194</v>
      </c>
      <c r="C31" s="251">
        <f>C32+C33</f>
        <v>0</v>
      </c>
    </row>
    <row r="32" spans="1:14" s="52" customFormat="1" ht="39" hidden="1" customHeight="1">
      <c r="A32" s="250" t="s">
        <v>195</v>
      </c>
      <c r="B32" s="59" t="s">
        <v>194</v>
      </c>
      <c r="C32" s="251"/>
    </row>
    <row r="33" spans="1:3" s="52" customFormat="1" ht="39" hidden="1" customHeight="1">
      <c r="A33" s="250" t="s">
        <v>196</v>
      </c>
      <c r="B33" s="59" t="s">
        <v>197</v>
      </c>
      <c r="C33" s="251"/>
    </row>
    <row r="34" spans="1:3" s="52" customFormat="1" ht="41.25" hidden="1" customHeight="1">
      <c r="A34" s="250" t="s">
        <v>198</v>
      </c>
      <c r="B34" s="60" t="s">
        <v>199</v>
      </c>
      <c r="C34" s="251">
        <f>C35+C36</f>
        <v>0</v>
      </c>
    </row>
    <row r="35" spans="1:3" s="52" customFormat="1" ht="36" hidden="1" customHeight="1">
      <c r="A35" s="250" t="s">
        <v>200</v>
      </c>
      <c r="B35" s="60" t="s">
        <v>199</v>
      </c>
      <c r="C35" s="251"/>
    </row>
    <row r="36" spans="1:3" s="52" customFormat="1" ht="35.25" hidden="1" customHeight="1">
      <c r="A36" s="250" t="s">
        <v>201</v>
      </c>
      <c r="B36" s="60" t="s">
        <v>202</v>
      </c>
      <c r="C36" s="251"/>
    </row>
    <row r="37" spans="1:3" s="52" customFormat="1" ht="46.5" hidden="1" customHeight="1">
      <c r="A37" s="250" t="s">
        <v>203</v>
      </c>
      <c r="B37" s="59" t="s">
        <v>204</v>
      </c>
      <c r="C37" s="251">
        <v>0</v>
      </c>
    </row>
    <row r="38" spans="1:3" s="52" customFormat="1" ht="18.75" hidden="1" customHeight="1">
      <c r="A38" s="250" t="s">
        <v>205</v>
      </c>
      <c r="B38" s="55" t="s">
        <v>206</v>
      </c>
      <c r="C38" s="251">
        <f>C39+C40</f>
        <v>0</v>
      </c>
    </row>
    <row r="39" spans="1:3" s="52" customFormat="1" ht="18.75" hidden="1" customHeight="1">
      <c r="A39" s="254" t="s">
        <v>207</v>
      </c>
      <c r="B39" s="61" t="s">
        <v>206</v>
      </c>
      <c r="C39" s="251">
        <v>0</v>
      </c>
    </row>
    <row r="40" spans="1:3" s="52" customFormat="1" ht="19.5" hidden="1" customHeight="1">
      <c r="A40" s="254" t="s">
        <v>208</v>
      </c>
      <c r="B40" s="61" t="s">
        <v>209</v>
      </c>
      <c r="C40" s="251">
        <v>0</v>
      </c>
    </row>
    <row r="41" spans="1:3" s="52" customFormat="1" ht="45.75" customHeight="1">
      <c r="A41" s="255" t="s">
        <v>245</v>
      </c>
      <c r="B41" s="158" t="s">
        <v>239</v>
      </c>
      <c r="C41" s="249">
        <f>C42</f>
        <v>569800</v>
      </c>
    </row>
    <row r="42" spans="1:3" s="52" customFormat="1" ht="38.25" customHeight="1">
      <c r="A42" s="256" t="s">
        <v>246</v>
      </c>
      <c r="B42" s="157" t="s">
        <v>240</v>
      </c>
      <c r="C42" s="251">
        <f>C43+C45+C47+C49</f>
        <v>569800</v>
      </c>
    </row>
    <row r="43" spans="1:3" s="52" customFormat="1" ht="81.75" customHeight="1">
      <c r="A43" s="256" t="s">
        <v>247</v>
      </c>
      <c r="B43" s="157" t="s">
        <v>241</v>
      </c>
      <c r="C43" s="251">
        <f>C44</f>
        <v>248400</v>
      </c>
    </row>
    <row r="44" spans="1:3" s="52" customFormat="1" ht="123.75" customHeight="1">
      <c r="A44" s="256" t="s">
        <v>693</v>
      </c>
      <c r="B44" s="484" t="s">
        <v>694</v>
      </c>
      <c r="C44" s="251">
        <v>248400</v>
      </c>
    </row>
    <row r="45" spans="1:3" s="52" customFormat="1" ht="81.75" customHeight="1">
      <c r="A45" s="256" t="s">
        <v>248</v>
      </c>
      <c r="B45" s="484" t="s">
        <v>242</v>
      </c>
      <c r="C45" s="251">
        <f>C46</f>
        <v>2300</v>
      </c>
    </row>
    <row r="46" spans="1:3" s="52" customFormat="1" ht="126.75" customHeight="1">
      <c r="A46" s="256" t="s">
        <v>696</v>
      </c>
      <c r="B46" s="468" t="s">
        <v>695</v>
      </c>
      <c r="C46" s="251">
        <v>2300</v>
      </c>
    </row>
    <row r="47" spans="1:3" s="52" customFormat="1" ht="82.5" customHeight="1">
      <c r="A47" s="256" t="s">
        <v>249</v>
      </c>
      <c r="B47" s="157" t="s">
        <v>243</v>
      </c>
      <c r="C47" s="251">
        <f>C48</f>
        <v>319100</v>
      </c>
    </row>
    <row r="48" spans="1:3" s="52" customFormat="1" ht="126" customHeight="1">
      <c r="A48" s="256" t="s">
        <v>697</v>
      </c>
      <c r="B48" s="484" t="s">
        <v>698</v>
      </c>
      <c r="C48" s="251">
        <v>319100</v>
      </c>
    </row>
    <row r="49" spans="1:3" s="52" customFormat="1" ht="79.5" customHeight="1">
      <c r="A49" s="256" t="s">
        <v>558</v>
      </c>
      <c r="B49" s="157" t="s">
        <v>244</v>
      </c>
      <c r="C49" s="251">
        <f>C50</f>
        <v>0</v>
      </c>
    </row>
    <row r="50" spans="1:3" s="52" customFormat="1" ht="123.75" customHeight="1">
      <c r="A50" s="256" t="s">
        <v>699</v>
      </c>
      <c r="B50" s="485" t="s">
        <v>700</v>
      </c>
      <c r="C50" s="251">
        <v>0</v>
      </c>
    </row>
    <row r="51" spans="1:3" s="52" customFormat="1" ht="21" customHeight="1">
      <c r="A51" s="248" t="s">
        <v>183</v>
      </c>
      <c r="B51" s="62" t="s">
        <v>184</v>
      </c>
      <c r="C51" s="249">
        <f>C52</f>
        <v>25500</v>
      </c>
    </row>
    <row r="52" spans="1:3" s="52" customFormat="1" ht="19.5" customHeight="1">
      <c r="A52" s="248" t="s">
        <v>205</v>
      </c>
      <c r="B52" s="368" t="s">
        <v>206</v>
      </c>
      <c r="C52" s="249">
        <f>C53</f>
        <v>25500</v>
      </c>
    </row>
    <row r="53" spans="1:3" s="52" customFormat="1" ht="20.25" customHeight="1">
      <c r="A53" s="250" t="s">
        <v>207</v>
      </c>
      <c r="B53" s="367" t="s">
        <v>206</v>
      </c>
      <c r="C53" s="251">
        <v>25500</v>
      </c>
    </row>
    <row r="54" spans="1:3" s="52" customFormat="1" ht="5.25" hidden="1" customHeight="1">
      <c r="A54" s="379" t="s">
        <v>208</v>
      </c>
      <c r="B54" s="367" t="s">
        <v>583</v>
      </c>
      <c r="C54" s="251">
        <v>400</v>
      </c>
    </row>
    <row r="55" spans="1:3" s="52" customFormat="1" ht="19.5" customHeight="1">
      <c r="A55" s="248" t="s">
        <v>210</v>
      </c>
      <c r="B55" s="62" t="s">
        <v>211</v>
      </c>
      <c r="C55" s="249">
        <f>C56+C58</f>
        <v>3240900</v>
      </c>
    </row>
    <row r="56" spans="1:3" s="52" customFormat="1" ht="19.5" customHeight="1">
      <c r="A56" s="248" t="s">
        <v>212</v>
      </c>
      <c r="B56" s="61" t="s">
        <v>213</v>
      </c>
      <c r="C56" s="251">
        <f>C57</f>
        <v>48000</v>
      </c>
    </row>
    <row r="57" spans="1:3" s="52" customFormat="1" ht="42" customHeight="1">
      <c r="A57" s="248" t="s">
        <v>214</v>
      </c>
      <c r="B57" s="468" t="s">
        <v>559</v>
      </c>
      <c r="C57" s="251">
        <v>48000</v>
      </c>
    </row>
    <row r="58" spans="1:3" s="52" customFormat="1" ht="27" customHeight="1">
      <c r="A58" s="248" t="s">
        <v>573</v>
      </c>
      <c r="B58" s="62" t="s">
        <v>215</v>
      </c>
      <c r="C58" s="249">
        <f>C59+C61</f>
        <v>3192900</v>
      </c>
    </row>
    <row r="59" spans="1:3" s="52" customFormat="1" ht="28.5" customHeight="1">
      <c r="A59" s="248" t="s">
        <v>574</v>
      </c>
      <c r="B59" s="156" t="s">
        <v>156</v>
      </c>
      <c r="C59" s="249">
        <f>C60</f>
        <v>3060300</v>
      </c>
    </row>
    <row r="60" spans="1:3" s="52" customFormat="1" ht="41.25" customHeight="1">
      <c r="A60" s="250" t="s">
        <v>571</v>
      </c>
      <c r="B60" s="468" t="s">
        <v>560</v>
      </c>
      <c r="C60" s="251">
        <v>3060300</v>
      </c>
    </row>
    <row r="61" spans="1:3" s="52" customFormat="1" ht="32.25" customHeight="1">
      <c r="A61" s="248" t="s">
        <v>575</v>
      </c>
      <c r="B61" s="156" t="s">
        <v>157</v>
      </c>
      <c r="C61" s="249">
        <f>C62</f>
        <v>132600</v>
      </c>
    </row>
    <row r="62" spans="1:3" s="52" customFormat="1" ht="41.25" customHeight="1">
      <c r="A62" s="250" t="s">
        <v>572</v>
      </c>
      <c r="B62" s="468" t="s">
        <v>664</v>
      </c>
      <c r="C62" s="251">
        <v>132600</v>
      </c>
    </row>
    <row r="63" spans="1:3" s="52" customFormat="1" ht="20.25">
      <c r="A63" s="248" t="s">
        <v>216</v>
      </c>
      <c r="B63" s="467" t="s">
        <v>561</v>
      </c>
      <c r="C63" s="249">
        <f>C64+C66</f>
        <v>6190</v>
      </c>
    </row>
    <row r="64" spans="1:3" s="52" customFormat="1" ht="43.5" customHeight="1">
      <c r="A64" s="433" t="s">
        <v>217</v>
      </c>
      <c r="B64" s="438" t="s">
        <v>218</v>
      </c>
      <c r="C64" s="370">
        <f>C65</f>
        <v>6190</v>
      </c>
    </row>
    <row r="65" spans="1:3" s="52" customFormat="1" ht="87" customHeight="1">
      <c r="A65" s="250" t="s">
        <v>219</v>
      </c>
      <c r="B65" s="468" t="s">
        <v>2</v>
      </c>
      <c r="C65" s="251">
        <v>6190</v>
      </c>
    </row>
    <row r="66" spans="1:3" s="52" customFormat="1" ht="40.5" hidden="1">
      <c r="A66" s="250" t="s">
        <v>220</v>
      </c>
      <c r="B66" s="55" t="s">
        <v>221</v>
      </c>
      <c r="C66" s="251">
        <f>C68+C67</f>
        <v>0</v>
      </c>
    </row>
    <row r="67" spans="1:3" s="52" customFormat="1" ht="81" hidden="1" customHeight="1">
      <c r="A67" s="250" t="s">
        <v>222</v>
      </c>
      <c r="B67" s="55" t="s">
        <v>223</v>
      </c>
      <c r="C67" s="251">
        <f>1800000-1800000</f>
        <v>0</v>
      </c>
    </row>
    <row r="68" spans="1:3" s="52" customFormat="1" ht="40.5" hidden="1">
      <c r="A68" s="250" t="s">
        <v>224</v>
      </c>
      <c r="B68" s="55" t="s">
        <v>225</v>
      </c>
      <c r="C68" s="251"/>
    </row>
    <row r="69" spans="1:3" s="52" customFormat="1" ht="40.5" hidden="1">
      <c r="A69" s="248" t="s">
        <v>226</v>
      </c>
      <c r="B69" s="54" t="s">
        <v>227</v>
      </c>
      <c r="C69" s="249"/>
    </row>
    <row r="70" spans="1:3" s="52" customFormat="1" ht="20.25" hidden="1">
      <c r="A70" s="250" t="s">
        <v>228</v>
      </c>
      <c r="B70" s="55" t="s">
        <v>229</v>
      </c>
      <c r="C70" s="251"/>
    </row>
    <row r="71" spans="1:3" s="52" customFormat="1" ht="60.75" hidden="1">
      <c r="A71" s="250" t="s">
        <v>230</v>
      </c>
      <c r="B71" s="55" t="s">
        <v>231</v>
      </c>
      <c r="C71" s="251"/>
    </row>
    <row r="72" spans="1:3" s="52" customFormat="1" ht="60.75" hidden="1">
      <c r="A72" s="250" t="s">
        <v>232</v>
      </c>
      <c r="B72" s="55" t="s">
        <v>233</v>
      </c>
      <c r="C72" s="251"/>
    </row>
    <row r="73" spans="1:3" s="52" customFormat="1" ht="40.5">
      <c r="A73" s="248" t="s">
        <v>234</v>
      </c>
      <c r="B73" s="54" t="s">
        <v>235</v>
      </c>
      <c r="C73" s="249">
        <f>C74</f>
        <v>5000</v>
      </c>
    </row>
    <row r="74" spans="1:3" s="52" customFormat="1" ht="102" customHeight="1">
      <c r="A74" s="250" t="s">
        <v>236</v>
      </c>
      <c r="B74" s="468" t="s">
        <v>237</v>
      </c>
      <c r="C74" s="251">
        <f>C75+C77</f>
        <v>5000</v>
      </c>
    </row>
    <row r="75" spans="1:3" s="52" customFormat="1" ht="0.75" customHeight="1">
      <c r="A75" s="250" t="s">
        <v>238</v>
      </c>
      <c r="B75" s="55" t="s">
        <v>315</v>
      </c>
      <c r="C75" s="251">
        <f>C76</f>
        <v>0</v>
      </c>
    </row>
    <row r="76" spans="1:3" s="52" customFormat="1" ht="88.5" hidden="1" customHeight="1">
      <c r="A76" s="250" t="s">
        <v>316</v>
      </c>
      <c r="B76" s="437" t="s">
        <v>317</v>
      </c>
      <c r="C76" s="251">
        <v>0</v>
      </c>
    </row>
    <row r="77" spans="1:3" s="64" customFormat="1" ht="87" customHeight="1">
      <c r="A77" s="435" t="s">
        <v>318</v>
      </c>
      <c r="B77" s="438" t="s">
        <v>319</v>
      </c>
      <c r="C77" s="370">
        <f>C78</f>
        <v>5000</v>
      </c>
    </row>
    <row r="78" spans="1:3" s="64" customFormat="1" ht="72" customHeight="1">
      <c r="A78" s="435" t="s">
        <v>320</v>
      </c>
      <c r="B78" s="438" t="s">
        <v>562</v>
      </c>
      <c r="C78" s="370">
        <v>5000</v>
      </c>
    </row>
    <row r="79" spans="1:3" s="52" customFormat="1" ht="42" customHeight="1">
      <c r="A79" s="436" t="s">
        <v>321</v>
      </c>
      <c r="B79" s="441" t="s">
        <v>665</v>
      </c>
      <c r="C79" s="369">
        <f>C80+C83</f>
        <v>8000</v>
      </c>
    </row>
    <row r="80" spans="1:3" s="52" customFormat="1" ht="20.25">
      <c r="A80" s="433" t="s">
        <v>322</v>
      </c>
      <c r="B80" s="438" t="s">
        <v>323</v>
      </c>
      <c r="C80" s="370">
        <f>C81</f>
        <v>8000</v>
      </c>
    </row>
    <row r="81" spans="1:3" s="52" customFormat="1" ht="20.25">
      <c r="A81" s="433" t="s">
        <v>324</v>
      </c>
      <c r="B81" s="438" t="s">
        <v>325</v>
      </c>
      <c r="C81" s="370">
        <f>C82</f>
        <v>8000</v>
      </c>
    </row>
    <row r="82" spans="1:3" s="52" customFormat="1" ht="40.5">
      <c r="A82" s="433" t="s">
        <v>326</v>
      </c>
      <c r="B82" s="438" t="s">
        <v>663</v>
      </c>
      <c r="C82" s="370">
        <v>8000</v>
      </c>
    </row>
    <row r="83" spans="1:3" s="52" customFormat="1" ht="34.5" hidden="1" customHeight="1">
      <c r="A83" s="250" t="s">
        <v>327</v>
      </c>
      <c r="B83" s="434" t="s">
        <v>328</v>
      </c>
      <c r="C83" s="251">
        <f>C84</f>
        <v>0</v>
      </c>
    </row>
    <row r="84" spans="1:3" s="52" customFormat="1" ht="38.25" hidden="1" customHeight="1">
      <c r="A84" s="250" t="s">
        <v>329</v>
      </c>
      <c r="B84" s="65" t="s">
        <v>330</v>
      </c>
      <c r="C84" s="251">
        <f>C85</f>
        <v>0</v>
      </c>
    </row>
    <row r="85" spans="1:3" s="52" customFormat="1" ht="42.75" hidden="1" customHeight="1">
      <c r="A85" s="250" t="s">
        <v>331</v>
      </c>
      <c r="B85" s="65" t="s">
        <v>332</v>
      </c>
      <c r="C85" s="251"/>
    </row>
    <row r="86" spans="1:3" s="52" customFormat="1" ht="1.5" hidden="1" customHeight="1">
      <c r="A86" s="248" t="s">
        <v>333</v>
      </c>
      <c r="B86" s="54" t="s">
        <v>334</v>
      </c>
      <c r="C86" s="249">
        <f>C87+C90</f>
        <v>0</v>
      </c>
    </row>
    <row r="87" spans="1:3" s="52" customFormat="1" ht="86.25" hidden="1" customHeight="1">
      <c r="A87" s="250" t="s">
        <v>335</v>
      </c>
      <c r="B87" s="55" t="s">
        <v>336</v>
      </c>
      <c r="C87" s="249">
        <f>C88</f>
        <v>0</v>
      </c>
    </row>
    <row r="88" spans="1:3" s="52" customFormat="1" ht="92.25" hidden="1" customHeight="1">
      <c r="A88" s="250" t="s">
        <v>337</v>
      </c>
      <c r="B88" s="55" t="s">
        <v>338</v>
      </c>
      <c r="C88" s="249">
        <f>C89</f>
        <v>0</v>
      </c>
    </row>
    <row r="89" spans="1:3" s="52" customFormat="1" ht="111" hidden="1" customHeight="1">
      <c r="A89" s="250" t="s">
        <v>339</v>
      </c>
      <c r="B89" s="55" t="s">
        <v>340</v>
      </c>
      <c r="C89" s="251">
        <v>0</v>
      </c>
    </row>
    <row r="90" spans="1:3" s="52" customFormat="1" ht="60.75" hidden="1">
      <c r="A90" s="250" t="s">
        <v>341</v>
      </c>
      <c r="B90" s="55" t="s">
        <v>342</v>
      </c>
      <c r="C90" s="251">
        <f>C91</f>
        <v>0</v>
      </c>
    </row>
    <row r="91" spans="1:3" s="52" customFormat="1" ht="39" hidden="1" customHeight="1">
      <c r="A91" s="250" t="s">
        <v>343</v>
      </c>
      <c r="B91" s="55" t="s">
        <v>344</v>
      </c>
      <c r="C91" s="251">
        <f>C92</f>
        <v>0</v>
      </c>
    </row>
    <row r="92" spans="1:3" s="52" customFormat="1" ht="39.75" hidden="1" customHeight="1">
      <c r="A92" s="250" t="s">
        <v>345</v>
      </c>
      <c r="B92" s="55" t="s">
        <v>346</v>
      </c>
      <c r="C92" s="251">
        <v>0</v>
      </c>
    </row>
    <row r="93" spans="1:3" s="52" customFormat="1" ht="60.75" hidden="1">
      <c r="A93" s="250" t="s">
        <v>347</v>
      </c>
      <c r="B93" s="55" t="s">
        <v>348</v>
      </c>
      <c r="C93" s="251"/>
    </row>
    <row r="94" spans="1:3" s="52" customFormat="1" ht="60.75" hidden="1">
      <c r="A94" s="250" t="s">
        <v>349</v>
      </c>
      <c r="B94" s="55" t="s">
        <v>350</v>
      </c>
      <c r="C94" s="251"/>
    </row>
    <row r="95" spans="1:3" s="52" customFormat="1" ht="20.25" hidden="1">
      <c r="A95" s="248" t="s">
        <v>351</v>
      </c>
      <c r="B95" s="54" t="s">
        <v>352</v>
      </c>
      <c r="C95" s="249">
        <f>C96+C99+C102+C104+C108+C112+C109+C111+C106</f>
        <v>0</v>
      </c>
    </row>
    <row r="96" spans="1:3" s="52" customFormat="1" ht="40.5" hidden="1">
      <c r="A96" s="250" t="s">
        <v>353</v>
      </c>
      <c r="B96" s="55" t="s">
        <v>354</v>
      </c>
      <c r="C96" s="249"/>
    </row>
    <row r="97" spans="1:3" s="52" customFormat="1" ht="81" hidden="1">
      <c r="A97" s="250" t="s">
        <v>355</v>
      </c>
      <c r="B97" s="55" t="s">
        <v>356</v>
      </c>
      <c r="C97" s="249"/>
    </row>
    <row r="98" spans="1:3" s="52" customFormat="1" ht="60.75" hidden="1">
      <c r="A98" s="250" t="s">
        <v>357</v>
      </c>
      <c r="B98" s="55" t="s">
        <v>358</v>
      </c>
      <c r="C98" s="249"/>
    </row>
    <row r="99" spans="1:3" s="52" customFormat="1" ht="60.75" hidden="1">
      <c r="A99" s="250" t="s">
        <v>359</v>
      </c>
      <c r="B99" s="55" t="s">
        <v>360</v>
      </c>
      <c r="C99" s="249"/>
    </row>
    <row r="100" spans="1:3" s="52" customFormat="1" ht="20.25" hidden="1">
      <c r="A100" s="250"/>
      <c r="B100" s="55"/>
      <c r="C100" s="249"/>
    </row>
    <row r="101" spans="1:3" s="52" customFormat="1" ht="20.25" hidden="1">
      <c r="A101" s="250"/>
      <c r="B101" s="55"/>
      <c r="C101" s="249"/>
    </row>
    <row r="102" spans="1:3" s="52" customFormat="1" ht="40.5" hidden="1">
      <c r="A102" s="250" t="s">
        <v>361</v>
      </c>
      <c r="B102" s="55" t="s">
        <v>362</v>
      </c>
      <c r="C102" s="249"/>
    </row>
    <row r="103" spans="1:3" s="52" customFormat="1" ht="60.75" hidden="1">
      <c r="A103" s="250" t="s">
        <v>363</v>
      </c>
      <c r="B103" s="55" t="s">
        <v>364</v>
      </c>
      <c r="C103" s="251"/>
    </row>
    <row r="104" spans="1:3" s="52" customFormat="1" ht="101.25" hidden="1">
      <c r="A104" s="250" t="s">
        <v>365</v>
      </c>
      <c r="B104" s="55" t="s">
        <v>366</v>
      </c>
      <c r="C104" s="251">
        <f>C105</f>
        <v>0</v>
      </c>
    </row>
    <row r="105" spans="1:3" s="52" customFormat="1" ht="20.25" hidden="1">
      <c r="A105" s="250" t="s">
        <v>367</v>
      </c>
      <c r="B105" s="55" t="s">
        <v>368</v>
      </c>
      <c r="C105" s="251"/>
    </row>
    <row r="106" spans="1:3" s="52" customFormat="1" ht="37.5" hidden="1" customHeight="1">
      <c r="A106" s="250" t="s">
        <v>369</v>
      </c>
      <c r="B106" s="55" t="s">
        <v>370</v>
      </c>
      <c r="C106" s="251">
        <f>C107</f>
        <v>0</v>
      </c>
    </row>
    <row r="107" spans="1:3" s="52" customFormat="1" ht="37.5" hidden="1" customHeight="1">
      <c r="A107" s="250" t="s">
        <v>371</v>
      </c>
      <c r="B107" s="55" t="s">
        <v>372</v>
      </c>
      <c r="C107" s="251">
        <v>0</v>
      </c>
    </row>
    <row r="108" spans="1:3" s="52" customFormat="1" ht="60.75" hidden="1">
      <c r="A108" s="258" t="s">
        <v>373</v>
      </c>
      <c r="B108" s="55" t="s">
        <v>374</v>
      </c>
      <c r="C108" s="251">
        <v>0</v>
      </c>
    </row>
    <row r="109" spans="1:3" s="67" customFormat="1" ht="60.75" hidden="1">
      <c r="A109" s="259" t="s">
        <v>375</v>
      </c>
      <c r="B109" s="66" t="s">
        <v>376</v>
      </c>
      <c r="C109" s="251">
        <f>C110</f>
        <v>0</v>
      </c>
    </row>
    <row r="110" spans="1:3" s="67" customFormat="1" ht="60.75" hidden="1">
      <c r="A110" s="259" t="s">
        <v>377</v>
      </c>
      <c r="B110" s="66" t="s">
        <v>378</v>
      </c>
      <c r="C110" s="251"/>
    </row>
    <row r="111" spans="1:3" s="67" customFormat="1" ht="72" hidden="1" customHeight="1">
      <c r="A111" s="259" t="s">
        <v>379</v>
      </c>
      <c r="B111" s="66" t="s">
        <v>380</v>
      </c>
      <c r="C111" s="251">
        <v>0</v>
      </c>
    </row>
    <row r="112" spans="1:3" s="52" customFormat="1" ht="40.5" hidden="1">
      <c r="A112" s="258" t="s">
        <v>381</v>
      </c>
      <c r="B112" s="55" t="s">
        <v>382</v>
      </c>
      <c r="C112" s="251">
        <f>C113</f>
        <v>0</v>
      </c>
    </row>
    <row r="113" spans="1:3" s="52" customFormat="1" ht="51.75" hidden="1" customHeight="1">
      <c r="A113" s="258" t="s">
        <v>383</v>
      </c>
      <c r="B113" s="56" t="s">
        <v>384</v>
      </c>
      <c r="C113" s="251">
        <v>0</v>
      </c>
    </row>
    <row r="114" spans="1:3" s="69" customFormat="1" ht="63.75" hidden="1" customHeight="1">
      <c r="A114" s="260" t="s">
        <v>385</v>
      </c>
      <c r="B114" s="68" t="s">
        <v>386</v>
      </c>
      <c r="C114" s="249"/>
    </row>
    <row r="115" spans="1:3" s="69" customFormat="1" ht="39.75" hidden="1" customHeight="1">
      <c r="A115" s="261" t="s">
        <v>387</v>
      </c>
      <c r="B115" s="70" t="s">
        <v>388</v>
      </c>
      <c r="C115" s="249"/>
    </row>
    <row r="116" spans="1:3" s="69" customFormat="1" ht="60.75" hidden="1">
      <c r="A116" s="261" t="s">
        <v>389</v>
      </c>
      <c r="B116" s="70" t="s">
        <v>390</v>
      </c>
      <c r="C116" s="251"/>
    </row>
    <row r="117" spans="1:3" s="52" customFormat="1" ht="21.75" customHeight="1">
      <c r="A117" s="248" t="s">
        <v>391</v>
      </c>
      <c r="B117" s="469" t="s">
        <v>392</v>
      </c>
      <c r="C117" s="249">
        <f>C118+C201+C189</f>
        <v>455200</v>
      </c>
    </row>
    <row r="118" spans="1:3" s="52" customFormat="1" ht="43.5" customHeight="1">
      <c r="A118" s="433" t="s">
        <v>393</v>
      </c>
      <c r="B118" s="438" t="s">
        <v>671</v>
      </c>
      <c r="C118" s="370">
        <f>C119+C124+C172+C183+H178+C169</f>
        <v>455200</v>
      </c>
    </row>
    <row r="119" spans="1:3" s="52" customFormat="1" ht="0.75" hidden="1" customHeight="1">
      <c r="A119" s="248"/>
      <c r="B119" s="440"/>
      <c r="C119" s="249"/>
    </row>
    <row r="120" spans="1:3" s="52" customFormat="1" ht="27.75" hidden="1" customHeight="1">
      <c r="A120" s="250"/>
      <c r="B120" s="55"/>
      <c r="C120" s="249"/>
    </row>
    <row r="121" spans="1:3" s="52" customFormat="1" ht="20.25" hidden="1">
      <c r="A121" s="250"/>
      <c r="B121" s="55"/>
      <c r="C121" s="251"/>
    </row>
    <row r="122" spans="1:3" s="52" customFormat="1" ht="40.5" hidden="1">
      <c r="A122" s="250" t="s">
        <v>394</v>
      </c>
      <c r="B122" s="55" t="s">
        <v>395</v>
      </c>
      <c r="C122" s="249">
        <f>C123</f>
        <v>0</v>
      </c>
    </row>
    <row r="123" spans="1:3" s="52" customFormat="1" ht="40.5" hidden="1">
      <c r="A123" s="250" t="s">
        <v>396</v>
      </c>
      <c r="B123" s="55" t="s">
        <v>397</v>
      </c>
      <c r="C123" s="251"/>
    </row>
    <row r="124" spans="1:3" s="52" customFormat="1" ht="60.75" hidden="1">
      <c r="A124" s="248" t="s">
        <v>398</v>
      </c>
      <c r="B124" s="54" t="s">
        <v>399</v>
      </c>
      <c r="C124" s="249">
        <f>C125+C127+C129+C131+C133+C135+C137+C139+C141+C143+C145+C147+C149+C154+C159+C161+C163+C165+C167</f>
        <v>0</v>
      </c>
    </row>
    <row r="125" spans="1:3" s="52" customFormat="1" ht="40.5" hidden="1">
      <c r="A125" s="250" t="s">
        <v>400</v>
      </c>
      <c r="B125" s="55" t="s">
        <v>401</v>
      </c>
      <c r="C125" s="249"/>
    </row>
    <row r="126" spans="1:3" s="52" customFormat="1" ht="40.5" hidden="1">
      <c r="A126" s="250" t="s">
        <v>402</v>
      </c>
      <c r="B126" s="55" t="s">
        <v>403</v>
      </c>
      <c r="C126" s="251"/>
    </row>
    <row r="127" spans="1:3" s="52" customFormat="1" ht="20.25" hidden="1">
      <c r="A127" s="250" t="s">
        <v>404</v>
      </c>
      <c r="B127" s="55" t="s">
        <v>405</v>
      </c>
      <c r="C127" s="249">
        <f>C128</f>
        <v>0</v>
      </c>
    </row>
    <row r="128" spans="1:3" s="52" customFormat="1" ht="40.5" hidden="1">
      <c r="A128" s="250" t="s">
        <v>406</v>
      </c>
      <c r="B128" s="59" t="s">
        <v>407</v>
      </c>
      <c r="C128" s="251"/>
    </row>
    <row r="129" spans="1:3" s="52" customFormat="1" ht="40.5" hidden="1">
      <c r="A129" s="250" t="s">
        <v>408</v>
      </c>
      <c r="B129" s="71" t="s">
        <v>409</v>
      </c>
      <c r="C129" s="249">
        <f>C130</f>
        <v>0</v>
      </c>
    </row>
    <row r="130" spans="1:3" s="52" customFormat="1" ht="60.75" hidden="1">
      <c r="A130" s="250" t="s">
        <v>410</v>
      </c>
      <c r="B130" s="71" t="s">
        <v>411</v>
      </c>
      <c r="C130" s="251"/>
    </row>
    <row r="131" spans="1:3" s="52" customFormat="1" ht="20.25" hidden="1">
      <c r="A131" s="250" t="s">
        <v>412</v>
      </c>
      <c r="B131" s="55" t="s">
        <v>413</v>
      </c>
      <c r="C131" s="249"/>
    </row>
    <row r="132" spans="1:3" s="52" customFormat="1" ht="40.5" hidden="1">
      <c r="A132" s="250" t="s">
        <v>414</v>
      </c>
      <c r="B132" s="55" t="s">
        <v>415</v>
      </c>
      <c r="C132" s="251"/>
    </row>
    <row r="133" spans="1:3" s="52" customFormat="1" ht="60.75" hidden="1">
      <c r="A133" s="250" t="s">
        <v>416</v>
      </c>
      <c r="B133" s="55" t="s">
        <v>417</v>
      </c>
      <c r="C133" s="249">
        <f>C134</f>
        <v>0</v>
      </c>
    </row>
    <row r="134" spans="1:3" s="52" customFormat="1" ht="60.75" hidden="1">
      <c r="A134" s="250" t="s">
        <v>418</v>
      </c>
      <c r="B134" s="55" t="s">
        <v>419</v>
      </c>
      <c r="C134" s="251"/>
    </row>
    <row r="135" spans="1:3" s="52" customFormat="1" ht="40.5" hidden="1">
      <c r="A135" s="250" t="s">
        <v>420</v>
      </c>
      <c r="B135" s="55" t="s">
        <v>421</v>
      </c>
      <c r="C135" s="249"/>
    </row>
    <row r="136" spans="1:3" s="52" customFormat="1" ht="60.75" hidden="1">
      <c r="A136" s="250" t="s">
        <v>422</v>
      </c>
      <c r="B136" s="55" t="s">
        <v>423</v>
      </c>
      <c r="C136" s="251"/>
    </row>
    <row r="137" spans="1:3" s="52" customFormat="1" ht="60.75" hidden="1">
      <c r="A137" s="250" t="s">
        <v>424</v>
      </c>
      <c r="B137" s="59" t="s">
        <v>425</v>
      </c>
      <c r="C137" s="249">
        <f>C138</f>
        <v>0</v>
      </c>
    </row>
    <row r="138" spans="1:3" s="52" customFormat="1" ht="60.75" hidden="1">
      <c r="A138" s="250" t="s">
        <v>426</v>
      </c>
      <c r="B138" s="59" t="s">
        <v>427</v>
      </c>
      <c r="C138" s="251"/>
    </row>
    <row r="139" spans="1:3" s="52" customFormat="1" ht="40.5" hidden="1">
      <c r="A139" s="250" t="s">
        <v>428</v>
      </c>
      <c r="B139" s="55" t="s">
        <v>429</v>
      </c>
      <c r="C139" s="249">
        <f>C140</f>
        <v>0</v>
      </c>
    </row>
    <row r="140" spans="1:3" s="52" customFormat="1" ht="40.5" hidden="1">
      <c r="A140" s="250" t="s">
        <v>430</v>
      </c>
      <c r="B140" s="55" t="s">
        <v>431</v>
      </c>
      <c r="C140" s="251"/>
    </row>
    <row r="141" spans="1:3" s="52" customFormat="1" ht="81" hidden="1">
      <c r="A141" s="250" t="s">
        <v>432</v>
      </c>
      <c r="B141" s="72" t="s">
        <v>433</v>
      </c>
      <c r="C141" s="251">
        <f>C142</f>
        <v>0</v>
      </c>
    </row>
    <row r="142" spans="1:3" s="52" customFormat="1" ht="50.25" hidden="1" customHeight="1">
      <c r="A142" s="250" t="s">
        <v>434</v>
      </c>
      <c r="B142" s="72" t="s">
        <v>435</v>
      </c>
      <c r="C142" s="251"/>
    </row>
    <row r="143" spans="1:3" s="52" customFormat="1" ht="40.5" hidden="1">
      <c r="A143" s="250" t="s">
        <v>436</v>
      </c>
      <c r="B143" s="59" t="s">
        <v>448</v>
      </c>
      <c r="C143" s="249">
        <f>C144</f>
        <v>0</v>
      </c>
    </row>
    <row r="144" spans="1:3" s="52" customFormat="1" ht="40.5" hidden="1">
      <c r="A144" s="250" t="s">
        <v>449</v>
      </c>
      <c r="B144" s="59" t="s">
        <v>450</v>
      </c>
      <c r="C144" s="251"/>
    </row>
    <row r="145" spans="1:3" s="52" customFormat="1" ht="40.5" hidden="1">
      <c r="A145" s="250" t="s">
        <v>451</v>
      </c>
      <c r="B145" s="72" t="s">
        <v>452</v>
      </c>
      <c r="C145" s="249">
        <f>C146</f>
        <v>0</v>
      </c>
    </row>
    <row r="146" spans="1:3" s="52" customFormat="1" ht="40.5" hidden="1">
      <c r="A146" s="250" t="s">
        <v>453</v>
      </c>
      <c r="B146" s="72" t="s">
        <v>454</v>
      </c>
      <c r="C146" s="251"/>
    </row>
    <row r="147" spans="1:3" s="52" customFormat="1" ht="40.5" hidden="1">
      <c r="A147" s="250" t="s">
        <v>455</v>
      </c>
      <c r="B147" s="55" t="s">
        <v>456</v>
      </c>
      <c r="C147" s="249">
        <f>C148</f>
        <v>0</v>
      </c>
    </row>
    <row r="148" spans="1:3" s="52" customFormat="1" ht="60.75" hidden="1">
      <c r="A148" s="250" t="s">
        <v>457</v>
      </c>
      <c r="B148" s="55" t="s">
        <v>458</v>
      </c>
      <c r="C148" s="251"/>
    </row>
    <row r="149" spans="1:3" s="52" customFormat="1" ht="101.25" hidden="1">
      <c r="A149" s="250" t="s">
        <v>459</v>
      </c>
      <c r="B149" s="55" t="s">
        <v>460</v>
      </c>
      <c r="C149" s="249">
        <f>C150</f>
        <v>0</v>
      </c>
    </row>
    <row r="150" spans="1:3" s="52" customFormat="1" ht="101.25" hidden="1">
      <c r="A150" s="250" t="s">
        <v>461</v>
      </c>
      <c r="B150" s="55" t="s">
        <v>462</v>
      </c>
      <c r="C150" s="251">
        <f>C151+C152+C153</f>
        <v>0</v>
      </c>
    </row>
    <row r="151" spans="1:3" s="52" customFormat="1" ht="81" hidden="1">
      <c r="A151" s="250" t="s">
        <v>463</v>
      </c>
      <c r="B151" s="55" t="s">
        <v>464</v>
      </c>
      <c r="C151" s="251"/>
    </row>
    <row r="152" spans="1:3" s="52" customFormat="1" ht="81" hidden="1">
      <c r="A152" s="250" t="s">
        <v>465</v>
      </c>
      <c r="B152" s="55" t="s">
        <v>466</v>
      </c>
      <c r="C152" s="251"/>
    </row>
    <row r="153" spans="1:3" s="52" customFormat="1" ht="101.25" hidden="1">
      <c r="A153" s="250" t="s">
        <v>467</v>
      </c>
      <c r="B153" s="55" t="s">
        <v>468</v>
      </c>
      <c r="C153" s="262"/>
    </row>
    <row r="154" spans="1:3" s="52" customFormat="1" ht="60.75" hidden="1">
      <c r="A154" s="250" t="s">
        <v>469</v>
      </c>
      <c r="B154" s="55" t="s">
        <v>470</v>
      </c>
      <c r="C154" s="249">
        <f>C155</f>
        <v>0</v>
      </c>
    </row>
    <row r="155" spans="1:3" s="52" customFormat="1" ht="60.75" hidden="1">
      <c r="A155" s="250" t="s">
        <v>471</v>
      </c>
      <c r="B155" s="55" t="s">
        <v>472</v>
      </c>
      <c r="C155" s="251">
        <f>C156+C157+C158</f>
        <v>0</v>
      </c>
    </row>
    <row r="156" spans="1:3" s="52" customFormat="1" ht="40.5" hidden="1">
      <c r="A156" s="250" t="s">
        <v>473</v>
      </c>
      <c r="B156" s="55" t="s">
        <v>474</v>
      </c>
      <c r="C156" s="251"/>
    </row>
    <row r="157" spans="1:3" s="52" customFormat="1" ht="60.75" hidden="1">
      <c r="A157" s="250" t="s">
        <v>475</v>
      </c>
      <c r="B157" s="55" t="s">
        <v>476</v>
      </c>
      <c r="C157" s="251"/>
    </row>
    <row r="158" spans="1:3" s="52" customFormat="1" ht="81" hidden="1">
      <c r="A158" s="250" t="s">
        <v>477</v>
      </c>
      <c r="B158" s="55" t="s">
        <v>478</v>
      </c>
      <c r="C158" s="262"/>
    </row>
    <row r="159" spans="1:3" s="52" customFormat="1" ht="40.5" hidden="1">
      <c r="A159" s="250" t="s">
        <v>479</v>
      </c>
      <c r="B159" s="72" t="s">
        <v>480</v>
      </c>
      <c r="C159" s="251"/>
    </row>
    <row r="160" spans="1:3" s="52" customFormat="1" ht="40.5" hidden="1">
      <c r="A160" s="250" t="s">
        <v>481</v>
      </c>
      <c r="B160" s="72" t="s">
        <v>482</v>
      </c>
      <c r="C160" s="251"/>
    </row>
    <row r="161" spans="1:3" s="52" customFormat="1" ht="40.5" hidden="1">
      <c r="A161" s="250" t="s">
        <v>483</v>
      </c>
      <c r="B161" s="55" t="s">
        <v>484</v>
      </c>
      <c r="C161" s="249">
        <f>C162</f>
        <v>0</v>
      </c>
    </row>
    <row r="162" spans="1:3" s="52" customFormat="1" ht="60.75" hidden="1">
      <c r="A162" s="250" t="s">
        <v>485</v>
      </c>
      <c r="B162" s="55" t="s">
        <v>486</v>
      </c>
      <c r="C162" s="251"/>
    </row>
    <row r="163" spans="1:3" s="52" customFormat="1" ht="40.5" hidden="1">
      <c r="A163" s="250" t="s">
        <v>487</v>
      </c>
      <c r="B163" s="73" t="s">
        <v>488</v>
      </c>
      <c r="C163" s="251">
        <f>C164</f>
        <v>0</v>
      </c>
    </row>
    <row r="164" spans="1:3" s="52" customFormat="1" ht="20.25" hidden="1" customHeight="1">
      <c r="A164" s="250" t="s">
        <v>489</v>
      </c>
      <c r="B164" s="74" t="s">
        <v>490</v>
      </c>
      <c r="C164" s="251"/>
    </row>
    <row r="165" spans="1:3" s="52" customFormat="1" ht="24" hidden="1" customHeight="1">
      <c r="A165" s="250" t="s">
        <v>491</v>
      </c>
      <c r="B165" s="75" t="s">
        <v>492</v>
      </c>
      <c r="C165" s="251">
        <f>C166</f>
        <v>0</v>
      </c>
    </row>
    <row r="166" spans="1:3" s="52" customFormat="1" ht="22.5" hidden="1" customHeight="1">
      <c r="A166" s="263" t="s">
        <v>493</v>
      </c>
      <c r="B166" s="75" t="s">
        <v>494</v>
      </c>
      <c r="C166" s="264"/>
    </row>
    <row r="167" spans="1:3" s="52" customFormat="1" ht="21" hidden="1" customHeight="1">
      <c r="A167" s="250" t="s">
        <v>495</v>
      </c>
      <c r="B167" s="55" t="s">
        <v>496</v>
      </c>
      <c r="C167" s="249">
        <f>C168</f>
        <v>0</v>
      </c>
    </row>
    <row r="168" spans="1:3" s="52" customFormat="1" ht="22.5" hidden="1" customHeight="1">
      <c r="A168" s="342" t="s">
        <v>497</v>
      </c>
      <c r="B168" s="437" t="s">
        <v>498</v>
      </c>
      <c r="C168" s="251"/>
    </row>
    <row r="169" spans="1:3" s="52" customFormat="1" ht="41.25" customHeight="1">
      <c r="A169" s="408" t="s">
        <v>740</v>
      </c>
      <c r="B169" s="408" t="s">
        <v>739</v>
      </c>
      <c r="C169" s="370">
        <f>C170</f>
        <v>100000</v>
      </c>
    </row>
    <row r="170" spans="1:3" s="52" customFormat="1" ht="22.5" customHeight="1">
      <c r="A170" s="408" t="s">
        <v>737</v>
      </c>
      <c r="B170" s="408" t="s">
        <v>735</v>
      </c>
      <c r="C170" s="370">
        <f>C171</f>
        <v>100000</v>
      </c>
    </row>
    <row r="171" spans="1:3" s="52" customFormat="1" ht="22.5" customHeight="1">
      <c r="A171" s="408" t="s">
        <v>738</v>
      </c>
      <c r="B171" s="408" t="s">
        <v>736</v>
      </c>
      <c r="C171" s="370">
        <v>100000</v>
      </c>
    </row>
    <row r="172" spans="1:3" s="52" customFormat="1" ht="31.5" customHeight="1">
      <c r="A172" s="483" t="s">
        <v>670</v>
      </c>
      <c r="B172" s="438" t="s">
        <v>669</v>
      </c>
      <c r="C172" s="369">
        <f>C177+C179</f>
        <v>355200</v>
      </c>
    </row>
    <row r="173" spans="1:3" s="52" customFormat="1" ht="56.25" hidden="1" customHeight="1">
      <c r="A173" s="433" t="s">
        <v>499</v>
      </c>
      <c r="B173" s="408" t="s">
        <v>500</v>
      </c>
      <c r="C173" s="369"/>
    </row>
    <row r="174" spans="1:3" s="52" customFormat="1" ht="56.25" hidden="1" customHeight="1">
      <c r="A174" s="433" t="s">
        <v>501</v>
      </c>
      <c r="B174" s="408" t="s">
        <v>502</v>
      </c>
      <c r="C174" s="370"/>
    </row>
    <row r="175" spans="1:3" s="52" customFormat="1" ht="26.25" hidden="1" customHeight="1">
      <c r="A175" s="433" t="s">
        <v>503</v>
      </c>
      <c r="B175" s="408" t="s">
        <v>504</v>
      </c>
      <c r="C175" s="370">
        <f>C176</f>
        <v>0</v>
      </c>
    </row>
    <row r="176" spans="1:3" s="52" customFormat="1" ht="36" hidden="1" customHeight="1">
      <c r="A176" s="433" t="s">
        <v>505</v>
      </c>
      <c r="B176" s="408" t="s">
        <v>506</v>
      </c>
      <c r="C176" s="370"/>
    </row>
    <row r="177" spans="1:3" s="52" customFormat="1" ht="42" customHeight="1">
      <c r="A177" s="433" t="s">
        <v>668</v>
      </c>
      <c r="B177" s="438" t="s">
        <v>667</v>
      </c>
      <c r="C177" s="370">
        <f>C178</f>
        <v>310200</v>
      </c>
    </row>
    <row r="178" spans="1:3" s="52" customFormat="1" ht="42" customHeight="1">
      <c r="A178" s="433" t="s">
        <v>666</v>
      </c>
      <c r="B178" s="438" t="s">
        <v>564</v>
      </c>
      <c r="C178" s="370">
        <v>310200</v>
      </c>
    </row>
    <row r="179" spans="1:3" s="52" customFormat="1" ht="42" customHeight="1">
      <c r="A179" s="433" t="s">
        <v>672</v>
      </c>
      <c r="B179" s="438" t="s">
        <v>632</v>
      </c>
      <c r="C179" s="370">
        <f>C180</f>
        <v>45000</v>
      </c>
    </row>
    <row r="180" spans="1:3" s="52" customFormat="1" ht="44.25" customHeight="1" thickBot="1">
      <c r="A180" s="433" t="s">
        <v>673</v>
      </c>
      <c r="B180" s="438" t="s">
        <v>631</v>
      </c>
      <c r="C180" s="370">
        <v>45000</v>
      </c>
    </row>
    <row r="181" spans="1:3" s="52" customFormat="1" ht="68.25" hidden="1" customHeight="1">
      <c r="A181" s="250" t="s">
        <v>512</v>
      </c>
      <c r="B181" s="439" t="s">
        <v>513</v>
      </c>
      <c r="C181" s="251">
        <f>C182</f>
        <v>0</v>
      </c>
    </row>
    <row r="182" spans="1:3" s="52" customFormat="1" ht="60.75" hidden="1" customHeight="1">
      <c r="A182" s="250" t="s">
        <v>514</v>
      </c>
      <c r="B182" s="55" t="s">
        <v>515</v>
      </c>
      <c r="C182" s="251"/>
    </row>
    <row r="183" spans="1:3" s="52" customFormat="1" ht="29.25" hidden="1" customHeight="1">
      <c r="A183" s="248" t="s">
        <v>516</v>
      </c>
      <c r="B183" s="54" t="s">
        <v>517</v>
      </c>
      <c r="C183" s="249">
        <f>C187</f>
        <v>0</v>
      </c>
    </row>
    <row r="184" spans="1:3" s="52" customFormat="1" ht="61.5" hidden="1" thickBot="1">
      <c r="A184" s="250" t="s">
        <v>518</v>
      </c>
      <c r="B184" s="55" t="s">
        <v>519</v>
      </c>
      <c r="C184" s="249">
        <f>C185</f>
        <v>0</v>
      </c>
    </row>
    <row r="185" spans="1:3" s="52" customFormat="1" ht="61.5" hidden="1" thickBot="1">
      <c r="A185" s="250" t="s">
        <v>520</v>
      </c>
      <c r="B185" s="55" t="s">
        <v>521</v>
      </c>
      <c r="C185" s="251"/>
    </row>
    <row r="186" spans="1:3" s="52" customFormat="1" ht="61.5" hidden="1" thickBot="1">
      <c r="A186" s="250" t="s">
        <v>522</v>
      </c>
      <c r="B186" s="76" t="s">
        <v>523</v>
      </c>
      <c r="C186" s="249">
        <f>C187</f>
        <v>0</v>
      </c>
    </row>
    <row r="187" spans="1:3" s="52" customFormat="1" ht="57" hidden="1" customHeight="1">
      <c r="A187" s="250" t="s">
        <v>518</v>
      </c>
      <c r="B187" s="55" t="s">
        <v>519</v>
      </c>
      <c r="C187" s="251">
        <f>C188</f>
        <v>0</v>
      </c>
    </row>
    <row r="188" spans="1:3" s="52" customFormat="1" ht="57" hidden="1" customHeight="1">
      <c r="A188" s="250" t="s">
        <v>520</v>
      </c>
      <c r="B188" s="55" t="s">
        <v>563</v>
      </c>
      <c r="C188" s="251">
        <v>0</v>
      </c>
    </row>
    <row r="189" spans="1:3" s="52" customFormat="1" ht="31.5" hidden="1" customHeight="1">
      <c r="A189" s="248" t="s">
        <v>568</v>
      </c>
      <c r="B189" s="54" t="s">
        <v>541</v>
      </c>
      <c r="C189" s="249">
        <f>C190</f>
        <v>0</v>
      </c>
    </row>
    <row r="190" spans="1:3" s="52" customFormat="1" ht="31.5" hidden="1" customHeight="1">
      <c r="A190" s="250" t="s">
        <v>569</v>
      </c>
      <c r="B190" s="55" t="s">
        <v>567</v>
      </c>
      <c r="C190" s="251">
        <f>C191</f>
        <v>0</v>
      </c>
    </row>
    <row r="191" spans="1:3" s="52" customFormat="1" ht="33" hidden="1" customHeight="1">
      <c r="A191" s="250" t="s">
        <v>566</v>
      </c>
      <c r="B191" s="55" t="s">
        <v>567</v>
      </c>
      <c r="C191" s="251">
        <v>0</v>
      </c>
    </row>
    <row r="192" spans="1:3" s="52" customFormat="1" ht="23.25" hidden="1" customHeight="1">
      <c r="A192" s="250" t="s">
        <v>524</v>
      </c>
      <c r="B192" s="55" t="s">
        <v>525</v>
      </c>
      <c r="C192" s="251"/>
    </row>
    <row r="193" spans="1:3" s="52" customFormat="1" ht="21.75" hidden="1" customHeight="1">
      <c r="A193" s="250" t="s">
        <v>526</v>
      </c>
      <c r="B193" s="55" t="s">
        <v>527</v>
      </c>
      <c r="C193" s="249"/>
    </row>
    <row r="194" spans="1:3" s="52" customFormat="1" ht="19.5" hidden="1" customHeight="1">
      <c r="A194" s="250" t="s">
        <v>528</v>
      </c>
      <c r="B194" s="55" t="s">
        <v>529</v>
      </c>
      <c r="C194" s="251"/>
    </row>
    <row r="195" spans="1:3" s="64" customFormat="1" ht="20.25" hidden="1" customHeight="1">
      <c r="A195" s="257" t="s">
        <v>530</v>
      </c>
      <c r="B195" s="63" t="s">
        <v>531</v>
      </c>
      <c r="C195" s="249">
        <f>C196</f>
        <v>0</v>
      </c>
    </row>
    <row r="196" spans="1:3" s="64" customFormat="1" ht="21.75" hidden="1" customHeight="1">
      <c r="A196" s="257" t="s">
        <v>532</v>
      </c>
      <c r="B196" s="63" t="s">
        <v>533</v>
      </c>
      <c r="C196" s="251"/>
    </row>
    <row r="197" spans="1:3" s="64" customFormat="1" ht="19.5" hidden="1" customHeight="1">
      <c r="A197" s="250" t="s">
        <v>534</v>
      </c>
      <c r="B197" s="77" t="s">
        <v>535</v>
      </c>
      <c r="C197" s="249">
        <f>C198</f>
        <v>0</v>
      </c>
    </row>
    <row r="198" spans="1:3" s="64" customFormat="1" ht="19.5" hidden="1" customHeight="1">
      <c r="A198" s="250" t="s">
        <v>536</v>
      </c>
      <c r="B198" s="77" t="s">
        <v>537</v>
      </c>
      <c r="C198" s="251"/>
    </row>
    <row r="199" spans="1:3" s="52" customFormat="1" ht="22.5" hidden="1" customHeight="1">
      <c r="A199" s="250" t="s">
        <v>538</v>
      </c>
      <c r="B199" s="59" t="s">
        <v>539</v>
      </c>
      <c r="C199" s="249">
        <f>C200</f>
        <v>0</v>
      </c>
    </row>
    <row r="200" spans="1:3" s="52" customFormat="1" ht="24.75" hidden="1" customHeight="1">
      <c r="A200" s="250" t="s">
        <v>524</v>
      </c>
      <c r="B200" s="59" t="s">
        <v>525</v>
      </c>
      <c r="C200" s="265"/>
    </row>
    <row r="201" spans="1:3" s="52" customFormat="1" ht="20.25" hidden="1" customHeight="1">
      <c r="A201" s="248" t="s">
        <v>540</v>
      </c>
      <c r="B201" s="54" t="s">
        <v>541</v>
      </c>
      <c r="C201" s="249">
        <f>C202</f>
        <v>0</v>
      </c>
    </row>
    <row r="202" spans="1:3" s="52" customFormat="1" ht="21.75" hidden="1" customHeight="1">
      <c r="A202" s="250" t="s">
        <v>542</v>
      </c>
      <c r="B202" s="55" t="s">
        <v>543</v>
      </c>
      <c r="C202" s="251">
        <f>C203</f>
        <v>0</v>
      </c>
    </row>
    <row r="203" spans="1:3" s="52" customFormat="1" ht="32.25" hidden="1" customHeight="1">
      <c r="A203" s="250" t="s">
        <v>544</v>
      </c>
      <c r="B203" s="55" t="s">
        <v>543</v>
      </c>
      <c r="C203" s="266"/>
    </row>
    <row r="204" spans="1:3" s="52" customFormat="1" ht="24.6" customHeight="1" thickBot="1">
      <c r="A204" s="267" t="s">
        <v>545</v>
      </c>
      <c r="B204" s="268" t="s">
        <v>546</v>
      </c>
      <c r="C204" s="269">
        <f>C17+C117</f>
        <v>27396170</v>
      </c>
    </row>
    <row r="205" spans="1:3" s="52" customFormat="1" ht="12.75" hidden="1" customHeight="1">
      <c r="A205" s="78"/>
      <c r="B205" s="78" t="s">
        <v>547</v>
      </c>
      <c r="C205" s="79"/>
    </row>
    <row r="206" spans="1:3" s="52" customFormat="1" ht="20.25" hidden="1">
      <c r="A206" s="78"/>
      <c r="B206" s="78" t="s">
        <v>548</v>
      </c>
      <c r="C206" s="79"/>
    </row>
    <row r="207" spans="1:3" s="52" customFormat="1" ht="20.25" hidden="1">
      <c r="A207" s="78"/>
      <c r="B207" s="78" t="s">
        <v>549</v>
      </c>
      <c r="C207" s="79"/>
    </row>
    <row r="208" spans="1:3" s="52" customFormat="1" ht="20.25" hidden="1">
      <c r="A208" s="78"/>
      <c r="B208" s="78" t="s">
        <v>550</v>
      </c>
      <c r="C208" s="79"/>
    </row>
    <row r="209" spans="1:3" s="52" customFormat="1" ht="20.25" hidden="1">
      <c r="A209" s="78"/>
      <c r="B209" s="78" t="s">
        <v>551</v>
      </c>
      <c r="C209" s="79"/>
    </row>
    <row r="210" spans="1:3" s="52" customFormat="1" ht="20.25" hidden="1">
      <c r="A210" s="78"/>
      <c r="B210" s="78" t="s">
        <v>552</v>
      </c>
      <c r="C210" s="79"/>
    </row>
    <row r="211" spans="1:3" s="52" customFormat="1" ht="20.25" hidden="1">
      <c r="A211" s="78"/>
      <c r="B211" s="78"/>
      <c r="C211" s="79"/>
    </row>
    <row r="212" spans="1:3" s="52" customFormat="1" ht="20.25" hidden="1">
      <c r="A212" s="78"/>
      <c r="B212" s="78" t="s">
        <v>553</v>
      </c>
      <c r="C212" s="80"/>
    </row>
    <row r="213" spans="1:3" s="52" customFormat="1" ht="20.25" hidden="1">
      <c r="A213" s="78"/>
      <c r="B213" s="81" t="s">
        <v>554</v>
      </c>
      <c r="C213" s="80"/>
    </row>
  </sheetData>
  <sheetProtection selectLockedCells="1" selectUnlockedCells="1"/>
  <mergeCells count="13">
    <mergeCell ref="B1:C1"/>
    <mergeCell ref="B2:C2"/>
    <mergeCell ref="B7:C7"/>
    <mergeCell ref="B8:C8"/>
    <mergeCell ref="B9:C9"/>
    <mergeCell ref="B10:C10"/>
    <mergeCell ref="B6:C6"/>
    <mergeCell ref="B3:C3"/>
    <mergeCell ref="B4:C4"/>
    <mergeCell ref="B5:C5"/>
    <mergeCell ref="A14:C14"/>
    <mergeCell ref="A12:C12"/>
    <mergeCell ref="A13:C13"/>
  </mergeCells>
  <phoneticPr fontId="0" type="noConversion"/>
  <pageMargins left="0.78740157480314965" right="0.39370078740157483" top="0.19685039370078741" bottom="0.39370078740157483" header="0.51181102362204722" footer="0.51181102362204722"/>
  <pageSetup paperSize="9" scale="5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03"/>
  <sheetViews>
    <sheetView view="pageBreakPreview" zoomScaleNormal="80" workbookViewId="0">
      <selection activeCell="C10" sqref="C10"/>
    </sheetView>
  </sheetViews>
  <sheetFormatPr defaultRowHeight="12.75"/>
  <cols>
    <col min="1" max="1" width="77.28515625" customWidth="1"/>
    <col min="2" max="2" width="9.5703125" style="87" customWidth="1"/>
    <col min="3" max="3" width="8" style="88" customWidth="1"/>
    <col min="4" max="4" width="7.140625" style="88" customWidth="1"/>
    <col min="5" max="5" width="17.140625" style="88" customWidth="1"/>
    <col min="6" max="6" width="8.7109375" style="88" customWidth="1"/>
    <col min="7" max="7" width="24.140625" style="89" customWidth="1"/>
    <col min="9" max="9" width="16.28515625" customWidth="1"/>
    <col min="10" max="10" width="1.42578125" customWidth="1"/>
    <col min="11" max="12" width="9.140625" hidden="1" customWidth="1"/>
  </cols>
  <sheetData>
    <row r="1" spans="1:9" ht="16.5">
      <c r="A1" t="s">
        <v>161</v>
      </c>
      <c r="B1" s="132"/>
      <c r="C1" s="448" t="s">
        <v>682</v>
      </c>
      <c r="D1" s="449"/>
      <c r="E1" s="90"/>
      <c r="F1" s="90"/>
      <c r="G1" s="90"/>
      <c r="H1" s="90"/>
    </row>
    <row r="2" spans="1:9" ht="16.5">
      <c r="B2" s="132"/>
      <c r="C2" s="448" t="s">
        <v>676</v>
      </c>
      <c r="D2" s="449"/>
      <c r="E2" s="449"/>
      <c r="F2" s="449"/>
      <c r="G2" s="450"/>
      <c r="H2" s="450"/>
      <c r="I2" s="449"/>
    </row>
    <row r="3" spans="1:9" ht="16.5">
      <c r="B3" s="132"/>
      <c r="C3" s="448" t="s">
        <v>4</v>
      </c>
      <c r="D3" s="449"/>
      <c r="E3" s="449"/>
      <c r="F3" s="449"/>
      <c r="G3" s="451"/>
      <c r="H3" s="451"/>
      <c r="I3" s="449"/>
    </row>
    <row r="4" spans="1:9" ht="16.5">
      <c r="B4" s="132"/>
      <c r="C4" s="452" t="s">
        <v>683</v>
      </c>
      <c r="D4" s="453"/>
      <c r="E4" s="453"/>
      <c r="F4" s="453"/>
      <c r="G4" s="450"/>
      <c r="H4" s="450"/>
      <c r="I4" s="453"/>
    </row>
    <row r="5" spans="1:9" ht="16.5">
      <c r="B5" s="132"/>
      <c r="C5" s="452" t="s">
        <v>715</v>
      </c>
      <c r="D5" s="453"/>
      <c r="E5" s="453"/>
      <c r="F5" s="453"/>
      <c r="G5" s="450"/>
      <c r="H5" s="450"/>
      <c r="I5" s="453"/>
    </row>
    <row r="6" spans="1:9" ht="16.5">
      <c r="B6" s="132"/>
      <c r="C6" s="452" t="s">
        <v>684</v>
      </c>
      <c r="D6" s="454"/>
      <c r="E6" s="454"/>
      <c r="F6" s="454"/>
      <c r="G6" s="454"/>
      <c r="H6" s="454"/>
      <c r="I6" s="454"/>
    </row>
    <row r="7" spans="1:9" ht="16.5">
      <c r="B7" s="132"/>
      <c r="C7" s="448" t="s">
        <v>685</v>
      </c>
      <c r="D7" s="449"/>
      <c r="E7" s="449"/>
      <c r="F7" s="454"/>
      <c r="G7" s="454"/>
      <c r="H7" s="454"/>
      <c r="I7" s="454"/>
    </row>
    <row r="8" spans="1:9" ht="16.5">
      <c r="B8" s="132"/>
      <c r="C8" s="452" t="s">
        <v>686</v>
      </c>
      <c r="D8" s="453"/>
      <c r="E8" s="453"/>
      <c r="F8" s="453"/>
      <c r="G8" s="450"/>
      <c r="H8" s="450"/>
      <c r="I8" s="453"/>
    </row>
    <row r="9" spans="1:9" ht="16.5">
      <c r="B9" s="132"/>
      <c r="C9" s="452" t="s">
        <v>745</v>
      </c>
      <c r="D9" s="453"/>
      <c r="E9" s="453"/>
      <c r="F9" s="453"/>
      <c r="G9" s="450"/>
      <c r="H9" s="450"/>
      <c r="I9" s="453"/>
    </row>
    <row r="10" spans="1:9" ht="16.5">
      <c r="B10" s="132"/>
      <c r="C10" s="452" t="s">
        <v>750</v>
      </c>
      <c r="D10" s="453"/>
      <c r="E10" s="453"/>
      <c r="F10" s="453"/>
      <c r="G10" s="450"/>
      <c r="H10" s="450"/>
      <c r="I10" s="453"/>
    </row>
    <row r="11" spans="1:9" ht="19.5" customHeight="1"/>
    <row r="12" spans="1:9" ht="18.75">
      <c r="A12" s="493" t="s">
        <v>3</v>
      </c>
      <c r="B12" s="493"/>
      <c r="C12" s="493"/>
      <c r="D12" s="493"/>
      <c r="E12" s="493"/>
      <c r="F12" s="493"/>
      <c r="G12" s="493"/>
    </row>
    <row r="13" spans="1:9" ht="18.75" customHeight="1">
      <c r="A13" s="494" t="s">
        <v>509</v>
      </c>
      <c r="B13" s="494"/>
      <c r="C13" s="494"/>
      <c r="D13" s="494"/>
      <c r="E13" s="494"/>
      <c r="F13" s="494"/>
      <c r="G13" s="494"/>
    </row>
    <row r="14" spans="1:9" ht="18.75" customHeight="1">
      <c r="A14" s="494" t="s">
        <v>4</v>
      </c>
      <c r="B14" s="494"/>
      <c r="C14" s="494"/>
      <c r="D14" s="494"/>
      <c r="E14" s="494"/>
      <c r="F14" s="494"/>
      <c r="G14" s="494"/>
    </row>
    <row r="15" spans="1:9" ht="18.75" customHeight="1">
      <c r="A15" s="494" t="s">
        <v>639</v>
      </c>
      <c r="B15" s="494"/>
      <c r="C15" s="494"/>
      <c r="D15" s="494"/>
      <c r="E15" s="494"/>
      <c r="F15" s="494"/>
      <c r="G15" s="494"/>
    </row>
    <row r="16" spans="1:9" ht="19.5" thickBot="1">
      <c r="A16" s="83"/>
      <c r="B16" s="93"/>
      <c r="C16" s="94" t="s">
        <v>161</v>
      </c>
      <c r="D16" s="95"/>
      <c r="E16" s="95"/>
      <c r="F16" s="95"/>
      <c r="G16" s="96" t="s">
        <v>103</v>
      </c>
    </row>
    <row r="17" spans="1:7" ht="32.25" customHeight="1" thickBot="1">
      <c r="A17" s="270" t="s">
        <v>105</v>
      </c>
      <c r="B17" s="271"/>
      <c r="C17" s="272" t="s">
        <v>5</v>
      </c>
      <c r="D17" s="272" t="s">
        <v>6</v>
      </c>
      <c r="E17" s="272" t="s">
        <v>7</v>
      </c>
      <c r="F17" s="272" t="s">
        <v>8</v>
      </c>
      <c r="G17" s="273" t="s">
        <v>660</v>
      </c>
    </row>
    <row r="18" spans="1:7" ht="36" customHeight="1" thickBot="1">
      <c r="A18" s="410" t="s">
        <v>1</v>
      </c>
      <c r="B18" s="411" t="s">
        <v>0</v>
      </c>
      <c r="C18" s="412"/>
      <c r="D18" s="412"/>
      <c r="E18" s="412"/>
      <c r="F18" s="412"/>
      <c r="G18" s="413"/>
    </row>
    <row r="19" spans="1:7" ht="16.5">
      <c r="A19" s="414" t="s">
        <v>9</v>
      </c>
      <c r="B19" s="415" t="s">
        <v>0</v>
      </c>
      <c r="C19" s="416" t="s">
        <v>10</v>
      </c>
      <c r="D19" s="416"/>
      <c r="E19" s="416"/>
      <c r="F19" s="416"/>
      <c r="G19" s="417">
        <f>G20+G25+G30+G43+G38</f>
        <v>5919876</v>
      </c>
    </row>
    <row r="20" spans="1:7" ht="33">
      <c r="A20" s="275" t="s">
        <v>11</v>
      </c>
      <c r="B20" s="99" t="s">
        <v>0</v>
      </c>
      <c r="C20" s="99" t="s">
        <v>10</v>
      </c>
      <c r="D20" s="100" t="s">
        <v>12</v>
      </c>
      <c r="E20" s="100"/>
      <c r="F20" s="100"/>
      <c r="G20" s="276">
        <f>G21</f>
        <v>1126976</v>
      </c>
    </row>
    <row r="21" spans="1:7" ht="49.5">
      <c r="A21" s="163" t="s">
        <v>13</v>
      </c>
      <c r="B21" s="101" t="s">
        <v>0</v>
      </c>
      <c r="C21" s="102" t="s">
        <v>10</v>
      </c>
      <c r="D21" s="102" t="s">
        <v>12</v>
      </c>
      <c r="E21" s="159" t="s">
        <v>250</v>
      </c>
      <c r="F21" s="103"/>
      <c r="G21" s="277">
        <f>G22</f>
        <v>1126976</v>
      </c>
    </row>
    <row r="22" spans="1:7" ht="16.5">
      <c r="A22" s="163" t="s">
        <v>14</v>
      </c>
      <c r="B22" s="102" t="s">
        <v>0</v>
      </c>
      <c r="C22" s="102" t="s">
        <v>10</v>
      </c>
      <c r="D22" s="103" t="s">
        <v>12</v>
      </c>
      <c r="E22" s="159" t="s">
        <v>251</v>
      </c>
      <c r="F22" s="103"/>
      <c r="G22" s="277">
        <f>G23</f>
        <v>1126976</v>
      </c>
    </row>
    <row r="23" spans="1:7" ht="20.25" customHeight="1">
      <c r="A23" s="163" t="s">
        <v>15</v>
      </c>
      <c r="B23" s="102" t="s">
        <v>0</v>
      </c>
      <c r="C23" s="102" t="s">
        <v>10</v>
      </c>
      <c r="D23" s="102" t="s">
        <v>12</v>
      </c>
      <c r="E23" s="159" t="s">
        <v>252</v>
      </c>
      <c r="F23" s="103"/>
      <c r="G23" s="277">
        <f>G24</f>
        <v>1126976</v>
      </c>
    </row>
    <row r="24" spans="1:7" ht="30.75" customHeight="1">
      <c r="A24" s="163" t="s">
        <v>16</v>
      </c>
      <c r="B24" s="102" t="s">
        <v>0</v>
      </c>
      <c r="C24" s="102" t="s">
        <v>10</v>
      </c>
      <c r="D24" s="102" t="s">
        <v>12</v>
      </c>
      <c r="E24" s="159" t="s">
        <v>252</v>
      </c>
      <c r="F24" s="103" t="s">
        <v>17</v>
      </c>
      <c r="G24" s="277">
        <v>1126976</v>
      </c>
    </row>
    <row r="25" spans="1:7" ht="54.75" customHeight="1">
      <c r="A25" s="275" t="s">
        <v>18</v>
      </c>
      <c r="B25" s="104" t="s">
        <v>0</v>
      </c>
      <c r="C25" s="99" t="s">
        <v>10</v>
      </c>
      <c r="D25" s="100" t="s">
        <v>19</v>
      </c>
      <c r="E25" s="100"/>
      <c r="F25" s="100"/>
      <c r="G25" s="276">
        <f>G26</f>
        <v>427835</v>
      </c>
    </row>
    <row r="26" spans="1:7" ht="49.5">
      <c r="A26" s="163" t="s">
        <v>13</v>
      </c>
      <c r="B26" s="102" t="s">
        <v>0</v>
      </c>
      <c r="C26" s="102" t="s">
        <v>10</v>
      </c>
      <c r="D26" s="103" t="s">
        <v>19</v>
      </c>
      <c r="E26" s="159" t="s">
        <v>250</v>
      </c>
      <c r="F26" s="103"/>
      <c r="G26" s="277">
        <f>G27</f>
        <v>427835</v>
      </c>
    </row>
    <row r="27" spans="1:7" ht="33.75" customHeight="1">
      <c r="A27" s="163" t="s">
        <v>20</v>
      </c>
      <c r="B27" s="102" t="s">
        <v>0</v>
      </c>
      <c r="C27" s="102" t="s">
        <v>10</v>
      </c>
      <c r="D27" s="103" t="s">
        <v>19</v>
      </c>
      <c r="E27" s="159" t="s">
        <v>253</v>
      </c>
      <c r="F27" s="103"/>
      <c r="G27" s="277">
        <f>G28</f>
        <v>427835</v>
      </c>
    </row>
    <row r="28" spans="1:7" ht="36" customHeight="1">
      <c r="A28" s="163" t="s">
        <v>21</v>
      </c>
      <c r="B28" s="102" t="s">
        <v>0</v>
      </c>
      <c r="C28" s="102" t="s">
        <v>10</v>
      </c>
      <c r="D28" s="103" t="s">
        <v>19</v>
      </c>
      <c r="E28" s="159" t="s">
        <v>254</v>
      </c>
      <c r="F28" s="103"/>
      <c r="G28" s="277">
        <f>G29</f>
        <v>427835</v>
      </c>
    </row>
    <row r="29" spans="1:7" ht="30.75" customHeight="1">
      <c r="A29" s="163" t="s">
        <v>16</v>
      </c>
      <c r="B29" s="102" t="s">
        <v>0</v>
      </c>
      <c r="C29" s="102" t="s">
        <v>10</v>
      </c>
      <c r="D29" s="103" t="s">
        <v>19</v>
      </c>
      <c r="E29" s="159" t="s">
        <v>254</v>
      </c>
      <c r="F29" s="103" t="s">
        <v>17</v>
      </c>
      <c r="G29" s="277">
        <v>427835</v>
      </c>
    </row>
    <row r="30" spans="1:7" ht="49.5">
      <c r="A30" s="275" t="s">
        <v>22</v>
      </c>
      <c r="B30" s="104" t="s">
        <v>0</v>
      </c>
      <c r="C30" s="99" t="s">
        <v>10</v>
      </c>
      <c r="D30" s="99" t="s">
        <v>23</v>
      </c>
      <c r="E30" s="99"/>
      <c r="F30" s="99"/>
      <c r="G30" s="276">
        <f>G31</f>
        <v>4114065</v>
      </c>
    </row>
    <row r="31" spans="1:7" ht="49.5">
      <c r="A31" s="163" t="s">
        <v>13</v>
      </c>
      <c r="B31" s="102" t="s">
        <v>0</v>
      </c>
      <c r="C31" s="102" t="s">
        <v>10</v>
      </c>
      <c r="D31" s="103" t="s">
        <v>23</v>
      </c>
      <c r="E31" s="159" t="s">
        <v>250</v>
      </c>
      <c r="F31" s="103"/>
      <c r="G31" s="277">
        <f>G32</f>
        <v>4114065</v>
      </c>
    </row>
    <row r="32" spans="1:7" ht="21" customHeight="1">
      <c r="A32" s="163" t="s">
        <v>24</v>
      </c>
      <c r="B32" s="102" t="s">
        <v>0</v>
      </c>
      <c r="C32" s="102" t="s">
        <v>10</v>
      </c>
      <c r="D32" s="103" t="s">
        <v>23</v>
      </c>
      <c r="E32" s="159" t="s">
        <v>255</v>
      </c>
      <c r="F32" s="103"/>
      <c r="G32" s="277">
        <f>G33</f>
        <v>4114065</v>
      </c>
    </row>
    <row r="33" spans="1:10" ht="21.75" customHeight="1">
      <c r="A33" s="163" t="s">
        <v>25</v>
      </c>
      <c r="B33" s="102" t="s">
        <v>0</v>
      </c>
      <c r="C33" s="102" t="s">
        <v>10</v>
      </c>
      <c r="D33" s="103" t="s">
        <v>23</v>
      </c>
      <c r="E33" s="159" t="s">
        <v>256</v>
      </c>
      <c r="F33" s="103"/>
      <c r="G33" s="277">
        <f>G34+G35+G36+G37</f>
        <v>4114065</v>
      </c>
    </row>
    <row r="34" spans="1:10" ht="33" customHeight="1">
      <c r="A34" s="163" t="s">
        <v>16</v>
      </c>
      <c r="B34" s="102" t="s">
        <v>0</v>
      </c>
      <c r="C34" s="102" t="s">
        <v>10</v>
      </c>
      <c r="D34" s="103" t="s">
        <v>23</v>
      </c>
      <c r="E34" s="159" t="s">
        <v>256</v>
      </c>
      <c r="F34" s="103" t="s">
        <v>17</v>
      </c>
      <c r="G34" s="277">
        <v>2676118</v>
      </c>
    </row>
    <row r="35" spans="1:10" ht="33">
      <c r="A35" s="166" t="s">
        <v>26</v>
      </c>
      <c r="B35" s="102" t="s">
        <v>0</v>
      </c>
      <c r="C35" s="102" t="s">
        <v>10</v>
      </c>
      <c r="D35" s="103" t="s">
        <v>23</v>
      </c>
      <c r="E35" s="159" t="s">
        <v>256</v>
      </c>
      <c r="F35" s="103" t="s">
        <v>27</v>
      </c>
      <c r="G35" s="277">
        <v>1292431</v>
      </c>
    </row>
    <row r="36" spans="1:10" ht="16.5">
      <c r="A36" s="278" t="s">
        <v>28</v>
      </c>
      <c r="B36" s="102" t="s">
        <v>0</v>
      </c>
      <c r="C36" s="102" t="s">
        <v>10</v>
      </c>
      <c r="D36" s="103" t="s">
        <v>23</v>
      </c>
      <c r="E36" s="159" t="s">
        <v>256</v>
      </c>
      <c r="F36" s="103" t="s">
        <v>29</v>
      </c>
      <c r="G36" s="277">
        <v>107594</v>
      </c>
    </row>
    <row r="37" spans="1:10" ht="16.5">
      <c r="A37" s="381" t="s">
        <v>593</v>
      </c>
      <c r="B37" s="102" t="s">
        <v>0</v>
      </c>
      <c r="C37" s="102" t="s">
        <v>10</v>
      </c>
      <c r="D37" s="103" t="s">
        <v>23</v>
      </c>
      <c r="E37" s="159" t="s">
        <v>256</v>
      </c>
      <c r="F37" s="103" t="s">
        <v>594</v>
      </c>
      <c r="G37" s="277">
        <v>37922</v>
      </c>
    </row>
    <row r="38" spans="1:10" ht="16.5">
      <c r="A38" s="160" t="s">
        <v>257</v>
      </c>
      <c r="B38" s="161" t="s">
        <v>0</v>
      </c>
      <c r="C38" s="161" t="s">
        <v>10</v>
      </c>
      <c r="D38" s="161" t="s">
        <v>80</v>
      </c>
      <c r="E38" s="161"/>
      <c r="F38" s="161"/>
      <c r="G38" s="276">
        <f>G39</f>
        <v>25000</v>
      </c>
    </row>
    <row r="39" spans="1:10" ht="49.5">
      <c r="A39" s="162" t="s">
        <v>13</v>
      </c>
      <c r="B39" s="115" t="s">
        <v>0</v>
      </c>
      <c r="C39" s="159" t="s">
        <v>10</v>
      </c>
      <c r="D39" s="159" t="s">
        <v>80</v>
      </c>
      <c r="E39" s="103" t="s">
        <v>250</v>
      </c>
      <c r="F39" s="116"/>
      <c r="G39" s="277">
        <f>G40</f>
        <v>25000</v>
      </c>
    </row>
    <row r="40" spans="1:10" ht="21.75" customHeight="1">
      <c r="A40" s="163" t="s">
        <v>30</v>
      </c>
      <c r="B40" s="115" t="s">
        <v>0</v>
      </c>
      <c r="C40" s="159" t="s">
        <v>10</v>
      </c>
      <c r="D40" s="159" t="s">
        <v>80</v>
      </c>
      <c r="E40" s="103" t="s">
        <v>258</v>
      </c>
      <c r="F40" s="116"/>
      <c r="G40" s="277">
        <f>G41</f>
        <v>25000</v>
      </c>
    </row>
    <row r="41" spans="1:10" ht="36" customHeight="1">
      <c r="A41" s="163" t="s">
        <v>41</v>
      </c>
      <c r="B41" s="115" t="s">
        <v>0</v>
      </c>
      <c r="C41" s="159" t="s">
        <v>10</v>
      </c>
      <c r="D41" s="159" t="s">
        <v>80</v>
      </c>
      <c r="E41" s="103" t="s">
        <v>259</v>
      </c>
      <c r="F41" s="116"/>
      <c r="G41" s="277">
        <f>G42</f>
        <v>25000</v>
      </c>
    </row>
    <row r="42" spans="1:10" ht="16.5">
      <c r="A42" s="163" t="s">
        <v>42</v>
      </c>
      <c r="B42" s="115" t="s">
        <v>0</v>
      </c>
      <c r="C42" s="159" t="s">
        <v>10</v>
      </c>
      <c r="D42" s="159" t="s">
        <v>80</v>
      </c>
      <c r="E42" s="103" t="s">
        <v>259</v>
      </c>
      <c r="F42" s="116" t="s">
        <v>43</v>
      </c>
      <c r="G42" s="277">
        <v>25000</v>
      </c>
    </row>
    <row r="43" spans="1:10" ht="16.5">
      <c r="A43" s="275" t="s">
        <v>30</v>
      </c>
      <c r="B43" s="99" t="s">
        <v>0</v>
      </c>
      <c r="C43" s="99" t="s">
        <v>10</v>
      </c>
      <c r="D43" s="99" t="s">
        <v>31</v>
      </c>
      <c r="E43" s="100"/>
      <c r="F43" s="100"/>
      <c r="G43" s="276">
        <f>G44+G51</f>
        <v>226000</v>
      </c>
    </row>
    <row r="44" spans="1:10" ht="49.5">
      <c r="A44" s="163" t="s">
        <v>13</v>
      </c>
      <c r="B44" s="102" t="s">
        <v>0</v>
      </c>
      <c r="C44" s="102" t="s">
        <v>10</v>
      </c>
      <c r="D44" s="103" t="s">
        <v>31</v>
      </c>
      <c r="E44" s="103" t="s">
        <v>260</v>
      </c>
      <c r="F44" s="103"/>
      <c r="G44" s="277">
        <f>G45</f>
        <v>208000</v>
      </c>
    </row>
    <row r="45" spans="1:10" ht="16.5">
      <c r="A45" s="163" t="s">
        <v>30</v>
      </c>
      <c r="B45" s="102" t="s">
        <v>0</v>
      </c>
      <c r="C45" s="103" t="s">
        <v>10</v>
      </c>
      <c r="D45" s="103" t="s">
        <v>31</v>
      </c>
      <c r="E45" s="103" t="s">
        <v>258</v>
      </c>
      <c r="F45" s="103"/>
      <c r="G45" s="277">
        <f>G46+G49</f>
        <v>208000</v>
      </c>
    </row>
    <row r="46" spans="1:10" ht="16.5">
      <c r="A46" s="419" t="s">
        <v>32</v>
      </c>
      <c r="B46" s="102" t="s">
        <v>0</v>
      </c>
      <c r="C46" s="103" t="s">
        <v>10</v>
      </c>
      <c r="D46" s="103" t="s">
        <v>31</v>
      </c>
      <c r="E46" s="103" t="s">
        <v>261</v>
      </c>
      <c r="F46" s="103"/>
      <c r="G46" s="277">
        <f>+G48+G47</f>
        <v>197500</v>
      </c>
    </row>
    <row r="47" spans="1:10" ht="16.5">
      <c r="A47" s="202" t="s">
        <v>593</v>
      </c>
      <c r="B47" s="101" t="s">
        <v>0</v>
      </c>
      <c r="C47" s="103" t="s">
        <v>10</v>
      </c>
      <c r="D47" s="103" t="s">
        <v>31</v>
      </c>
      <c r="E47" s="103" t="s">
        <v>261</v>
      </c>
      <c r="F47" s="103" t="s">
        <v>594</v>
      </c>
      <c r="G47" s="277">
        <v>6000</v>
      </c>
      <c r="J47" s="105"/>
    </row>
    <row r="48" spans="1:10" ht="16.5">
      <c r="A48" s="279" t="s">
        <v>28</v>
      </c>
      <c r="B48" s="102" t="s">
        <v>0</v>
      </c>
      <c r="C48" s="103" t="s">
        <v>10</v>
      </c>
      <c r="D48" s="103" t="s">
        <v>31</v>
      </c>
      <c r="E48" s="103" t="s">
        <v>261</v>
      </c>
      <c r="F48" s="103" t="s">
        <v>29</v>
      </c>
      <c r="G48" s="277">
        <v>191500</v>
      </c>
      <c r="J48" s="105"/>
    </row>
    <row r="49" spans="1:10" ht="16.5">
      <c r="A49" s="279" t="s">
        <v>655</v>
      </c>
      <c r="B49" s="102" t="s">
        <v>0</v>
      </c>
      <c r="C49" s="103" t="s">
        <v>10</v>
      </c>
      <c r="D49" s="103" t="s">
        <v>31</v>
      </c>
      <c r="E49" s="103" t="s">
        <v>640</v>
      </c>
      <c r="F49" s="103"/>
      <c r="G49" s="277">
        <f>G50</f>
        <v>10500</v>
      </c>
      <c r="J49" s="105"/>
    </row>
    <row r="50" spans="1:10" ht="33">
      <c r="A50" s="166" t="s">
        <v>26</v>
      </c>
      <c r="B50" s="102" t="s">
        <v>0</v>
      </c>
      <c r="C50" s="103" t="s">
        <v>10</v>
      </c>
      <c r="D50" s="103" t="s">
        <v>31</v>
      </c>
      <c r="E50" s="103" t="s">
        <v>640</v>
      </c>
      <c r="F50" s="103" t="s">
        <v>27</v>
      </c>
      <c r="G50" s="277">
        <v>10500</v>
      </c>
      <c r="J50" s="105"/>
    </row>
    <row r="51" spans="1:10" ht="33">
      <c r="A51" s="168" t="s">
        <v>589</v>
      </c>
      <c r="B51" s="102" t="s">
        <v>0</v>
      </c>
      <c r="C51" s="103" t="s">
        <v>10</v>
      </c>
      <c r="D51" s="103" t="s">
        <v>31</v>
      </c>
      <c r="E51" s="103" t="s">
        <v>293</v>
      </c>
      <c r="F51" s="103"/>
      <c r="G51" s="277">
        <f>G52</f>
        <v>18000</v>
      </c>
      <c r="J51" s="105"/>
    </row>
    <row r="52" spans="1:10" ht="16.5">
      <c r="A52" s="420" t="s">
        <v>507</v>
      </c>
      <c r="B52" s="102" t="s">
        <v>0</v>
      </c>
      <c r="C52" s="103" t="s">
        <v>10</v>
      </c>
      <c r="D52" s="103" t="s">
        <v>31</v>
      </c>
      <c r="E52" s="103" t="s">
        <v>290</v>
      </c>
      <c r="F52" s="103"/>
      <c r="G52" s="277">
        <f>G53</f>
        <v>18000</v>
      </c>
    </row>
    <row r="53" spans="1:10" ht="16.5">
      <c r="A53" s="420" t="s">
        <v>508</v>
      </c>
      <c r="B53" s="102" t="s">
        <v>0</v>
      </c>
      <c r="C53" s="103" t="s">
        <v>10</v>
      </c>
      <c r="D53" s="103" t="s">
        <v>31</v>
      </c>
      <c r="E53" s="103" t="s">
        <v>619</v>
      </c>
      <c r="F53" s="103"/>
      <c r="G53" s="277">
        <f>G54</f>
        <v>18000</v>
      </c>
    </row>
    <row r="54" spans="1:10" ht="33">
      <c r="A54" s="166" t="s">
        <v>26</v>
      </c>
      <c r="B54" s="102" t="s">
        <v>0</v>
      </c>
      <c r="C54" s="103" t="s">
        <v>10</v>
      </c>
      <c r="D54" s="103" t="s">
        <v>31</v>
      </c>
      <c r="E54" s="103" t="s">
        <v>619</v>
      </c>
      <c r="F54" s="103" t="s">
        <v>27</v>
      </c>
      <c r="G54" s="277">
        <v>18000</v>
      </c>
    </row>
    <row r="55" spans="1:10" ht="16.5">
      <c r="A55" s="280" t="s">
        <v>33</v>
      </c>
      <c r="B55" s="100" t="s">
        <v>0</v>
      </c>
      <c r="C55" s="100" t="s">
        <v>12</v>
      </c>
      <c r="D55" s="100"/>
      <c r="E55" s="100"/>
      <c r="F55" s="100"/>
      <c r="G55" s="281">
        <f>G56</f>
        <v>310200</v>
      </c>
    </row>
    <row r="56" spans="1:10" ht="16.5">
      <c r="A56" s="280" t="s">
        <v>34</v>
      </c>
      <c r="B56" s="106" t="s">
        <v>0</v>
      </c>
      <c r="C56" s="107" t="s">
        <v>12</v>
      </c>
      <c r="D56" s="107" t="s">
        <v>19</v>
      </c>
      <c r="E56" s="107"/>
      <c r="F56" s="107"/>
      <c r="G56" s="282">
        <f>G57</f>
        <v>310200</v>
      </c>
    </row>
    <row r="57" spans="1:10" ht="36.75" customHeight="1">
      <c r="A57" s="162" t="s">
        <v>13</v>
      </c>
      <c r="B57" s="108" t="s">
        <v>0</v>
      </c>
      <c r="C57" s="103" t="s">
        <v>12</v>
      </c>
      <c r="D57" s="103" t="s">
        <v>19</v>
      </c>
      <c r="E57" s="103" t="s">
        <v>250</v>
      </c>
      <c r="F57" s="103"/>
      <c r="G57" s="277">
        <f>G59</f>
        <v>310200</v>
      </c>
    </row>
    <row r="58" spans="1:10" ht="16.5">
      <c r="A58" s="163" t="s">
        <v>30</v>
      </c>
      <c r="B58" s="306" t="s">
        <v>0</v>
      </c>
      <c r="C58" s="307" t="s">
        <v>12</v>
      </c>
      <c r="D58" s="307" t="s">
        <v>19</v>
      </c>
      <c r="E58" s="307" t="s">
        <v>258</v>
      </c>
      <c r="F58" s="307"/>
      <c r="G58" s="304">
        <f>G59</f>
        <v>310200</v>
      </c>
    </row>
    <row r="59" spans="1:10" ht="23.85" customHeight="1">
      <c r="A59" s="308" t="s">
        <v>35</v>
      </c>
      <c r="B59" s="309" t="s">
        <v>0</v>
      </c>
      <c r="C59" s="310" t="s">
        <v>12</v>
      </c>
      <c r="D59" s="310" t="s">
        <v>19</v>
      </c>
      <c r="E59" s="310" t="s">
        <v>674</v>
      </c>
      <c r="F59" s="311"/>
      <c r="G59" s="312">
        <f>G60+G61</f>
        <v>310200</v>
      </c>
    </row>
    <row r="60" spans="1:10" ht="22.9" customHeight="1">
      <c r="A60" s="163" t="s">
        <v>16</v>
      </c>
      <c r="B60" s="106" t="s">
        <v>0</v>
      </c>
      <c r="C60" s="103" t="s">
        <v>12</v>
      </c>
      <c r="D60" s="103" t="s">
        <v>19</v>
      </c>
      <c r="E60" s="103" t="s">
        <v>674</v>
      </c>
      <c r="F60" s="103" t="s">
        <v>17</v>
      </c>
      <c r="G60" s="277">
        <v>281981.95</v>
      </c>
    </row>
    <row r="61" spans="1:10" ht="32.25" customHeight="1">
      <c r="A61" s="305" t="s">
        <v>26</v>
      </c>
      <c r="B61" s="306" t="s">
        <v>0</v>
      </c>
      <c r="C61" s="307" t="s">
        <v>12</v>
      </c>
      <c r="D61" s="307" t="s">
        <v>19</v>
      </c>
      <c r="E61" s="307" t="s">
        <v>674</v>
      </c>
      <c r="F61" s="307" t="s">
        <v>27</v>
      </c>
      <c r="G61" s="304">
        <v>28218.05</v>
      </c>
    </row>
    <row r="62" spans="1:10" ht="23.25" customHeight="1">
      <c r="A62" s="313" t="s">
        <v>36</v>
      </c>
      <c r="B62" s="314" t="s">
        <v>0</v>
      </c>
      <c r="C62" s="315" t="s">
        <v>19</v>
      </c>
      <c r="D62" s="315"/>
      <c r="E62" s="315"/>
      <c r="F62" s="315"/>
      <c r="G62" s="316">
        <f>G63+G74</f>
        <v>65600</v>
      </c>
    </row>
    <row r="63" spans="1:10" ht="16.5">
      <c r="A63" s="286" t="s">
        <v>37</v>
      </c>
      <c r="B63" s="111" t="s">
        <v>0</v>
      </c>
      <c r="C63" s="112" t="s">
        <v>19</v>
      </c>
      <c r="D63" s="112" t="s">
        <v>12</v>
      </c>
      <c r="E63" s="107"/>
      <c r="F63" s="107"/>
      <c r="G63" s="287">
        <f>G64+G70</f>
        <v>17600</v>
      </c>
    </row>
    <row r="64" spans="1:10" ht="37.5" customHeight="1">
      <c r="A64" s="372" t="s">
        <v>624</v>
      </c>
      <c r="B64" s="102" t="s">
        <v>0</v>
      </c>
      <c r="C64" s="102" t="s">
        <v>19</v>
      </c>
      <c r="D64" s="103" t="s">
        <v>12</v>
      </c>
      <c r="E64" s="103" t="s">
        <v>278</v>
      </c>
      <c r="F64" s="103"/>
      <c r="G64" s="277">
        <f>G65</f>
        <v>15600</v>
      </c>
    </row>
    <row r="65" spans="1:7" ht="16.5">
      <c r="A65" s="164" t="s">
        <v>264</v>
      </c>
      <c r="B65" s="102" t="s">
        <v>0</v>
      </c>
      <c r="C65" s="102" t="s">
        <v>19</v>
      </c>
      <c r="D65" s="102" t="s">
        <v>12</v>
      </c>
      <c r="E65" s="103" t="s">
        <v>565</v>
      </c>
      <c r="F65" s="113"/>
      <c r="G65" s="277">
        <f>G66</f>
        <v>15600</v>
      </c>
    </row>
    <row r="66" spans="1:7" ht="33.75" customHeight="1">
      <c r="A66" s="165" t="s">
        <v>38</v>
      </c>
      <c r="B66" s="102" t="s">
        <v>0</v>
      </c>
      <c r="C66" s="102" t="s">
        <v>19</v>
      </c>
      <c r="D66" s="102" t="s">
        <v>12</v>
      </c>
      <c r="E66" s="103" t="s">
        <v>596</v>
      </c>
      <c r="F66" s="113"/>
      <c r="G66" s="277">
        <f>G68+G67+G69</f>
        <v>15600</v>
      </c>
    </row>
    <row r="67" spans="1:7" ht="19.5" customHeight="1">
      <c r="A67" s="163" t="s">
        <v>16</v>
      </c>
      <c r="B67" s="102" t="s">
        <v>0</v>
      </c>
      <c r="C67" s="102" t="s">
        <v>19</v>
      </c>
      <c r="D67" s="102" t="s">
        <v>12</v>
      </c>
      <c r="E67" s="103" t="s">
        <v>596</v>
      </c>
      <c r="F67" s="113" t="s">
        <v>17</v>
      </c>
      <c r="G67" s="277">
        <v>0</v>
      </c>
    </row>
    <row r="68" spans="1:7" ht="33">
      <c r="A68" s="470" t="s">
        <v>26</v>
      </c>
      <c r="B68" s="102" t="s">
        <v>0</v>
      </c>
      <c r="C68" s="102" t="s">
        <v>19</v>
      </c>
      <c r="D68" s="102" t="s">
        <v>12</v>
      </c>
      <c r="E68" s="103" t="s">
        <v>596</v>
      </c>
      <c r="F68" s="103" t="s">
        <v>27</v>
      </c>
      <c r="G68" s="277">
        <v>5000</v>
      </c>
    </row>
    <row r="69" spans="1:7" ht="16.5">
      <c r="A69" s="201" t="s">
        <v>712</v>
      </c>
      <c r="B69" s="101" t="s">
        <v>0</v>
      </c>
      <c r="C69" s="102" t="s">
        <v>19</v>
      </c>
      <c r="D69" s="102" t="s">
        <v>12</v>
      </c>
      <c r="E69" s="103" t="s">
        <v>596</v>
      </c>
      <c r="F69" s="113" t="s">
        <v>687</v>
      </c>
      <c r="G69" s="288">
        <v>10600</v>
      </c>
    </row>
    <row r="70" spans="1:7" ht="39.75" customHeight="1">
      <c r="A70" s="471" t="s">
        <v>628</v>
      </c>
      <c r="B70" s="102" t="s">
        <v>0</v>
      </c>
      <c r="C70" s="102" t="s">
        <v>19</v>
      </c>
      <c r="D70" s="102" t="s">
        <v>12</v>
      </c>
      <c r="E70" s="113" t="s">
        <v>279</v>
      </c>
      <c r="F70" s="113"/>
      <c r="G70" s="288">
        <f>G72</f>
        <v>2000</v>
      </c>
    </row>
    <row r="71" spans="1:7" ht="16.5">
      <c r="A71" s="203" t="s">
        <v>265</v>
      </c>
      <c r="B71" s="102" t="s">
        <v>0</v>
      </c>
      <c r="C71" s="102" t="s">
        <v>19</v>
      </c>
      <c r="D71" s="102" t="s">
        <v>12</v>
      </c>
      <c r="E71" s="113" t="s">
        <v>281</v>
      </c>
      <c r="F71" s="113"/>
      <c r="G71" s="288">
        <f>G72</f>
        <v>2000</v>
      </c>
    </row>
    <row r="72" spans="1:7" ht="33">
      <c r="A72" s="165" t="s">
        <v>38</v>
      </c>
      <c r="B72" s="102" t="s">
        <v>0</v>
      </c>
      <c r="C72" s="102" t="s">
        <v>19</v>
      </c>
      <c r="D72" s="102" t="s">
        <v>12</v>
      </c>
      <c r="E72" s="116" t="s">
        <v>597</v>
      </c>
      <c r="F72" s="113"/>
      <c r="G72" s="288">
        <f>G73</f>
        <v>2000</v>
      </c>
    </row>
    <row r="73" spans="1:7" ht="30.75" customHeight="1">
      <c r="A73" s="166" t="s">
        <v>26</v>
      </c>
      <c r="B73" s="102" t="s">
        <v>0</v>
      </c>
      <c r="C73" s="102" t="s">
        <v>19</v>
      </c>
      <c r="D73" s="102" t="s">
        <v>12</v>
      </c>
      <c r="E73" s="116" t="s">
        <v>597</v>
      </c>
      <c r="F73" s="113" t="s">
        <v>27</v>
      </c>
      <c r="G73" s="288">
        <v>2000</v>
      </c>
    </row>
    <row r="74" spans="1:7" ht="16.5">
      <c r="A74" s="289" t="s">
        <v>44</v>
      </c>
      <c r="B74" s="99" t="s">
        <v>0</v>
      </c>
      <c r="C74" s="100" t="s">
        <v>19</v>
      </c>
      <c r="D74" s="100" t="s">
        <v>45</v>
      </c>
      <c r="E74" s="100"/>
      <c r="F74" s="100"/>
      <c r="G74" s="276">
        <f>G75</f>
        <v>48000</v>
      </c>
    </row>
    <row r="75" spans="1:7" ht="49.5">
      <c r="A75" s="163" t="s">
        <v>627</v>
      </c>
      <c r="B75" s="102" t="s">
        <v>0</v>
      </c>
      <c r="C75" s="103" t="s">
        <v>19</v>
      </c>
      <c r="D75" s="103" t="s">
        <v>45</v>
      </c>
      <c r="E75" s="103" t="s">
        <v>266</v>
      </c>
      <c r="F75" s="103"/>
      <c r="G75" s="277">
        <f>G76</f>
        <v>48000</v>
      </c>
    </row>
    <row r="76" spans="1:7" ht="27.75" customHeight="1">
      <c r="A76" s="163" t="s">
        <v>269</v>
      </c>
      <c r="B76" s="102" t="s">
        <v>0</v>
      </c>
      <c r="C76" s="103" t="s">
        <v>19</v>
      </c>
      <c r="D76" s="103" t="s">
        <v>45</v>
      </c>
      <c r="E76" s="103" t="s">
        <v>267</v>
      </c>
      <c r="F76" s="103"/>
      <c r="G76" s="277">
        <f>G77</f>
        <v>48000</v>
      </c>
    </row>
    <row r="77" spans="1:7" ht="33">
      <c r="A77" s="181" t="s">
        <v>439</v>
      </c>
      <c r="B77" s="102" t="s">
        <v>0</v>
      </c>
      <c r="C77" s="103" t="s">
        <v>19</v>
      </c>
      <c r="D77" s="103" t="s">
        <v>45</v>
      </c>
      <c r="E77" s="103" t="s">
        <v>268</v>
      </c>
      <c r="F77" s="103"/>
      <c r="G77" s="277">
        <f>G78+G79</f>
        <v>48000</v>
      </c>
    </row>
    <row r="78" spans="1:7" ht="33">
      <c r="A78" s="174" t="s">
        <v>26</v>
      </c>
      <c r="B78" s="102" t="s">
        <v>0</v>
      </c>
      <c r="C78" s="103" t="s">
        <v>19</v>
      </c>
      <c r="D78" s="103" t="s">
        <v>45</v>
      </c>
      <c r="E78" s="103" t="s">
        <v>268</v>
      </c>
      <c r="F78" s="103" t="s">
        <v>27</v>
      </c>
      <c r="G78" s="277">
        <v>36000</v>
      </c>
    </row>
    <row r="79" spans="1:7" ht="16.5">
      <c r="A79" s="201" t="s">
        <v>712</v>
      </c>
      <c r="B79" s="102" t="s">
        <v>0</v>
      </c>
      <c r="C79" s="103" t="s">
        <v>19</v>
      </c>
      <c r="D79" s="103" t="s">
        <v>45</v>
      </c>
      <c r="E79" s="103" t="s">
        <v>268</v>
      </c>
      <c r="F79" s="103" t="s">
        <v>687</v>
      </c>
      <c r="G79" s="277">
        <v>12000</v>
      </c>
    </row>
    <row r="80" spans="1:7" ht="16.5">
      <c r="A80" s="284" t="s">
        <v>46</v>
      </c>
      <c r="B80" s="117" t="s">
        <v>0</v>
      </c>
      <c r="C80" s="110" t="s">
        <v>23</v>
      </c>
      <c r="D80" s="100"/>
      <c r="E80" s="100"/>
      <c r="F80" s="100"/>
      <c r="G80" s="276">
        <f>+G81</f>
        <v>689638.72</v>
      </c>
    </row>
    <row r="81" spans="1:9" ht="16.5">
      <c r="A81" s="290" t="s">
        <v>48</v>
      </c>
      <c r="B81" s="99" t="s">
        <v>0</v>
      </c>
      <c r="C81" s="100" t="s">
        <v>23</v>
      </c>
      <c r="D81" s="100" t="s">
        <v>40</v>
      </c>
      <c r="E81" s="100"/>
      <c r="F81" s="100"/>
      <c r="G81" s="287">
        <f>G82</f>
        <v>689638.72</v>
      </c>
    </row>
    <row r="82" spans="1:9" ht="49.5">
      <c r="A82" s="418" t="s">
        <v>641</v>
      </c>
      <c r="B82" s="102" t="s">
        <v>0</v>
      </c>
      <c r="C82" s="103" t="s">
        <v>23</v>
      </c>
      <c r="D82" s="103" t="s">
        <v>40</v>
      </c>
      <c r="E82" s="103" t="s">
        <v>274</v>
      </c>
      <c r="F82" s="103"/>
      <c r="G82" s="283">
        <f>G83</f>
        <v>689638.72</v>
      </c>
    </row>
    <row r="83" spans="1:9" ht="33">
      <c r="A83" s="167" t="s">
        <v>277</v>
      </c>
      <c r="B83" s="102" t="s">
        <v>0</v>
      </c>
      <c r="C83" s="103" t="s">
        <v>23</v>
      </c>
      <c r="D83" s="103" t="s">
        <v>40</v>
      </c>
      <c r="E83" s="103" t="s">
        <v>275</v>
      </c>
      <c r="F83" s="103"/>
      <c r="G83" s="283">
        <f>G84</f>
        <v>689638.72</v>
      </c>
    </row>
    <row r="84" spans="1:9" ht="33">
      <c r="A84" s="174" t="s">
        <v>49</v>
      </c>
      <c r="B84" s="102" t="s">
        <v>0</v>
      </c>
      <c r="C84" s="103" t="s">
        <v>23</v>
      </c>
      <c r="D84" s="103" t="s">
        <v>40</v>
      </c>
      <c r="E84" s="103" t="s">
        <v>276</v>
      </c>
      <c r="F84" s="103"/>
      <c r="G84" s="283">
        <f>G85</f>
        <v>689638.72</v>
      </c>
    </row>
    <row r="85" spans="1:9" ht="33">
      <c r="A85" s="174" t="s">
        <v>26</v>
      </c>
      <c r="B85" s="102" t="s">
        <v>0</v>
      </c>
      <c r="C85" s="103" t="s">
        <v>23</v>
      </c>
      <c r="D85" s="103" t="s">
        <v>40</v>
      </c>
      <c r="E85" s="103" t="s">
        <v>276</v>
      </c>
      <c r="F85" s="103" t="s">
        <v>27</v>
      </c>
      <c r="G85" s="283">
        <v>689638.72</v>
      </c>
    </row>
    <row r="86" spans="1:9" ht="16.5">
      <c r="A86" s="291" t="s">
        <v>50</v>
      </c>
      <c r="B86" s="117" t="s">
        <v>0</v>
      </c>
      <c r="C86" s="110" t="s">
        <v>51</v>
      </c>
      <c r="D86" s="110"/>
      <c r="E86" s="110"/>
      <c r="F86" s="110"/>
      <c r="G86" s="285">
        <f>G87+G92+G102+G128</f>
        <v>3803034</v>
      </c>
    </row>
    <row r="87" spans="1:9" ht="16.5">
      <c r="A87" s="292" t="s">
        <v>52</v>
      </c>
      <c r="B87" s="118" t="s">
        <v>0</v>
      </c>
      <c r="C87" s="119" t="s">
        <v>51</v>
      </c>
      <c r="D87" s="120" t="s">
        <v>10</v>
      </c>
      <c r="E87" s="120"/>
      <c r="F87" s="121"/>
      <c r="G87" s="293">
        <f>G88</f>
        <v>117968</v>
      </c>
    </row>
    <row r="88" spans="1:9" ht="66">
      <c r="A88" s="203" t="s">
        <v>642</v>
      </c>
      <c r="B88" s="159" t="s">
        <v>0</v>
      </c>
      <c r="C88" s="159" t="s">
        <v>51</v>
      </c>
      <c r="D88" s="159" t="s">
        <v>10</v>
      </c>
      <c r="E88" s="122" t="s">
        <v>262</v>
      </c>
      <c r="F88" s="122"/>
      <c r="G88" s="294">
        <f>G91</f>
        <v>117968</v>
      </c>
    </row>
    <row r="89" spans="1:9" ht="33">
      <c r="A89" s="169" t="s">
        <v>280</v>
      </c>
      <c r="B89" s="159" t="s">
        <v>0</v>
      </c>
      <c r="C89" s="159" t="s">
        <v>51</v>
      </c>
      <c r="D89" s="159" t="s">
        <v>10</v>
      </c>
      <c r="E89" s="122" t="s">
        <v>263</v>
      </c>
      <c r="F89" s="120"/>
      <c r="G89" s="294">
        <f>G90</f>
        <v>117968</v>
      </c>
    </row>
    <row r="90" spans="1:9" ht="33">
      <c r="A90" s="168" t="s">
        <v>282</v>
      </c>
      <c r="B90" s="159" t="s">
        <v>0</v>
      </c>
      <c r="C90" s="159" t="s">
        <v>51</v>
      </c>
      <c r="D90" s="159" t="s">
        <v>10</v>
      </c>
      <c r="E90" s="122" t="s">
        <v>598</v>
      </c>
      <c r="F90" s="120"/>
      <c r="G90" s="294">
        <f>G91</f>
        <v>117968</v>
      </c>
    </row>
    <row r="91" spans="1:9" ht="33">
      <c r="A91" s="170" t="s">
        <v>26</v>
      </c>
      <c r="B91" s="159" t="s">
        <v>0</v>
      </c>
      <c r="C91" s="159" t="s">
        <v>51</v>
      </c>
      <c r="D91" s="159" t="s">
        <v>10</v>
      </c>
      <c r="E91" s="122" t="s">
        <v>598</v>
      </c>
      <c r="F91" s="122" t="s">
        <v>27</v>
      </c>
      <c r="G91" s="295">
        <v>117968</v>
      </c>
      <c r="H91" s="124"/>
      <c r="I91" s="125"/>
    </row>
    <row r="92" spans="1:9" ht="21" customHeight="1">
      <c r="A92" s="290" t="s">
        <v>53</v>
      </c>
      <c r="B92" s="117" t="s">
        <v>0</v>
      </c>
      <c r="C92" s="123" t="s">
        <v>51</v>
      </c>
      <c r="D92" s="120" t="s">
        <v>12</v>
      </c>
      <c r="E92" s="120"/>
      <c r="F92" s="110"/>
      <c r="G92" s="296">
        <f>G93</f>
        <v>1901500</v>
      </c>
      <c r="H92" s="124"/>
      <c r="I92" s="125"/>
    </row>
    <row r="93" spans="1:9" ht="49.5">
      <c r="A93" s="476" t="s">
        <v>590</v>
      </c>
      <c r="B93" s="172" t="s">
        <v>0</v>
      </c>
      <c r="C93" s="172" t="s">
        <v>51</v>
      </c>
      <c r="D93" s="172" t="s">
        <v>12</v>
      </c>
      <c r="E93" s="172" t="s">
        <v>309</v>
      </c>
      <c r="F93" s="172"/>
      <c r="G93" s="277">
        <f>+G99+G94</f>
        <v>1901500</v>
      </c>
      <c r="H93" s="124"/>
      <c r="I93" s="125"/>
    </row>
    <row r="94" spans="1:9" ht="16.5">
      <c r="A94" s="173" t="s">
        <v>447</v>
      </c>
      <c r="B94" s="172" t="s">
        <v>0</v>
      </c>
      <c r="C94" s="172" t="s">
        <v>51</v>
      </c>
      <c r="D94" s="172" t="s">
        <v>12</v>
      </c>
      <c r="E94" s="113" t="s">
        <v>445</v>
      </c>
      <c r="F94" s="113"/>
      <c r="G94" s="277">
        <f>G95+G97</f>
        <v>690000</v>
      </c>
      <c r="H94" s="124"/>
      <c r="I94" s="125"/>
    </row>
    <row r="95" spans="1:9" ht="33">
      <c r="A95" s="477" t="s">
        <v>726</v>
      </c>
      <c r="B95" s="172" t="s">
        <v>0</v>
      </c>
      <c r="C95" s="172" t="s">
        <v>51</v>
      </c>
      <c r="D95" s="172" t="s">
        <v>12</v>
      </c>
      <c r="E95" s="113" t="s">
        <v>725</v>
      </c>
      <c r="F95" s="113"/>
      <c r="G95" s="277">
        <f>G96</f>
        <v>350000</v>
      </c>
      <c r="H95" s="124"/>
      <c r="I95" s="125"/>
    </row>
    <row r="96" spans="1:9" ht="36" customHeight="1">
      <c r="A96" s="477" t="s">
        <v>728</v>
      </c>
      <c r="B96" s="172" t="s">
        <v>0</v>
      </c>
      <c r="C96" s="172" t="s">
        <v>51</v>
      </c>
      <c r="D96" s="172" t="s">
        <v>12</v>
      </c>
      <c r="E96" s="113" t="s">
        <v>725</v>
      </c>
      <c r="F96" s="113" t="s">
        <v>727</v>
      </c>
      <c r="G96" s="277">
        <v>350000</v>
      </c>
      <c r="H96" s="124"/>
      <c r="I96" s="125"/>
    </row>
    <row r="97" spans="1:9" ht="36" customHeight="1">
      <c r="A97" s="477" t="s">
        <v>729</v>
      </c>
      <c r="B97" s="172" t="s">
        <v>0</v>
      </c>
      <c r="C97" s="172" t="s">
        <v>51</v>
      </c>
      <c r="D97" s="172" t="s">
        <v>12</v>
      </c>
      <c r="E97" s="113" t="s">
        <v>730</v>
      </c>
      <c r="F97" s="113"/>
      <c r="G97" s="277">
        <f>G98</f>
        <v>340000</v>
      </c>
      <c r="H97" s="124"/>
      <c r="I97" s="125"/>
    </row>
    <row r="98" spans="1:9" ht="36" customHeight="1">
      <c r="A98" s="477" t="s">
        <v>728</v>
      </c>
      <c r="B98" s="172" t="s">
        <v>0</v>
      </c>
      <c r="C98" s="172" t="s">
        <v>51</v>
      </c>
      <c r="D98" s="172" t="s">
        <v>12</v>
      </c>
      <c r="E98" s="113" t="s">
        <v>730</v>
      </c>
      <c r="F98" s="113" t="s">
        <v>727</v>
      </c>
      <c r="G98" s="277">
        <v>340000</v>
      </c>
      <c r="H98" s="124"/>
      <c r="I98" s="125"/>
    </row>
    <row r="99" spans="1:9" ht="16.5">
      <c r="A99" s="175" t="s">
        <v>285</v>
      </c>
      <c r="B99" s="422" t="s">
        <v>0</v>
      </c>
      <c r="C99" s="422" t="s">
        <v>51</v>
      </c>
      <c r="D99" s="422" t="s">
        <v>12</v>
      </c>
      <c r="E99" s="102" t="s">
        <v>588</v>
      </c>
      <c r="F99" s="102"/>
      <c r="G99" s="421">
        <f>G100</f>
        <v>1211500</v>
      </c>
    </row>
    <row r="100" spans="1:9" ht="33">
      <c r="A100" s="175" t="s">
        <v>286</v>
      </c>
      <c r="B100" s="422" t="s">
        <v>0</v>
      </c>
      <c r="C100" s="422" t="s">
        <v>51</v>
      </c>
      <c r="D100" s="422" t="s">
        <v>12</v>
      </c>
      <c r="E100" s="102" t="s">
        <v>599</v>
      </c>
      <c r="F100" s="102"/>
      <c r="G100" s="421">
        <f>G101</f>
        <v>1211500</v>
      </c>
    </row>
    <row r="101" spans="1:9" ht="16.5">
      <c r="A101" s="423" t="s">
        <v>54</v>
      </c>
      <c r="B101" s="424" t="s">
        <v>0</v>
      </c>
      <c r="C101" s="424" t="s">
        <v>51</v>
      </c>
      <c r="D101" s="424" t="s">
        <v>12</v>
      </c>
      <c r="E101" s="303" t="s">
        <v>599</v>
      </c>
      <c r="F101" s="424" t="s">
        <v>55</v>
      </c>
      <c r="G101" s="425">
        <v>1211500</v>
      </c>
    </row>
    <row r="102" spans="1:9" ht="16.5">
      <c r="A102" s="313" t="s">
        <v>56</v>
      </c>
      <c r="B102" s="320" t="s">
        <v>0</v>
      </c>
      <c r="C102" s="311" t="s">
        <v>51</v>
      </c>
      <c r="D102" s="311" t="s">
        <v>19</v>
      </c>
      <c r="E102" s="311"/>
      <c r="F102" s="311"/>
      <c r="G102" s="321">
        <f>G112+G107+G124+G103</f>
        <v>1715566</v>
      </c>
    </row>
    <row r="103" spans="1:9" ht="33">
      <c r="A103" s="163" t="s">
        <v>630</v>
      </c>
      <c r="B103" s="102" t="s">
        <v>0</v>
      </c>
      <c r="C103" s="103" t="s">
        <v>51</v>
      </c>
      <c r="D103" s="103" t="s">
        <v>19</v>
      </c>
      <c r="E103" s="103" t="s">
        <v>270</v>
      </c>
      <c r="F103" s="103"/>
      <c r="G103" s="277">
        <f>G104</f>
        <v>48300</v>
      </c>
    </row>
    <row r="104" spans="1:9" ht="16.5">
      <c r="A104" s="163" t="s">
        <v>273</v>
      </c>
      <c r="B104" s="102" t="s">
        <v>0</v>
      </c>
      <c r="C104" s="103" t="s">
        <v>51</v>
      </c>
      <c r="D104" s="103" t="s">
        <v>19</v>
      </c>
      <c r="E104" s="103" t="s">
        <v>271</v>
      </c>
      <c r="F104" s="103"/>
      <c r="G104" s="277">
        <f>G105</f>
        <v>48300</v>
      </c>
    </row>
    <row r="105" spans="1:9" ht="16.5">
      <c r="A105" s="278" t="s">
        <v>47</v>
      </c>
      <c r="B105" s="102" t="s">
        <v>0</v>
      </c>
      <c r="C105" s="103" t="s">
        <v>51</v>
      </c>
      <c r="D105" s="103" t="s">
        <v>19</v>
      </c>
      <c r="E105" s="103" t="s">
        <v>272</v>
      </c>
      <c r="F105" s="103"/>
      <c r="G105" s="277">
        <f>G106</f>
        <v>48300</v>
      </c>
    </row>
    <row r="106" spans="1:9" ht="33">
      <c r="A106" s="174" t="s">
        <v>26</v>
      </c>
      <c r="B106" s="102" t="s">
        <v>0</v>
      </c>
      <c r="C106" s="103" t="s">
        <v>51</v>
      </c>
      <c r="D106" s="103" t="s">
        <v>19</v>
      </c>
      <c r="E106" s="103" t="s">
        <v>272</v>
      </c>
      <c r="F106" s="103" t="s">
        <v>27</v>
      </c>
      <c r="G106" s="277">
        <v>48300</v>
      </c>
    </row>
    <row r="107" spans="1:9" ht="33">
      <c r="A107" s="168" t="s">
        <v>589</v>
      </c>
      <c r="B107" s="102" t="s">
        <v>0</v>
      </c>
      <c r="C107" s="103" t="s">
        <v>51</v>
      </c>
      <c r="D107" s="103" t="s">
        <v>19</v>
      </c>
      <c r="E107" s="103" t="s">
        <v>293</v>
      </c>
      <c r="F107" s="103"/>
      <c r="G107" s="277">
        <f>G108</f>
        <v>42000</v>
      </c>
    </row>
    <row r="108" spans="1:9" ht="21" customHeight="1">
      <c r="A108" s="420" t="s">
        <v>442</v>
      </c>
      <c r="B108" s="102" t="s">
        <v>0</v>
      </c>
      <c r="C108" s="103" t="s">
        <v>51</v>
      </c>
      <c r="D108" s="103" t="s">
        <v>19</v>
      </c>
      <c r="E108" s="103" t="s">
        <v>600</v>
      </c>
      <c r="F108" s="103"/>
      <c r="G108" s="277">
        <f>G109</f>
        <v>42000</v>
      </c>
    </row>
    <row r="109" spans="1:9" ht="16.5">
      <c r="A109" s="174" t="s">
        <v>47</v>
      </c>
      <c r="B109" s="102" t="s">
        <v>0</v>
      </c>
      <c r="C109" s="103" t="s">
        <v>51</v>
      </c>
      <c r="D109" s="103" t="s">
        <v>19</v>
      </c>
      <c r="E109" s="103" t="s">
        <v>601</v>
      </c>
      <c r="F109" s="103"/>
      <c r="G109" s="277">
        <f>G110+G111</f>
        <v>42000</v>
      </c>
    </row>
    <row r="110" spans="1:9" ht="33">
      <c r="A110" s="174" t="s">
        <v>26</v>
      </c>
      <c r="B110" s="102" t="s">
        <v>0</v>
      </c>
      <c r="C110" s="103" t="s">
        <v>51</v>
      </c>
      <c r="D110" s="103" t="s">
        <v>19</v>
      </c>
      <c r="E110" s="103" t="s">
        <v>601</v>
      </c>
      <c r="F110" s="103" t="s">
        <v>27</v>
      </c>
      <c r="G110" s="277">
        <v>23000</v>
      </c>
      <c r="H110" s="124"/>
    </row>
    <row r="111" spans="1:9" ht="16.5">
      <c r="A111" s="475" t="s">
        <v>688</v>
      </c>
      <c r="B111" s="102" t="s">
        <v>0</v>
      </c>
      <c r="C111" s="103" t="s">
        <v>51</v>
      </c>
      <c r="D111" s="103" t="s">
        <v>19</v>
      </c>
      <c r="E111" s="103" t="s">
        <v>601</v>
      </c>
      <c r="F111" s="103" t="s">
        <v>687</v>
      </c>
      <c r="G111" s="277">
        <v>19000</v>
      </c>
      <c r="H111" s="124"/>
    </row>
    <row r="112" spans="1:9" ht="49.5">
      <c r="A112" s="162" t="s">
        <v>57</v>
      </c>
      <c r="B112" s="102" t="s">
        <v>0</v>
      </c>
      <c r="C112" s="103" t="s">
        <v>51</v>
      </c>
      <c r="D112" s="103" t="s">
        <v>19</v>
      </c>
      <c r="E112" s="103" t="s">
        <v>287</v>
      </c>
      <c r="F112" s="103"/>
      <c r="G112" s="277">
        <f>G113</f>
        <v>1615266</v>
      </c>
    </row>
    <row r="113" spans="1:12" ht="16.5">
      <c r="A113" s="373" t="s">
        <v>180</v>
      </c>
      <c r="B113" s="303" t="s">
        <v>0</v>
      </c>
      <c r="C113" s="307" t="s">
        <v>51</v>
      </c>
      <c r="D113" s="307" t="s">
        <v>19</v>
      </c>
      <c r="E113" s="307" t="s">
        <v>288</v>
      </c>
      <c r="F113" s="307"/>
      <c r="G113" s="304">
        <f>G114+G118+G120+G122</f>
        <v>1615266</v>
      </c>
    </row>
    <row r="114" spans="1:12" ht="33" customHeight="1">
      <c r="A114" s="374" t="s">
        <v>63</v>
      </c>
      <c r="B114" s="375" t="s">
        <v>0</v>
      </c>
      <c r="C114" s="310" t="s">
        <v>51</v>
      </c>
      <c r="D114" s="310" t="s">
        <v>19</v>
      </c>
      <c r="E114" s="310" t="s">
        <v>289</v>
      </c>
      <c r="F114" s="310"/>
      <c r="G114" s="347">
        <f>G115+G116+G117</f>
        <v>622763</v>
      </c>
    </row>
    <row r="115" spans="1:12" ht="33" customHeight="1">
      <c r="A115" s="174" t="s">
        <v>26</v>
      </c>
      <c r="B115" s="102" t="s">
        <v>0</v>
      </c>
      <c r="C115" s="103" t="s">
        <v>51</v>
      </c>
      <c r="D115" s="103" t="s">
        <v>19</v>
      </c>
      <c r="E115" s="103" t="s">
        <v>289</v>
      </c>
      <c r="F115" s="103" t="s">
        <v>27</v>
      </c>
      <c r="G115" s="277">
        <v>619214</v>
      </c>
    </row>
    <row r="116" spans="1:12" ht="24.75" customHeight="1">
      <c r="A116" s="174" t="s">
        <v>593</v>
      </c>
      <c r="B116" s="102" t="s">
        <v>0</v>
      </c>
      <c r="C116" s="103" t="s">
        <v>51</v>
      </c>
      <c r="D116" s="103" t="s">
        <v>19</v>
      </c>
      <c r="E116" s="103" t="s">
        <v>289</v>
      </c>
      <c r="F116" s="103" t="s">
        <v>594</v>
      </c>
      <c r="G116" s="277">
        <v>3549</v>
      </c>
    </row>
    <row r="117" spans="1:12" ht="24.75" customHeight="1">
      <c r="A117" s="174" t="s">
        <v>28</v>
      </c>
      <c r="B117" s="102" t="s">
        <v>0</v>
      </c>
      <c r="C117" s="103" t="s">
        <v>51</v>
      </c>
      <c r="D117" s="103" t="s">
        <v>19</v>
      </c>
      <c r="E117" s="103" t="s">
        <v>289</v>
      </c>
      <c r="F117" s="103" t="s">
        <v>29</v>
      </c>
      <c r="G117" s="277">
        <v>0</v>
      </c>
    </row>
    <row r="118" spans="1:12" ht="21" customHeight="1">
      <c r="A118" s="174" t="s">
        <v>47</v>
      </c>
      <c r="B118" s="102" t="s">
        <v>0</v>
      </c>
      <c r="C118" s="103" t="s">
        <v>51</v>
      </c>
      <c r="D118" s="103" t="s">
        <v>19</v>
      </c>
      <c r="E118" s="103" t="s">
        <v>58</v>
      </c>
      <c r="F118" s="103"/>
      <c r="G118" s="277">
        <f>G119</f>
        <v>868703</v>
      </c>
      <c r="L118">
        <v>9</v>
      </c>
    </row>
    <row r="119" spans="1:12" ht="33" customHeight="1">
      <c r="A119" s="174" t="s">
        <v>26</v>
      </c>
      <c r="B119" s="102" t="s">
        <v>0</v>
      </c>
      <c r="C119" s="103" t="s">
        <v>51</v>
      </c>
      <c r="D119" s="103" t="s">
        <v>19</v>
      </c>
      <c r="E119" s="103" t="s">
        <v>58</v>
      </c>
      <c r="F119" s="103" t="s">
        <v>27</v>
      </c>
      <c r="G119" s="277">
        <v>868703</v>
      </c>
    </row>
    <row r="120" spans="1:12" ht="24.75" customHeight="1">
      <c r="A120" s="357" t="s">
        <v>651</v>
      </c>
      <c r="B120" s="102" t="s">
        <v>0</v>
      </c>
      <c r="C120" s="103" t="s">
        <v>51</v>
      </c>
      <c r="D120" s="103" t="s">
        <v>19</v>
      </c>
      <c r="E120" s="103" t="s">
        <v>650</v>
      </c>
      <c r="F120" s="103"/>
      <c r="G120" s="277">
        <f>G121</f>
        <v>0</v>
      </c>
    </row>
    <row r="121" spans="1:12" ht="33" customHeight="1">
      <c r="A121" s="174" t="s">
        <v>26</v>
      </c>
      <c r="B121" s="102" t="s">
        <v>0</v>
      </c>
      <c r="C121" s="103" t="s">
        <v>51</v>
      </c>
      <c r="D121" s="103" t="s">
        <v>19</v>
      </c>
      <c r="E121" s="103" t="s">
        <v>650</v>
      </c>
      <c r="F121" s="103" t="s">
        <v>27</v>
      </c>
      <c r="G121" s="277">
        <v>0</v>
      </c>
    </row>
    <row r="122" spans="1:12" ht="18" customHeight="1">
      <c r="A122" s="357" t="s">
        <v>443</v>
      </c>
      <c r="B122" s="102" t="s">
        <v>0</v>
      </c>
      <c r="C122" s="103" t="s">
        <v>51</v>
      </c>
      <c r="D122" s="103" t="s">
        <v>19</v>
      </c>
      <c r="E122" s="103" t="s">
        <v>59</v>
      </c>
      <c r="F122" s="103"/>
      <c r="G122" s="277">
        <f>G123</f>
        <v>123800</v>
      </c>
    </row>
    <row r="123" spans="1:12" ht="33" customHeight="1">
      <c r="A123" s="174" t="s">
        <v>26</v>
      </c>
      <c r="B123" s="102" t="s">
        <v>0</v>
      </c>
      <c r="C123" s="103" t="s">
        <v>51</v>
      </c>
      <c r="D123" s="103" t="s">
        <v>19</v>
      </c>
      <c r="E123" s="103" t="s">
        <v>59</v>
      </c>
      <c r="F123" s="103" t="s">
        <v>27</v>
      </c>
      <c r="G123" s="277">
        <v>123800</v>
      </c>
    </row>
    <row r="124" spans="1:12" ht="42" customHeight="1">
      <c r="A124" s="372" t="s">
        <v>624</v>
      </c>
      <c r="B124" s="102" t="s">
        <v>0</v>
      </c>
      <c r="C124" s="103" t="s">
        <v>51</v>
      </c>
      <c r="D124" s="103" t="s">
        <v>19</v>
      </c>
      <c r="E124" s="103" t="s">
        <v>278</v>
      </c>
      <c r="F124" s="103"/>
      <c r="G124" s="277">
        <f>G125</f>
        <v>10000</v>
      </c>
    </row>
    <row r="125" spans="1:12" ht="16.5">
      <c r="A125" s="164" t="s">
        <v>264</v>
      </c>
      <c r="B125" s="102" t="s">
        <v>0</v>
      </c>
      <c r="C125" s="103" t="s">
        <v>51</v>
      </c>
      <c r="D125" s="103" t="s">
        <v>19</v>
      </c>
      <c r="E125" s="103" t="s">
        <v>565</v>
      </c>
      <c r="F125" s="113"/>
      <c r="G125" s="277">
        <f>G126</f>
        <v>10000</v>
      </c>
    </row>
    <row r="126" spans="1:12" ht="33">
      <c r="A126" s="366" t="s">
        <v>585</v>
      </c>
      <c r="B126" s="102" t="s">
        <v>0</v>
      </c>
      <c r="C126" s="103" t="s">
        <v>51</v>
      </c>
      <c r="D126" s="103" t="s">
        <v>19</v>
      </c>
      <c r="E126" s="103" t="s">
        <v>602</v>
      </c>
      <c r="F126" s="113"/>
      <c r="G126" s="277">
        <f>G127</f>
        <v>10000</v>
      </c>
    </row>
    <row r="127" spans="1:12" ht="33">
      <c r="A127" s="166" t="s">
        <v>26</v>
      </c>
      <c r="B127" s="102" t="s">
        <v>0</v>
      </c>
      <c r="C127" s="103" t="s">
        <v>51</v>
      </c>
      <c r="D127" s="103" t="s">
        <v>19</v>
      </c>
      <c r="E127" s="103" t="s">
        <v>602</v>
      </c>
      <c r="F127" s="103" t="s">
        <v>27</v>
      </c>
      <c r="G127" s="277">
        <v>10000</v>
      </c>
    </row>
    <row r="128" spans="1:12" ht="16.5">
      <c r="A128" s="290" t="s">
        <v>633</v>
      </c>
      <c r="B128" s="104" t="s">
        <v>0</v>
      </c>
      <c r="C128" s="100" t="s">
        <v>51</v>
      </c>
      <c r="D128" s="100" t="s">
        <v>51</v>
      </c>
      <c r="E128" s="100"/>
      <c r="F128" s="100"/>
      <c r="G128" s="276">
        <f>G129</f>
        <v>68000</v>
      </c>
    </row>
    <row r="129" spans="1:7" ht="49.5">
      <c r="A129" s="182" t="s">
        <v>590</v>
      </c>
      <c r="B129" s="172" t="s">
        <v>0</v>
      </c>
      <c r="C129" s="172" t="s">
        <v>51</v>
      </c>
      <c r="D129" s="172" t="s">
        <v>51</v>
      </c>
      <c r="E129" s="172" t="s">
        <v>309</v>
      </c>
      <c r="F129" s="172"/>
      <c r="G129" s="277">
        <f>G130</f>
        <v>68000</v>
      </c>
    </row>
    <row r="130" spans="1:7" ht="16.5">
      <c r="A130" s="173" t="s">
        <v>447</v>
      </c>
      <c r="B130" s="193" t="s">
        <v>0</v>
      </c>
      <c r="C130" s="193" t="s">
        <v>51</v>
      </c>
      <c r="D130" s="193" t="s">
        <v>51</v>
      </c>
      <c r="E130" s="193" t="s">
        <v>445</v>
      </c>
      <c r="F130" s="193"/>
      <c r="G130" s="277">
        <f>G131</f>
        <v>68000</v>
      </c>
    </row>
    <row r="131" spans="1:7" ht="49.5">
      <c r="A131" s="173" t="s">
        <v>714</v>
      </c>
      <c r="B131" s="193" t="s">
        <v>0</v>
      </c>
      <c r="C131" s="193" t="s">
        <v>51</v>
      </c>
      <c r="D131" s="193" t="s">
        <v>51</v>
      </c>
      <c r="E131" s="193" t="s">
        <v>603</v>
      </c>
      <c r="F131" s="193"/>
      <c r="G131" s="277">
        <f>G132</f>
        <v>68000</v>
      </c>
    </row>
    <row r="132" spans="1:7" ht="16.5">
      <c r="A132" s="209" t="s">
        <v>440</v>
      </c>
      <c r="B132" s="193" t="s">
        <v>0</v>
      </c>
      <c r="C132" s="193" t="s">
        <v>51</v>
      </c>
      <c r="D132" s="193" t="s">
        <v>51</v>
      </c>
      <c r="E132" s="193" t="s">
        <v>603</v>
      </c>
      <c r="F132" s="193" t="s">
        <v>441</v>
      </c>
      <c r="G132" s="277">
        <v>68000</v>
      </c>
    </row>
    <row r="133" spans="1:7" ht="16.5">
      <c r="A133" s="284" t="s">
        <v>64</v>
      </c>
      <c r="B133" s="109" t="s">
        <v>0</v>
      </c>
      <c r="C133" s="110" t="s">
        <v>65</v>
      </c>
      <c r="D133" s="110"/>
      <c r="E133" s="110"/>
      <c r="F133" s="110"/>
      <c r="G133" s="285">
        <f>G134+G152</f>
        <v>14192487</v>
      </c>
    </row>
    <row r="134" spans="1:7" ht="15.75" customHeight="1">
      <c r="A134" s="274" t="s">
        <v>66</v>
      </c>
      <c r="B134" s="97" t="s">
        <v>0</v>
      </c>
      <c r="C134" s="126" t="s">
        <v>65</v>
      </c>
      <c r="D134" s="126" t="s">
        <v>10</v>
      </c>
      <c r="E134" s="98"/>
      <c r="F134" s="98"/>
      <c r="G134" s="298">
        <f>G135+G148</f>
        <v>11753571</v>
      </c>
    </row>
    <row r="135" spans="1:7" ht="39" customHeight="1">
      <c r="A135" s="183" t="s">
        <v>743</v>
      </c>
      <c r="B135" s="127" t="s">
        <v>0</v>
      </c>
      <c r="C135" s="116" t="s">
        <v>65</v>
      </c>
      <c r="D135" s="115" t="s">
        <v>10</v>
      </c>
      <c r="E135" s="116" t="s">
        <v>299</v>
      </c>
      <c r="F135" s="115"/>
      <c r="G135" s="277">
        <f>G136+G145</f>
        <v>11753571</v>
      </c>
    </row>
    <row r="136" spans="1:7" ht="16.5">
      <c r="A136" s="180" t="s">
        <v>294</v>
      </c>
      <c r="B136" s="129" t="s">
        <v>0</v>
      </c>
      <c r="C136" s="116" t="s">
        <v>65</v>
      </c>
      <c r="D136" s="116" t="s">
        <v>10</v>
      </c>
      <c r="E136" s="103" t="s">
        <v>295</v>
      </c>
      <c r="F136" s="115"/>
      <c r="G136" s="277">
        <f>G137+G141+G143</f>
        <v>9423571</v>
      </c>
    </row>
    <row r="137" spans="1:7" ht="20.25" customHeight="1">
      <c r="A137" s="181" t="s">
        <v>67</v>
      </c>
      <c r="B137" s="127" t="s">
        <v>0</v>
      </c>
      <c r="C137" s="116" t="s">
        <v>65</v>
      </c>
      <c r="D137" s="115" t="s">
        <v>10</v>
      </c>
      <c r="E137" s="103" t="s">
        <v>296</v>
      </c>
      <c r="F137" s="115"/>
      <c r="G137" s="277">
        <f>G138+G139+G140</f>
        <v>7902523</v>
      </c>
    </row>
    <row r="138" spans="1:7" ht="16.5">
      <c r="A138" s="174" t="s">
        <v>68</v>
      </c>
      <c r="B138" s="159" t="s">
        <v>0</v>
      </c>
      <c r="C138" s="159" t="s">
        <v>65</v>
      </c>
      <c r="D138" s="159" t="s">
        <v>10</v>
      </c>
      <c r="E138" s="103" t="s">
        <v>296</v>
      </c>
      <c r="F138" s="116" t="s">
        <v>69</v>
      </c>
      <c r="G138" s="277">
        <v>5006102</v>
      </c>
    </row>
    <row r="139" spans="1:7" ht="33">
      <c r="A139" s="179" t="s">
        <v>26</v>
      </c>
      <c r="B139" s="102" t="s">
        <v>0</v>
      </c>
      <c r="C139" s="103" t="s">
        <v>65</v>
      </c>
      <c r="D139" s="103" t="s">
        <v>10</v>
      </c>
      <c r="E139" s="103" t="s">
        <v>296</v>
      </c>
      <c r="F139" s="103" t="s">
        <v>27</v>
      </c>
      <c r="G139" s="277">
        <v>2560421</v>
      </c>
    </row>
    <row r="140" spans="1:7" ht="17.25" customHeight="1">
      <c r="A140" s="278" t="s">
        <v>28</v>
      </c>
      <c r="B140" s="127" t="s">
        <v>0</v>
      </c>
      <c r="C140" s="115" t="s">
        <v>65</v>
      </c>
      <c r="D140" s="115" t="s">
        <v>10</v>
      </c>
      <c r="E140" s="103" t="s">
        <v>296</v>
      </c>
      <c r="F140" s="116" t="s">
        <v>29</v>
      </c>
      <c r="G140" s="297">
        <v>336000</v>
      </c>
    </row>
    <row r="141" spans="1:7" ht="22.5" customHeight="1">
      <c r="A141" s="182" t="s">
        <v>297</v>
      </c>
      <c r="B141" s="159" t="s">
        <v>0</v>
      </c>
      <c r="C141" s="159" t="s">
        <v>65</v>
      </c>
      <c r="D141" s="159" t="s">
        <v>10</v>
      </c>
      <c r="E141" s="103" t="s">
        <v>298</v>
      </c>
      <c r="F141" s="103"/>
      <c r="G141" s="297">
        <f>G142</f>
        <v>1421048</v>
      </c>
    </row>
    <row r="142" spans="1:7" ht="33">
      <c r="A142" s="174" t="s">
        <v>26</v>
      </c>
      <c r="B142" s="159" t="s">
        <v>0</v>
      </c>
      <c r="C142" s="159" t="s">
        <v>65</v>
      </c>
      <c r="D142" s="159" t="s">
        <v>10</v>
      </c>
      <c r="E142" s="103" t="s">
        <v>298</v>
      </c>
      <c r="F142" s="103" t="s">
        <v>27</v>
      </c>
      <c r="G142" s="297">
        <v>1421048</v>
      </c>
    </row>
    <row r="143" spans="1:7" ht="16.5">
      <c r="A143" s="357" t="s">
        <v>742</v>
      </c>
      <c r="B143" s="159" t="s">
        <v>0</v>
      </c>
      <c r="C143" s="159" t="s">
        <v>65</v>
      </c>
      <c r="D143" s="159" t="s">
        <v>10</v>
      </c>
      <c r="E143" s="103" t="s">
        <v>741</v>
      </c>
      <c r="F143" s="103"/>
      <c r="G143" s="297">
        <f>G144</f>
        <v>100000</v>
      </c>
    </row>
    <row r="144" spans="1:7" ht="33">
      <c r="A144" s="174" t="s">
        <v>26</v>
      </c>
      <c r="B144" s="159" t="s">
        <v>0</v>
      </c>
      <c r="C144" s="159" t="s">
        <v>65</v>
      </c>
      <c r="D144" s="159" t="s">
        <v>10</v>
      </c>
      <c r="E144" s="103" t="s">
        <v>741</v>
      </c>
      <c r="F144" s="103" t="s">
        <v>27</v>
      </c>
      <c r="G144" s="297">
        <v>100000</v>
      </c>
    </row>
    <row r="145" spans="1:7" ht="16.5">
      <c r="A145" s="357" t="s">
        <v>658</v>
      </c>
      <c r="B145" s="159" t="s">
        <v>0</v>
      </c>
      <c r="C145" s="159" t="s">
        <v>65</v>
      </c>
      <c r="D145" s="159" t="s">
        <v>10</v>
      </c>
      <c r="E145" s="103" t="s">
        <v>731</v>
      </c>
      <c r="F145" s="103"/>
      <c r="G145" s="297">
        <f>G146</f>
        <v>2330000</v>
      </c>
    </row>
    <row r="146" spans="1:7" ht="16.5">
      <c r="A146" s="357" t="s">
        <v>733</v>
      </c>
      <c r="B146" s="159" t="s">
        <v>0</v>
      </c>
      <c r="C146" s="159" t="s">
        <v>65</v>
      </c>
      <c r="D146" s="159" t="s">
        <v>10</v>
      </c>
      <c r="E146" s="103" t="s">
        <v>732</v>
      </c>
      <c r="F146" s="103"/>
      <c r="G146" s="297">
        <f>G147</f>
        <v>2330000</v>
      </c>
    </row>
    <row r="147" spans="1:7" ht="33">
      <c r="A147" s="179" t="s">
        <v>26</v>
      </c>
      <c r="B147" s="159" t="s">
        <v>0</v>
      </c>
      <c r="C147" s="159" t="s">
        <v>65</v>
      </c>
      <c r="D147" s="159" t="s">
        <v>10</v>
      </c>
      <c r="E147" s="103" t="s">
        <v>732</v>
      </c>
      <c r="F147" s="125" t="s">
        <v>27</v>
      </c>
      <c r="G147" s="297">
        <v>2330000</v>
      </c>
    </row>
    <row r="148" spans="1:7" ht="49.5">
      <c r="A148" s="357" t="s">
        <v>648</v>
      </c>
      <c r="B148" s="159" t="s">
        <v>0</v>
      </c>
      <c r="C148" s="159" t="s">
        <v>65</v>
      </c>
      <c r="D148" s="159" t="s">
        <v>10</v>
      </c>
      <c r="E148" s="113" t="s">
        <v>310</v>
      </c>
      <c r="F148" s="361"/>
      <c r="G148" s="297">
        <f>G149</f>
        <v>0</v>
      </c>
    </row>
    <row r="149" spans="1:7" ht="16.5">
      <c r="A149" s="209" t="s">
        <v>658</v>
      </c>
      <c r="B149" s="159" t="s">
        <v>0</v>
      </c>
      <c r="C149" s="159" t="s">
        <v>65</v>
      </c>
      <c r="D149" s="159" t="s">
        <v>10</v>
      </c>
      <c r="E149" s="113" t="s">
        <v>661</v>
      </c>
      <c r="F149" s="361"/>
      <c r="G149" s="297">
        <f>G150</f>
        <v>0</v>
      </c>
    </row>
    <row r="150" spans="1:7" ht="16.5">
      <c r="A150" s="209" t="s">
        <v>659</v>
      </c>
      <c r="B150" s="159" t="s">
        <v>0</v>
      </c>
      <c r="C150" s="159" t="s">
        <v>65</v>
      </c>
      <c r="D150" s="159" t="s">
        <v>10</v>
      </c>
      <c r="E150" s="103" t="s">
        <v>662</v>
      </c>
      <c r="F150" s="194"/>
      <c r="G150" s="297">
        <f>G151</f>
        <v>0</v>
      </c>
    </row>
    <row r="151" spans="1:7" ht="33">
      <c r="A151" s="174" t="s">
        <v>26</v>
      </c>
      <c r="B151" s="159" t="s">
        <v>0</v>
      </c>
      <c r="C151" s="159" t="s">
        <v>65</v>
      </c>
      <c r="D151" s="159" t="s">
        <v>10</v>
      </c>
      <c r="E151" s="113" t="s">
        <v>662</v>
      </c>
      <c r="F151" s="361" t="s">
        <v>27</v>
      </c>
      <c r="G151" s="297"/>
    </row>
    <row r="152" spans="1:7" ht="16.5">
      <c r="A152" s="284" t="s">
        <v>71</v>
      </c>
      <c r="B152" s="99" t="s">
        <v>0</v>
      </c>
      <c r="C152" s="100" t="s">
        <v>65</v>
      </c>
      <c r="D152" s="100" t="s">
        <v>23</v>
      </c>
      <c r="E152" s="128"/>
      <c r="F152" s="100"/>
      <c r="G152" s="276">
        <f>G153</f>
        <v>2438916</v>
      </c>
    </row>
    <row r="153" spans="1:7" ht="37.5" customHeight="1">
      <c r="A153" s="181" t="s">
        <v>70</v>
      </c>
      <c r="B153" s="102" t="s">
        <v>0</v>
      </c>
      <c r="C153" s="103" t="s">
        <v>65</v>
      </c>
      <c r="D153" s="103" t="s">
        <v>23</v>
      </c>
      <c r="E153" s="103" t="s">
        <v>299</v>
      </c>
      <c r="F153" s="103"/>
      <c r="G153" s="277">
        <f>G154</f>
        <v>2438916</v>
      </c>
    </row>
    <row r="154" spans="1:7" ht="16.5">
      <c r="A154" s="181" t="s">
        <v>300</v>
      </c>
      <c r="B154" s="127" t="s">
        <v>0</v>
      </c>
      <c r="C154" s="115" t="s">
        <v>65</v>
      </c>
      <c r="D154" s="115" t="s">
        <v>23</v>
      </c>
      <c r="E154" s="103" t="s">
        <v>301</v>
      </c>
      <c r="F154" s="103"/>
      <c r="G154" s="277">
        <f>G155</f>
        <v>2438916</v>
      </c>
    </row>
    <row r="155" spans="1:7" ht="33">
      <c r="A155" s="181" t="s">
        <v>446</v>
      </c>
      <c r="B155" s="127" t="s">
        <v>0</v>
      </c>
      <c r="C155" s="115" t="s">
        <v>65</v>
      </c>
      <c r="D155" s="115" t="s">
        <v>23</v>
      </c>
      <c r="E155" s="115" t="s">
        <v>302</v>
      </c>
      <c r="F155" s="116"/>
      <c r="G155" s="297">
        <f>G156+G157</f>
        <v>2438916</v>
      </c>
    </row>
    <row r="156" spans="1:7" ht="21.75" customHeight="1">
      <c r="A156" s="181" t="s">
        <v>16</v>
      </c>
      <c r="B156" s="127" t="s">
        <v>0</v>
      </c>
      <c r="C156" s="115" t="s">
        <v>65</v>
      </c>
      <c r="D156" s="115" t="s">
        <v>23</v>
      </c>
      <c r="E156" s="115" t="s">
        <v>302</v>
      </c>
      <c r="F156" s="116" t="s">
        <v>17</v>
      </c>
      <c r="G156" s="297">
        <v>2172042</v>
      </c>
    </row>
    <row r="157" spans="1:7" ht="33">
      <c r="A157" s="357" t="s">
        <v>26</v>
      </c>
      <c r="B157" s="127" t="s">
        <v>0</v>
      </c>
      <c r="C157" s="405" t="s">
        <v>65</v>
      </c>
      <c r="D157" s="405" t="s">
        <v>23</v>
      </c>
      <c r="E157" s="405" t="s">
        <v>302</v>
      </c>
      <c r="F157" s="189" t="s">
        <v>27</v>
      </c>
      <c r="G157" s="358">
        <v>266874</v>
      </c>
    </row>
    <row r="158" spans="1:7" ht="16.5">
      <c r="A158" s="210" t="s">
        <v>643</v>
      </c>
      <c r="B158" s="190" t="s">
        <v>0</v>
      </c>
      <c r="C158" s="190" t="s">
        <v>40</v>
      </c>
      <c r="D158" s="190"/>
      <c r="E158" s="190"/>
      <c r="F158" s="191"/>
      <c r="G158" s="212">
        <f>G159</f>
        <v>0</v>
      </c>
    </row>
    <row r="159" spans="1:7" ht="16.5">
      <c r="A159" s="210" t="s">
        <v>644</v>
      </c>
      <c r="B159" s="190" t="s">
        <v>0</v>
      </c>
      <c r="C159" s="190" t="s">
        <v>40</v>
      </c>
      <c r="D159" s="190" t="s">
        <v>40</v>
      </c>
      <c r="E159" s="190"/>
      <c r="F159" s="191"/>
      <c r="G159" s="212">
        <f>G160</f>
        <v>0</v>
      </c>
    </row>
    <row r="160" spans="1:7" ht="49.5">
      <c r="A160" s="209" t="s">
        <v>645</v>
      </c>
      <c r="B160" s="178" t="s">
        <v>0</v>
      </c>
      <c r="C160" s="178" t="s">
        <v>40</v>
      </c>
      <c r="D160" s="178" t="s">
        <v>40</v>
      </c>
      <c r="E160" s="178" t="s">
        <v>649</v>
      </c>
      <c r="F160" s="196"/>
      <c r="G160" s="213">
        <f>G161</f>
        <v>0</v>
      </c>
    </row>
    <row r="161" spans="1:8" ht="16.5">
      <c r="A161" s="209" t="s">
        <v>646</v>
      </c>
      <c r="B161" s="178" t="s">
        <v>0</v>
      </c>
      <c r="C161" s="178" t="s">
        <v>40</v>
      </c>
      <c r="D161" s="178" t="s">
        <v>40</v>
      </c>
      <c r="E161" s="178" t="s">
        <v>656</v>
      </c>
      <c r="F161" s="196"/>
      <c r="G161" s="213">
        <f>G162</f>
        <v>0</v>
      </c>
    </row>
    <row r="162" spans="1:8" ht="16.5">
      <c r="A162" s="209" t="s">
        <v>647</v>
      </c>
      <c r="B162" s="178" t="s">
        <v>0</v>
      </c>
      <c r="C162" s="178" t="s">
        <v>40</v>
      </c>
      <c r="D162" s="178" t="s">
        <v>40</v>
      </c>
      <c r="E162" s="178" t="s">
        <v>657</v>
      </c>
      <c r="F162" s="196"/>
      <c r="G162" s="213">
        <f>G163</f>
        <v>0</v>
      </c>
    </row>
    <row r="163" spans="1:8" ht="33">
      <c r="A163" s="357" t="s">
        <v>26</v>
      </c>
      <c r="B163" s="178" t="s">
        <v>0</v>
      </c>
      <c r="C163" s="178" t="s">
        <v>40</v>
      </c>
      <c r="D163" s="178" t="s">
        <v>40</v>
      </c>
      <c r="E163" s="178" t="s">
        <v>657</v>
      </c>
      <c r="F163" s="196" t="s">
        <v>27</v>
      </c>
      <c r="G163" s="213">
        <v>0</v>
      </c>
    </row>
    <row r="164" spans="1:8" ht="19.5" customHeight="1">
      <c r="A164" s="317" t="s">
        <v>72</v>
      </c>
      <c r="B164" s="314" t="s">
        <v>0</v>
      </c>
      <c r="C164" s="318" t="s">
        <v>45</v>
      </c>
      <c r="D164" s="318"/>
      <c r="E164" s="318"/>
      <c r="F164" s="315"/>
      <c r="G164" s="319">
        <f>G165+G170</f>
        <v>452564</v>
      </c>
    </row>
    <row r="165" spans="1:8" ht="16.5">
      <c r="A165" s="290" t="s">
        <v>73</v>
      </c>
      <c r="B165" s="114" t="s">
        <v>0</v>
      </c>
      <c r="C165" s="117" t="s">
        <v>45</v>
      </c>
      <c r="D165" s="117" t="s">
        <v>10</v>
      </c>
      <c r="E165" s="115"/>
      <c r="F165" s="116"/>
      <c r="G165" s="296">
        <f>G166</f>
        <v>147564</v>
      </c>
    </row>
    <row r="166" spans="1:8" ht="21" customHeight="1">
      <c r="A166" s="208" t="s">
        <v>510</v>
      </c>
      <c r="B166" s="127" t="s">
        <v>0</v>
      </c>
      <c r="C166" s="115" t="s">
        <v>45</v>
      </c>
      <c r="D166" s="115" t="s">
        <v>10</v>
      </c>
      <c r="E166" s="115" t="s">
        <v>283</v>
      </c>
      <c r="F166" s="116"/>
      <c r="G166" s="297">
        <f>G167</f>
        <v>147564</v>
      </c>
    </row>
    <row r="167" spans="1:8" ht="33">
      <c r="A167" s="184" t="s">
        <v>305</v>
      </c>
      <c r="B167" s="426" t="s">
        <v>0</v>
      </c>
      <c r="C167" s="427" t="s">
        <v>45</v>
      </c>
      <c r="D167" s="427" t="s">
        <v>10</v>
      </c>
      <c r="E167" s="427" t="s">
        <v>555</v>
      </c>
      <c r="F167" s="322"/>
      <c r="G167" s="323">
        <f>G168</f>
        <v>147564</v>
      </c>
    </row>
    <row r="168" spans="1:8" ht="16.5">
      <c r="A168" s="428" t="s">
        <v>306</v>
      </c>
      <c r="B168" s="429" t="s">
        <v>0</v>
      </c>
      <c r="C168" s="430" t="s">
        <v>45</v>
      </c>
      <c r="D168" s="430" t="s">
        <v>10</v>
      </c>
      <c r="E168" s="430" t="s">
        <v>617</v>
      </c>
      <c r="F168" s="364"/>
      <c r="G168" s="365">
        <f>G169</f>
        <v>147564</v>
      </c>
    </row>
    <row r="169" spans="1:8" ht="16.5">
      <c r="A169" s="174" t="s">
        <v>74</v>
      </c>
      <c r="B169" s="115" t="s">
        <v>0</v>
      </c>
      <c r="C169" s="115" t="s">
        <v>45</v>
      </c>
      <c r="D169" s="115" t="s">
        <v>10</v>
      </c>
      <c r="E169" s="115" t="s">
        <v>617</v>
      </c>
      <c r="F169" s="116" t="s">
        <v>75</v>
      </c>
      <c r="G169" s="297">
        <v>147564</v>
      </c>
    </row>
    <row r="170" spans="1:8" ht="18" customHeight="1">
      <c r="A170" s="299" t="s">
        <v>76</v>
      </c>
      <c r="B170" s="114" t="s">
        <v>0</v>
      </c>
      <c r="C170" s="117" t="s">
        <v>45</v>
      </c>
      <c r="D170" s="117" t="s">
        <v>19</v>
      </c>
      <c r="E170" s="117"/>
      <c r="F170" s="110"/>
      <c r="G170" s="296">
        <f>+G175+G171</f>
        <v>305000</v>
      </c>
    </row>
    <row r="171" spans="1:8" ht="48.75" customHeight="1">
      <c r="A171" s="357" t="s">
        <v>581</v>
      </c>
      <c r="B171" s="129" t="s">
        <v>0</v>
      </c>
      <c r="C171" s="116" t="s">
        <v>45</v>
      </c>
      <c r="D171" s="116" t="s">
        <v>19</v>
      </c>
      <c r="E171" s="115" t="s">
        <v>604</v>
      </c>
      <c r="F171" s="116"/>
      <c r="G171" s="297">
        <f>G172</f>
        <v>46000</v>
      </c>
    </row>
    <row r="172" spans="1:8" ht="19.5" customHeight="1">
      <c r="A172" s="357" t="s">
        <v>636</v>
      </c>
      <c r="B172" s="129" t="s">
        <v>0</v>
      </c>
      <c r="C172" s="116" t="s">
        <v>45</v>
      </c>
      <c r="D172" s="116" t="s">
        <v>19</v>
      </c>
      <c r="E172" s="115" t="s">
        <v>605</v>
      </c>
      <c r="F172" s="116"/>
      <c r="G172" s="297">
        <f>G173</f>
        <v>46000</v>
      </c>
    </row>
    <row r="173" spans="1:8" ht="16.5">
      <c r="A173" s="357" t="s">
        <v>580</v>
      </c>
      <c r="B173" s="129" t="s">
        <v>0</v>
      </c>
      <c r="C173" s="116" t="s">
        <v>45</v>
      </c>
      <c r="D173" s="116" t="s">
        <v>19</v>
      </c>
      <c r="E173" s="115" t="s">
        <v>606</v>
      </c>
      <c r="F173" s="116"/>
      <c r="G173" s="297">
        <f>G174</f>
        <v>46000</v>
      </c>
      <c r="H173" s="124"/>
    </row>
    <row r="174" spans="1:8" ht="33">
      <c r="A174" s="357" t="s">
        <v>578</v>
      </c>
      <c r="B174" s="129" t="s">
        <v>0</v>
      </c>
      <c r="C174" s="116" t="s">
        <v>45</v>
      </c>
      <c r="D174" s="116" t="s">
        <v>19</v>
      </c>
      <c r="E174" s="115" t="s">
        <v>606</v>
      </c>
      <c r="F174" s="116" t="s">
        <v>577</v>
      </c>
      <c r="G174" s="297">
        <v>46000</v>
      </c>
      <c r="H174" s="124"/>
    </row>
    <row r="175" spans="1:8" ht="38.25" customHeight="1">
      <c r="A175" s="181" t="s">
        <v>304</v>
      </c>
      <c r="B175" s="127" t="s">
        <v>0</v>
      </c>
      <c r="C175" s="115" t="s">
        <v>45</v>
      </c>
      <c r="D175" s="115" t="s">
        <v>19</v>
      </c>
      <c r="E175" s="115" t="s">
        <v>283</v>
      </c>
      <c r="F175" s="116"/>
      <c r="G175" s="297">
        <f>G176+G185</f>
        <v>259000</v>
      </c>
      <c r="H175" s="124"/>
    </row>
    <row r="176" spans="1:8" ht="16.5">
      <c r="A176" s="186" t="s">
        <v>307</v>
      </c>
      <c r="B176" s="127" t="s">
        <v>0</v>
      </c>
      <c r="C176" s="115" t="s">
        <v>45</v>
      </c>
      <c r="D176" s="115" t="s">
        <v>19</v>
      </c>
      <c r="E176" s="115" t="s">
        <v>284</v>
      </c>
      <c r="F176" s="116"/>
      <c r="G176" s="297">
        <f>G177+G179+G181+G183</f>
        <v>214000</v>
      </c>
      <c r="H176" s="124"/>
    </row>
    <row r="177" spans="1:8" ht="18" customHeight="1">
      <c r="A177" s="185" t="s">
        <v>308</v>
      </c>
      <c r="B177" s="127" t="s">
        <v>0</v>
      </c>
      <c r="C177" s="115" t="s">
        <v>45</v>
      </c>
      <c r="D177" s="115" t="s">
        <v>19</v>
      </c>
      <c r="E177" s="115" t="s">
        <v>607</v>
      </c>
      <c r="F177" s="116"/>
      <c r="G177" s="297">
        <f>+G178</f>
        <v>68000</v>
      </c>
      <c r="H177" s="124"/>
    </row>
    <row r="178" spans="1:8" ht="33">
      <c r="A178" s="357" t="s">
        <v>578</v>
      </c>
      <c r="B178" s="127" t="s">
        <v>0</v>
      </c>
      <c r="C178" s="115" t="s">
        <v>45</v>
      </c>
      <c r="D178" s="115" t="s">
        <v>19</v>
      </c>
      <c r="E178" s="115" t="s">
        <v>607</v>
      </c>
      <c r="F178" s="116" t="s">
        <v>577</v>
      </c>
      <c r="G178" s="297">
        <v>68000</v>
      </c>
      <c r="H178" s="124"/>
    </row>
    <row r="179" spans="1:8" ht="16.5">
      <c r="A179" s="176" t="s">
        <v>77</v>
      </c>
      <c r="B179" s="129" t="s">
        <v>0</v>
      </c>
      <c r="C179" s="116" t="s">
        <v>45</v>
      </c>
      <c r="D179" s="116" t="s">
        <v>19</v>
      </c>
      <c r="E179" s="115" t="s">
        <v>608</v>
      </c>
      <c r="F179" s="116"/>
      <c r="G179" s="297">
        <f>+G180</f>
        <v>110000</v>
      </c>
    </row>
    <row r="180" spans="1:8" ht="33">
      <c r="A180" s="357" t="s">
        <v>578</v>
      </c>
      <c r="B180" s="129" t="s">
        <v>0</v>
      </c>
      <c r="C180" s="116" t="s">
        <v>45</v>
      </c>
      <c r="D180" s="116" t="s">
        <v>19</v>
      </c>
      <c r="E180" s="115" t="s">
        <v>608</v>
      </c>
      <c r="F180" s="116" t="s">
        <v>577</v>
      </c>
      <c r="G180" s="297">
        <v>110000</v>
      </c>
    </row>
    <row r="181" spans="1:8" ht="36" customHeight="1">
      <c r="A181" s="179" t="s">
        <v>78</v>
      </c>
      <c r="B181" s="129" t="s">
        <v>0</v>
      </c>
      <c r="C181" s="116" t="s">
        <v>45</v>
      </c>
      <c r="D181" s="116" t="s">
        <v>19</v>
      </c>
      <c r="E181" s="115" t="s">
        <v>609</v>
      </c>
      <c r="F181" s="130"/>
      <c r="G181" s="297">
        <f>+G182</f>
        <v>5100</v>
      </c>
    </row>
    <row r="182" spans="1:8" ht="36.75" customHeight="1">
      <c r="A182" s="357" t="s">
        <v>578</v>
      </c>
      <c r="B182" s="129" t="s">
        <v>0</v>
      </c>
      <c r="C182" s="116" t="s">
        <v>45</v>
      </c>
      <c r="D182" s="116" t="s">
        <v>19</v>
      </c>
      <c r="E182" s="115" t="s">
        <v>609</v>
      </c>
      <c r="F182" s="116" t="s">
        <v>577</v>
      </c>
      <c r="G182" s="297">
        <v>5100</v>
      </c>
    </row>
    <row r="183" spans="1:8" ht="51.75" customHeight="1">
      <c r="A183" s="209" t="s">
        <v>690</v>
      </c>
      <c r="B183" s="129" t="s">
        <v>0</v>
      </c>
      <c r="C183" s="116" t="s">
        <v>45</v>
      </c>
      <c r="D183" s="116" t="s">
        <v>19</v>
      </c>
      <c r="E183" s="115" t="s">
        <v>689</v>
      </c>
      <c r="F183" s="116"/>
      <c r="G183" s="297">
        <f>G184</f>
        <v>30900</v>
      </c>
    </row>
    <row r="184" spans="1:8" ht="36.75" customHeight="1">
      <c r="A184" s="357" t="s">
        <v>578</v>
      </c>
      <c r="B184" s="129" t="s">
        <v>0</v>
      </c>
      <c r="C184" s="116" t="s">
        <v>45</v>
      </c>
      <c r="D184" s="116" t="s">
        <v>19</v>
      </c>
      <c r="E184" s="115" t="s">
        <v>689</v>
      </c>
      <c r="F184" s="116" t="s">
        <v>577</v>
      </c>
      <c r="G184" s="297">
        <v>30900</v>
      </c>
    </row>
    <row r="185" spans="1:8" ht="33">
      <c r="A185" s="184" t="s">
        <v>305</v>
      </c>
      <c r="B185" s="127" t="s">
        <v>0</v>
      </c>
      <c r="C185" s="115" t="s">
        <v>45</v>
      </c>
      <c r="D185" s="115" t="s">
        <v>19</v>
      </c>
      <c r="E185" s="115" t="s">
        <v>555</v>
      </c>
      <c r="F185" s="116"/>
      <c r="G185" s="297">
        <f>G186</f>
        <v>45000</v>
      </c>
    </row>
    <row r="186" spans="1:8" ht="49.5">
      <c r="A186" s="397" t="s">
        <v>634</v>
      </c>
      <c r="B186" s="127" t="s">
        <v>0</v>
      </c>
      <c r="C186" s="115" t="s">
        <v>45</v>
      </c>
      <c r="D186" s="115" t="s">
        <v>19</v>
      </c>
      <c r="E186" s="115" t="s">
        <v>618</v>
      </c>
      <c r="F186" s="116"/>
      <c r="G186" s="297">
        <v>45000</v>
      </c>
    </row>
    <row r="187" spans="1:8" ht="16.5">
      <c r="A187" s="174" t="s">
        <v>74</v>
      </c>
      <c r="B187" s="127" t="s">
        <v>0</v>
      </c>
      <c r="C187" s="115" t="s">
        <v>45</v>
      </c>
      <c r="D187" s="115" t="s">
        <v>19</v>
      </c>
      <c r="E187" s="115" t="s">
        <v>618</v>
      </c>
      <c r="F187" s="116" t="s">
        <v>75</v>
      </c>
      <c r="G187" s="297">
        <v>45000</v>
      </c>
    </row>
    <row r="188" spans="1:8" ht="16.5">
      <c r="A188" s="300" t="s">
        <v>79</v>
      </c>
      <c r="B188" s="109" t="s">
        <v>0</v>
      </c>
      <c r="C188" s="110" t="s">
        <v>80</v>
      </c>
      <c r="D188" s="110"/>
      <c r="E188" s="110"/>
      <c r="F188" s="110"/>
      <c r="G188" s="285">
        <f>G189</f>
        <v>3582437</v>
      </c>
    </row>
    <row r="189" spans="1:8" ht="16.5">
      <c r="A189" s="291" t="s">
        <v>81</v>
      </c>
      <c r="B189" s="131" t="s">
        <v>0</v>
      </c>
      <c r="C189" s="110" t="s">
        <v>80</v>
      </c>
      <c r="D189" s="117" t="s">
        <v>10</v>
      </c>
      <c r="E189" s="110"/>
      <c r="F189" s="110"/>
      <c r="G189" s="296">
        <f>G190+G194</f>
        <v>3582437</v>
      </c>
    </row>
    <row r="190" spans="1:8" ht="40.5" customHeight="1">
      <c r="A190" s="372" t="s">
        <v>624</v>
      </c>
      <c r="B190" s="129" t="s">
        <v>0</v>
      </c>
      <c r="C190" s="116" t="s">
        <v>80</v>
      </c>
      <c r="D190" s="116" t="s">
        <v>10</v>
      </c>
      <c r="E190" s="116" t="s">
        <v>278</v>
      </c>
      <c r="F190" s="116"/>
      <c r="G190" s="297">
        <f>G191</f>
        <v>9500</v>
      </c>
    </row>
    <row r="191" spans="1:8" ht="19.5" customHeight="1">
      <c r="A191" s="171" t="s">
        <v>311</v>
      </c>
      <c r="B191" s="129" t="s">
        <v>0</v>
      </c>
      <c r="C191" s="116" t="s">
        <v>80</v>
      </c>
      <c r="D191" s="116" t="s">
        <v>10</v>
      </c>
      <c r="E191" s="116" t="s">
        <v>610</v>
      </c>
      <c r="F191" s="116"/>
      <c r="G191" s="297">
        <f>G192</f>
        <v>9500</v>
      </c>
    </row>
    <row r="192" spans="1:8" ht="21" customHeight="1">
      <c r="A192" s="187" t="s">
        <v>82</v>
      </c>
      <c r="B192" s="103" t="s">
        <v>0</v>
      </c>
      <c r="C192" s="116" t="s">
        <v>80</v>
      </c>
      <c r="D192" s="116" t="s">
        <v>10</v>
      </c>
      <c r="E192" s="103" t="s">
        <v>611</v>
      </c>
      <c r="F192" s="116"/>
      <c r="G192" s="297">
        <f>G193</f>
        <v>9500</v>
      </c>
    </row>
    <row r="193" spans="1:7" ht="33.75" customHeight="1">
      <c r="A193" s="179" t="s">
        <v>26</v>
      </c>
      <c r="B193" s="103" t="s">
        <v>0</v>
      </c>
      <c r="C193" s="116" t="s">
        <v>80</v>
      </c>
      <c r="D193" s="116" t="s">
        <v>10</v>
      </c>
      <c r="E193" s="103" t="s">
        <v>611</v>
      </c>
      <c r="F193" s="116" t="s">
        <v>27</v>
      </c>
      <c r="G193" s="297">
        <v>9500</v>
      </c>
    </row>
    <row r="194" spans="1:7" ht="34.5" customHeight="1">
      <c r="A194" s="163" t="s">
        <v>591</v>
      </c>
      <c r="B194" s="129" t="s">
        <v>0</v>
      </c>
      <c r="C194" s="116" t="s">
        <v>80</v>
      </c>
      <c r="D194" s="116" t="s">
        <v>10</v>
      </c>
      <c r="E194" s="116" t="s">
        <v>444</v>
      </c>
      <c r="F194" s="116"/>
      <c r="G194" s="297">
        <f>G195+G200</f>
        <v>3572937</v>
      </c>
    </row>
    <row r="195" spans="1:7" ht="16.5">
      <c r="A195" s="163" t="s">
        <v>312</v>
      </c>
      <c r="B195" s="159" t="s">
        <v>0</v>
      </c>
      <c r="C195" s="159" t="s">
        <v>80</v>
      </c>
      <c r="D195" s="159" t="s">
        <v>10</v>
      </c>
      <c r="E195" s="116" t="s">
        <v>303</v>
      </c>
      <c r="F195" s="116"/>
      <c r="G195" s="297">
        <f>G196</f>
        <v>3280237</v>
      </c>
    </row>
    <row r="196" spans="1:7" ht="49.5">
      <c r="A196" s="181" t="s">
        <v>67</v>
      </c>
      <c r="B196" s="159" t="s">
        <v>0</v>
      </c>
      <c r="C196" s="159" t="s">
        <v>80</v>
      </c>
      <c r="D196" s="159" t="s">
        <v>10</v>
      </c>
      <c r="E196" s="116" t="s">
        <v>612</v>
      </c>
      <c r="F196" s="116"/>
      <c r="G196" s="297">
        <f>G197+G198+G199</f>
        <v>3280237</v>
      </c>
    </row>
    <row r="197" spans="1:7" ht="20.25" customHeight="1">
      <c r="A197" s="174" t="s">
        <v>68</v>
      </c>
      <c r="B197" s="159" t="s">
        <v>0</v>
      </c>
      <c r="C197" s="159" t="s">
        <v>80</v>
      </c>
      <c r="D197" s="159" t="s">
        <v>10</v>
      </c>
      <c r="E197" s="116" t="s">
        <v>612</v>
      </c>
      <c r="F197" s="116" t="s">
        <v>69</v>
      </c>
      <c r="G197" s="297">
        <v>1689536</v>
      </c>
    </row>
    <row r="198" spans="1:7" ht="33">
      <c r="A198" s="174" t="s">
        <v>26</v>
      </c>
      <c r="B198" s="159" t="s">
        <v>0</v>
      </c>
      <c r="C198" s="159" t="s">
        <v>80</v>
      </c>
      <c r="D198" s="159" t="s">
        <v>10</v>
      </c>
      <c r="E198" s="116" t="s">
        <v>612</v>
      </c>
      <c r="F198" s="116" t="s">
        <v>27</v>
      </c>
      <c r="G198" s="297">
        <v>1249701</v>
      </c>
    </row>
    <row r="199" spans="1:7" ht="20.25" customHeight="1">
      <c r="A199" s="174" t="s">
        <v>28</v>
      </c>
      <c r="B199" s="159" t="s">
        <v>0</v>
      </c>
      <c r="C199" s="159" t="s">
        <v>80</v>
      </c>
      <c r="D199" s="159" t="s">
        <v>10</v>
      </c>
      <c r="E199" s="116" t="s">
        <v>612</v>
      </c>
      <c r="F199" s="189" t="s">
        <v>29</v>
      </c>
      <c r="G199" s="297">
        <v>341000</v>
      </c>
    </row>
    <row r="200" spans="1:7" ht="16.5">
      <c r="A200" s="168" t="s">
        <v>313</v>
      </c>
      <c r="B200" s="188" t="s">
        <v>0</v>
      </c>
      <c r="C200" s="159" t="s">
        <v>80</v>
      </c>
      <c r="D200" s="159" t="s">
        <v>10</v>
      </c>
      <c r="E200" s="116" t="s">
        <v>613</v>
      </c>
      <c r="F200" s="189"/>
      <c r="G200" s="297">
        <f>G201</f>
        <v>292700</v>
      </c>
    </row>
    <row r="201" spans="1:7" ht="16.5">
      <c r="A201" s="168" t="s">
        <v>84</v>
      </c>
      <c r="B201" s="188" t="s">
        <v>0</v>
      </c>
      <c r="C201" s="159" t="s">
        <v>80</v>
      </c>
      <c r="D201" s="159" t="s">
        <v>10</v>
      </c>
      <c r="E201" s="116" t="s">
        <v>614</v>
      </c>
      <c r="F201" s="189"/>
      <c r="G201" s="297">
        <f>G202</f>
        <v>292700</v>
      </c>
    </row>
    <row r="202" spans="1:7" ht="33">
      <c r="A202" s="174" t="s">
        <v>26</v>
      </c>
      <c r="B202" s="159" t="s">
        <v>0</v>
      </c>
      <c r="C202" s="159" t="s">
        <v>80</v>
      </c>
      <c r="D202" s="159" t="s">
        <v>10</v>
      </c>
      <c r="E202" s="116" t="s">
        <v>614</v>
      </c>
      <c r="F202" s="322" t="s">
        <v>27</v>
      </c>
      <c r="G202" s="297">
        <v>292700</v>
      </c>
    </row>
    <row r="203" spans="1:7" ht="17.25" thickBot="1">
      <c r="A203" s="384" t="s">
        <v>85</v>
      </c>
      <c r="B203" s="385"/>
      <c r="C203" s="386"/>
      <c r="D203" s="386"/>
      <c r="E203" s="386"/>
      <c r="F203" s="386"/>
      <c r="G203" s="387">
        <f>G19+G55+G62+G80+G86+G133+G164+G188+G158</f>
        <v>29015836.719999999</v>
      </c>
    </row>
  </sheetData>
  <sheetProtection selectLockedCells="1" selectUnlockedCells="1"/>
  <mergeCells count="4">
    <mergeCell ref="A12:G12"/>
    <mergeCell ref="A13:G13"/>
    <mergeCell ref="A14:G14"/>
    <mergeCell ref="A15:G15"/>
  </mergeCells>
  <pageMargins left="1.1811023622047245" right="0.59055118110236227" top="0.59055118110236227" bottom="0.59055118110236227" header="0.51181102362204722" footer="0.51181102362204722"/>
  <pageSetup paperSize="9" scale="44" firstPageNumber="0" orientation="portrait" horizontalDpi="300" verticalDpi="300" r:id="rId1"/>
  <headerFooter alignWithMargins="0"/>
  <rowBreaks count="3" manualBreakCount="3">
    <brk id="61" max="16383" man="1"/>
    <brk id="123" max="16383" man="1"/>
    <brk id="185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G47"/>
  <sheetViews>
    <sheetView view="pageBreakPreview" zoomScaleNormal="80" workbookViewId="0">
      <selection activeCell="A10" sqref="A10"/>
    </sheetView>
  </sheetViews>
  <sheetFormatPr defaultRowHeight="12.75"/>
  <cols>
    <col min="1" max="1" width="67.7109375" customWidth="1"/>
    <col min="2" max="2" width="8.85546875" style="88" customWidth="1"/>
    <col min="3" max="3" width="8" style="89" customWidth="1"/>
    <col min="4" max="4" width="25.28515625" customWidth="1"/>
    <col min="5" max="5" width="4.28515625" hidden="1" customWidth="1"/>
    <col min="6" max="6" width="7.28515625" hidden="1" customWidth="1"/>
  </cols>
  <sheetData>
    <row r="1" spans="1:7" ht="15.75">
      <c r="A1" s="455" t="s">
        <v>722</v>
      </c>
      <c r="B1" s="456"/>
      <c r="C1" s="456"/>
      <c r="D1" s="456"/>
      <c r="E1" s="90"/>
      <c r="F1" s="90"/>
      <c r="G1" s="90"/>
    </row>
    <row r="2" spans="1:7" ht="15.75">
      <c r="A2" s="457" t="s">
        <v>721</v>
      </c>
      <c r="B2" s="458"/>
      <c r="C2" s="459"/>
      <c r="D2" s="459"/>
      <c r="E2" s="90"/>
      <c r="F2" s="90"/>
      <c r="G2" s="90"/>
    </row>
    <row r="3" spans="1:7" ht="15.75">
      <c r="A3" s="460" t="s">
        <v>720</v>
      </c>
      <c r="B3" s="458"/>
      <c r="C3" s="461"/>
      <c r="D3" s="461"/>
      <c r="E3" s="90"/>
      <c r="F3" s="91"/>
      <c r="G3" s="91"/>
    </row>
    <row r="4" spans="1:7" ht="15.75">
      <c r="A4" s="457" t="s">
        <v>719</v>
      </c>
      <c r="B4" s="458"/>
      <c r="C4" s="461"/>
      <c r="D4" s="461"/>
      <c r="E4" s="90"/>
      <c r="F4" s="90"/>
      <c r="G4" s="90"/>
    </row>
    <row r="5" spans="1:7" ht="15.75">
      <c r="A5" s="462" t="s">
        <v>718</v>
      </c>
      <c r="B5" s="458"/>
      <c r="C5" s="461"/>
      <c r="D5" s="461"/>
      <c r="E5" s="90"/>
      <c r="F5" s="90"/>
      <c r="G5" s="90"/>
    </row>
    <row r="6" spans="1:7" ht="15.75">
      <c r="A6" s="462" t="s">
        <v>717</v>
      </c>
      <c r="B6" s="458"/>
      <c r="C6" s="461"/>
      <c r="D6" s="461"/>
      <c r="E6" s="90"/>
      <c r="F6" s="90"/>
      <c r="G6" s="90"/>
    </row>
    <row r="7" spans="1:7" ht="15.75">
      <c r="A7" s="462" t="s">
        <v>716</v>
      </c>
      <c r="B7" s="458"/>
      <c r="C7" s="461"/>
      <c r="D7" s="461"/>
      <c r="E7" s="90"/>
      <c r="F7" s="90"/>
      <c r="G7" s="90"/>
    </row>
    <row r="8" spans="1:7" ht="15.75">
      <c r="A8" s="462" t="s">
        <v>724</v>
      </c>
      <c r="B8" s="458"/>
      <c r="C8" s="461"/>
      <c r="D8" s="461"/>
      <c r="E8" s="90"/>
      <c r="F8" s="90"/>
      <c r="G8" s="90"/>
    </row>
    <row r="9" spans="1:7" ht="15.75">
      <c r="A9" s="462" t="s">
        <v>746</v>
      </c>
      <c r="B9" s="458"/>
      <c r="C9" s="456"/>
      <c r="D9" s="456"/>
      <c r="E9" s="90"/>
      <c r="F9" s="90"/>
      <c r="G9" s="90"/>
    </row>
    <row r="10" spans="1:7" ht="15.75">
      <c r="A10" s="455" t="s">
        <v>751</v>
      </c>
      <c r="B10" s="456"/>
      <c r="C10" s="456"/>
      <c r="D10" s="456"/>
      <c r="E10" s="90"/>
      <c r="F10" s="90"/>
      <c r="G10" s="90"/>
    </row>
    <row r="11" spans="1:7" ht="15.75">
      <c r="A11" s="455"/>
      <c r="B11" s="456"/>
      <c r="C11" s="456"/>
      <c r="D11" s="456"/>
    </row>
    <row r="12" spans="1:7" ht="48" customHeight="1">
      <c r="A12" s="495" t="s">
        <v>652</v>
      </c>
      <c r="B12" s="495"/>
      <c r="C12" s="495"/>
      <c r="D12" s="495"/>
    </row>
    <row r="13" spans="1:7" ht="16.5">
      <c r="A13" s="496" t="s">
        <v>161</v>
      </c>
      <c r="B13" s="496"/>
      <c r="C13" s="496"/>
      <c r="D13" s="496"/>
    </row>
    <row r="14" spans="1:7" ht="18.75" customHeight="1" thickBot="1">
      <c r="A14" s="218"/>
      <c r="B14" s="94" t="s">
        <v>161</v>
      </c>
      <c r="C14" s="219"/>
      <c r="D14" s="96" t="s">
        <v>103</v>
      </c>
    </row>
    <row r="15" spans="1:7" ht="45" customHeight="1" thickBot="1">
      <c r="A15" s="220" t="s">
        <v>105</v>
      </c>
      <c r="B15" s="221" t="s">
        <v>5</v>
      </c>
      <c r="C15" s="221" t="s">
        <v>6</v>
      </c>
      <c r="D15" s="332" t="s">
        <v>584</v>
      </c>
    </row>
    <row r="16" spans="1:7" ht="16.5">
      <c r="A16" s="215" t="s">
        <v>9</v>
      </c>
      <c r="B16" s="216" t="s">
        <v>10</v>
      </c>
      <c r="C16" s="216"/>
      <c r="D16" s="217">
        <f>D17+D18+D19+D20+D21</f>
        <v>5919876</v>
      </c>
    </row>
    <row r="17" spans="1:5" ht="33">
      <c r="A17" s="208" t="s">
        <v>11</v>
      </c>
      <c r="B17" s="178" t="s">
        <v>10</v>
      </c>
      <c r="C17" s="196" t="s">
        <v>12</v>
      </c>
      <c r="D17" s="200">
        <f>Вед.2019!G20</f>
        <v>1126976</v>
      </c>
      <c r="E17" s="82"/>
    </row>
    <row r="18" spans="1:5" ht="49.5">
      <c r="A18" s="208" t="s">
        <v>18</v>
      </c>
      <c r="B18" s="178" t="s">
        <v>10</v>
      </c>
      <c r="C18" s="196" t="s">
        <v>19</v>
      </c>
      <c r="D18" s="213">
        <f>Вед.2019!G25</f>
        <v>427835</v>
      </c>
      <c r="E18" s="82"/>
    </row>
    <row r="19" spans="1:5" ht="49.5">
      <c r="A19" s="208" t="s">
        <v>22</v>
      </c>
      <c r="B19" s="178" t="s">
        <v>10</v>
      </c>
      <c r="C19" s="178" t="s">
        <v>23</v>
      </c>
      <c r="D19" s="200">
        <f>Вед.2019!G30</f>
        <v>4114065</v>
      </c>
      <c r="E19" s="82"/>
    </row>
    <row r="20" spans="1:5" ht="18.75">
      <c r="A20" s="207" t="s">
        <v>257</v>
      </c>
      <c r="B20" s="222" t="s">
        <v>10</v>
      </c>
      <c r="C20" s="222" t="s">
        <v>80</v>
      </c>
      <c r="D20" s="206">
        <f>Вед.2019!G38</f>
        <v>25000</v>
      </c>
      <c r="E20" s="86"/>
    </row>
    <row r="21" spans="1:5" ht="16.5">
      <c r="A21" s="208" t="s">
        <v>30</v>
      </c>
      <c r="B21" s="178" t="s">
        <v>10</v>
      </c>
      <c r="C21" s="178" t="s">
        <v>31</v>
      </c>
      <c r="D21" s="200">
        <f>Вед.2019!G43</f>
        <v>226000</v>
      </c>
      <c r="E21" s="82"/>
    </row>
    <row r="22" spans="1:5" ht="20.25" customHeight="1">
      <c r="A22" s="223" t="s">
        <v>33</v>
      </c>
      <c r="B22" s="224" t="s">
        <v>12</v>
      </c>
      <c r="C22" s="225"/>
      <c r="D22" s="226">
        <f>D23</f>
        <v>310200</v>
      </c>
    </row>
    <row r="23" spans="1:5" ht="18.75" customHeight="1">
      <c r="A23" s="227" t="s">
        <v>34</v>
      </c>
      <c r="B23" s="228" t="s">
        <v>12</v>
      </c>
      <c r="C23" s="229" t="s">
        <v>19</v>
      </c>
      <c r="D23" s="230">
        <v>310200</v>
      </c>
      <c r="E23" s="82"/>
    </row>
    <row r="24" spans="1:5" ht="33">
      <c r="A24" s="197" t="s">
        <v>36</v>
      </c>
      <c r="B24" s="191" t="s">
        <v>19</v>
      </c>
      <c r="C24" s="191"/>
      <c r="D24" s="198">
        <f>D25+D26</f>
        <v>65600</v>
      </c>
    </row>
    <row r="25" spans="1:5" ht="17.25" customHeight="1">
      <c r="A25" s="227" t="s">
        <v>37</v>
      </c>
      <c r="B25" s="228" t="s">
        <v>19</v>
      </c>
      <c r="C25" s="228" t="s">
        <v>12</v>
      </c>
      <c r="D25" s="231">
        <f>Вед.2019!G63</f>
        <v>17600</v>
      </c>
      <c r="E25" s="82"/>
    </row>
    <row r="26" spans="1:5" ht="15.75" customHeight="1">
      <c r="A26" s="278" t="s">
        <v>44</v>
      </c>
      <c r="B26" s="228" t="s">
        <v>19</v>
      </c>
      <c r="C26" s="228" t="s">
        <v>45</v>
      </c>
      <c r="D26" s="231">
        <f>Вед.2019!G74</f>
        <v>48000</v>
      </c>
      <c r="E26" s="82"/>
    </row>
    <row r="27" spans="1:5" ht="18.75" customHeight="1">
      <c r="A27" s="197" t="s">
        <v>46</v>
      </c>
      <c r="B27" s="191" t="s">
        <v>23</v>
      </c>
      <c r="C27" s="191"/>
      <c r="D27" s="205">
        <f>+D28</f>
        <v>689638.72</v>
      </c>
    </row>
    <row r="28" spans="1:5" ht="16.5">
      <c r="A28" s="208" t="s">
        <v>48</v>
      </c>
      <c r="B28" s="196" t="s">
        <v>23</v>
      </c>
      <c r="C28" s="194" t="s">
        <v>40</v>
      </c>
      <c r="D28" s="200">
        <f>Вед.2019!G81</f>
        <v>689638.72</v>
      </c>
      <c r="E28" s="82"/>
    </row>
    <row r="29" spans="1:5" ht="16.5">
      <c r="A29" s="197" t="s">
        <v>50</v>
      </c>
      <c r="B29" s="191" t="s">
        <v>51</v>
      </c>
      <c r="C29" s="191"/>
      <c r="D29" s="198">
        <f>D30+D31+D32+D33</f>
        <v>3803034</v>
      </c>
      <c r="E29" s="235"/>
    </row>
    <row r="30" spans="1:5" ht="16.5">
      <c r="A30" s="236" t="s">
        <v>52</v>
      </c>
      <c r="B30" s="237" t="s">
        <v>51</v>
      </c>
      <c r="C30" s="238" t="s">
        <v>10</v>
      </c>
      <c r="D30" s="239">
        <f>Вед.2019!G87</f>
        <v>117968</v>
      </c>
      <c r="E30" s="82"/>
    </row>
    <row r="31" spans="1:5" ht="16.5">
      <c r="A31" s="208" t="s">
        <v>53</v>
      </c>
      <c r="B31" s="178" t="s">
        <v>51</v>
      </c>
      <c r="C31" s="178" t="s">
        <v>12</v>
      </c>
      <c r="D31" s="211">
        <f>Вед.2019!G92</f>
        <v>1901500</v>
      </c>
      <c r="E31" s="82"/>
    </row>
    <row r="32" spans="1:5" ht="16.5">
      <c r="A32" s="208" t="s">
        <v>56</v>
      </c>
      <c r="B32" s="196" t="s">
        <v>51</v>
      </c>
      <c r="C32" s="196" t="s">
        <v>19</v>
      </c>
      <c r="D32" s="211">
        <f>Вед.2019!G102</f>
        <v>1715566</v>
      </c>
      <c r="E32" s="82"/>
    </row>
    <row r="33" spans="1:5" ht="16.5">
      <c r="A33" s="174" t="s">
        <v>633</v>
      </c>
      <c r="B33" s="196" t="s">
        <v>51</v>
      </c>
      <c r="C33" s="196" t="s">
        <v>51</v>
      </c>
      <c r="D33" s="211">
        <f>Вед.2019!G128</f>
        <v>68000</v>
      </c>
      <c r="E33" s="82"/>
    </row>
    <row r="34" spans="1:5" ht="16.5">
      <c r="A34" s="197" t="s">
        <v>64</v>
      </c>
      <c r="B34" s="191" t="s">
        <v>65</v>
      </c>
      <c r="C34" s="191"/>
      <c r="D34" s="198">
        <f>D35+D36</f>
        <v>14192487</v>
      </c>
    </row>
    <row r="35" spans="1:5" ht="16.5">
      <c r="A35" s="227" t="s">
        <v>39</v>
      </c>
      <c r="B35" s="228" t="s">
        <v>65</v>
      </c>
      <c r="C35" s="228" t="s">
        <v>10</v>
      </c>
      <c r="D35" s="231">
        <f>Вед.2019!G134</f>
        <v>11753571</v>
      </c>
      <c r="E35" s="82"/>
    </row>
    <row r="36" spans="1:5" ht="16.5">
      <c r="A36" s="208" t="s">
        <v>71</v>
      </c>
      <c r="B36" s="196" t="s">
        <v>65</v>
      </c>
      <c r="C36" s="196" t="s">
        <v>23</v>
      </c>
      <c r="D36" s="206">
        <f>Вед.2019!G152</f>
        <v>2438916</v>
      </c>
    </row>
    <row r="37" spans="1:5" ht="16.5">
      <c r="A37" s="197" t="s">
        <v>643</v>
      </c>
      <c r="B37" s="191" t="s">
        <v>40</v>
      </c>
      <c r="C37" s="191"/>
      <c r="D37" s="205">
        <f>D38</f>
        <v>0</v>
      </c>
    </row>
    <row r="38" spans="1:5" ht="16.5">
      <c r="A38" s="208" t="s">
        <v>644</v>
      </c>
      <c r="B38" s="196" t="s">
        <v>40</v>
      </c>
      <c r="C38" s="196" t="s">
        <v>40</v>
      </c>
      <c r="D38" s="206">
        <v>0</v>
      </c>
    </row>
    <row r="39" spans="1:5" ht="16.5">
      <c r="A39" s="197" t="s">
        <v>72</v>
      </c>
      <c r="B39" s="191" t="s">
        <v>45</v>
      </c>
      <c r="C39" s="191"/>
      <c r="D39" s="205">
        <f>D40+D41</f>
        <v>452564</v>
      </c>
    </row>
    <row r="40" spans="1:5" ht="16.5">
      <c r="A40" s="240" t="s">
        <v>73</v>
      </c>
      <c r="B40" s="232" t="s">
        <v>45</v>
      </c>
      <c r="C40" s="234" t="s">
        <v>10</v>
      </c>
      <c r="D40" s="233">
        <f>Вед.2019!G165</f>
        <v>147564</v>
      </c>
    </row>
    <row r="41" spans="1:5" ht="16.5">
      <c r="A41" s="208" t="s">
        <v>76</v>
      </c>
      <c r="B41" s="196" t="s">
        <v>45</v>
      </c>
      <c r="C41" s="196" t="s">
        <v>19</v>
      </c>
      <c r="D41" s="206">
        <f>Вед.2019!G170</f>
        <v>305000</v>
      </c>
    </row>
    <row r="42" spans="1:5" ht="16.5">
      <c r="A42" s="242" t="s">
        <v>79</v>
      </c>
      <c r="B42" s="191" t="s">
        <v>80</v>
      </c>
      <c r="C42" s="191"/>
      <c r="D42" s="205">
        <f>D43</f>
        <v>3582437</v>
      </c>
      <c r="E42" s="241"/>
    </row>
    <row r="43" spans="1:5" ht="16.5">
      <c r="A43" s="173" t="s">
        <v>81</v>
      </c>
      <c r="B43" s="196" t="s">
        <v>80</v>
      </c>
      <c r="C43" s="178" t="s">
        <v>10</v>
      </c>
      <c r="D43" s="200">
        <f>Вед.2019!G189</f>
        <v>3582437</v>
      </c>
      <c r="E43" s="82"/>
    </row>
    <row r="44" spans="1:5" ht="18" customHeight="1" thickBot="1">
      <c r="A44" s="388" t="s">
        <v>85</v>
      </c>
      <c r="B44" s="389"/>
      <c r="C44" s="389"/>
      <c r="D44" s="390">
        <f>D16+D22+D24+D27+D29+D34+D39+D42+D37</f>
        <v>29015836.719999999</v>
      </c>
    </row>
    <row r="45" spans="1:5" ht="18.75" customHeight="1">
      <c r="A45" s="146"/>
      <c r="C45" s="88"/>
      <c r="D45" s="89"/>
      <c r="E45" s="82"/>
    </row>
    <row r="46" spans="1:5" ht="21.75" customHeight="1">
      <c r="A46" s="146"/>
      <c r="C46" s="88"/>
      <c r="D46" s="89"/>
    </row>
    <row r="47" spans="1:5" ht="18.2" customHeight="1"/>
  </sheetData>
  <sheetProtection selectLockedCells="1" selectUnlockedCells="1"/>
  <mergeCells count="2">
    <mergeCell ref="A12:D12"/>
    <mergeCell ref="A13:D13"/>
  </mergeCells>
  <phoneticPr fontId="0" type="noConversion"/>
  <pageMargins left="1.5748031496062993" right="0" top="0.39370078740157483" bottom="0.39370078740157483" header="0.51181102362204722" footer="0.51181102362204722"/>
  <pageSetup paperSize="9" scale="62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S168"/>
  <sheetViews>
    <sheetView tabSelected="1" view="pageBreakPreview" zoomScaleNormal="80" workbookViewId="0">
      <selection activeCell="B10" sqref="B10"/>
    </sheetView>
  </sheetViews>
  <sheetFormatPr defaultRowHeight="12.75"/>
  <cols>
    <col min="1" max="1" width="69.85546875" style="133" customWidth="1"/>
    <col min="2" max="2" width="23.5703125" style="134" customWidth="1"/>
    <col min="3" max="3" width="10.28515625" style="135" customWidth="1"/>
    <col min="4" max="4" width="19" style="136" customWidth="1"/>
    <col min="5" max="5" width="7" style="135" customWidth="1"/>
    <col min="6" max="6" width="18.140625" style="135" customWidth="1"/>
    <col min="7" max="16384" width="9.140625" style="135"/>
  </cols>
  <sheetData>
    <row r="1" spans="1:253" ht="15.75">
      <c r="A1"/>
      <c r="B1" s="448" t="s">
        <v>723</v>
      </c>
      <c r="C1" s="449"/>
      <c r="D1" s="90"/>
      <c r="E1" s="90"/>
      <c r="F1" s="90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ht="15.75">
      <c r="A2"/>
      <c r="B2" s="448" t="s">
        <v>676</v>
      </c>
      <c r="C2" s="449"/>
      <c r="D2" s="449"/>
      <c r="E2" s="449"/>
      <c r="F2" s="450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5.75">
      <c r="A3"/>
      <c r="B3" s="448" t="s">
        <v>4</v>
      </c>
      <c r="C3" s="449"/>
      <c r="D3" s="449"/>
      <c r="E3" s="449"/>
      <c r="F3" s="451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ht="15.75">
      <c r="A4"/>
      <c r="B4" s="452" t="s">
        <v>683</v>
      </c>
      <c r="C4" s="453"/>
      <c r="D4" s="453"/>
      <c r="E4" s="453"/>
      <c r="F4" s="450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15.75">
      <c r="A5"/>
      <c r="B5" s="452" t="s">
        <v>711</v>
      </c>
      <c r="C5" s="453"/>
      <c r="D5" s="453"/>
      <c r="E5" s="453"/>
      <c r="F5" s="450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15.75">
      <c r="A6"/>
      <c r="B6" s="452" t="s">
        <v>684</v>
      </c>
      <c r="C6" s="454"/>
      <c r="D6" s="454"/>
      <c r="E6" s="454"/>
      <c r="F6" s="454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ht="15.75">
      <c r="A7"/>
      <c r="B7" s="448" t="s">
        <v>685</v>
      </c>
      <c r="C7" s="449"/>
      <c r="D7" s="449"/>
      <c r="E7" s="454"/>
      <c r="F7" s="454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 ht="15.75">
      <c r="A8"/>
      <c r="B8" s="452" t="s">
        <v>686</v>
      </c>
      <c r="C8" s="453"/>
      <c r="D8" s="453"/>
      <c r="E8" s="453"/>
      <c r="F8" s="450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 ht="15.75">
      <c r="A9"/>
      <c r="B9" s="452" t="s">
        <v>747</v>
      </c>
      <c r="C9" s="453"/>
      <c r="D9" s="453"/>
      <c r="E9" s="453"/>
      <c r="F9" s="450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5.75">
      <c r="A10"/>
      <c r="B10" s="452" t="s">
        <v>752</v>
      </c>
      <c r="C10" s="453"/>
      <c r="D10" s="453"/>
      <c r="E10" s="453"/>
      <c r="F10" s="45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16.5">
      <c r="A11"/>
      <c r="B11" s="90"/>
      <c r="C11" s="341"/>
      <c r="D11" s="341"/>
      <c r="E11" s="90"/>
      <c r="F11" s="90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16.5">
      <c r="A12" s="496" t="s">
        <v>437</v>
      </c>
      <c r="B12" s="496"/>
      <c r="C12" s="496"/>
      <c r="D12" s="496"/>
      <c r="E12" s="90"/>
      <c r="F12" s="90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16.5">
      <c r="A13" s="496" t="s">
        <v>511</v>
      </c>
      <c r="B13" s="496"/>
      <c r="C13" s="496"/>
      <c r="D13" s="496"/>
      <c r="E13" s="497"/>
      <c r="F13" s="90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16.5">
      <c r="A14" s="496" t="s">
        <v>438</v>
      </c>
      <c r="B14" s="496"/>
      <c r="C14" s="496"/>
      <c r="D14" s="496"/>
      <c r="E14" s="90"/>
      <c r="F14" s="90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16.5">
      <c r="A15" s="498" t="s">
        <v>653</v>
      </c>
      <c r="B15" s="498"/>
      <c r="C15" s="498"/>
      <c r="D15" s="498"/>
      <c r="E15" s="497"/>
      <c r="F15" s="90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16.5">
      <c r="A16"/>
      <c r="B16" s="90"/>
      <c r="C16" s="341"/>
      <c r="D16" s="341"/>
      <c r="E16" s="90"/>
      <c r="F16" s="90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9" ht="19.5" thickBot="1">
      <c r="A17" s="137"/>
      <c r="B17" s="138"/>
      <c r="C17" s="139"/>
      <c r="D17" s="7" t="s">
        <v>103</v>
      </c>
      <c r="E17" s="139"/>
      <c r="F17" s="86"/>
    </row>
    <row r="18" spans="1:9" ht="33.75" thickBot="1">
      <c r="A18" s="329" t="s">
        <v>105</v>
      </c>
      <c r="B18" s="330" t="s">
        <v>7</v>
      </c>
      <c r="C18" s="331" t="s">
        <v>8</v>
      </c>
      <c r="D18" s="332" t="s">
        <v>654</v>
      </c>
      <c r="E18" s="140"/>
      <c r="F18" s="140"/>
    </row>
    <row r="19" spans="1:9" ht="21" customHeight="1" thickBot="1">
      <c r="A19" s="333" t="s">
        <v>60</v>
      </c>
      <c r="B19" s="334"/>
      <c r="C19" s="335"/>
      <c r="D19" s="336">
        <f>D20+D24+D29+D36+D48+D61+D72+D76+D80+D84+D101+D116+D128+D132+D136</f>
        <v>22803760.719999999</v>
      </c>
      <c r="E19" s="92"/>
      <c r="F19" s="141"/>
    </row>
    <row r="20" spans="1:9" ht="50.25" customHeight="1">
      <c r="A20" s="275" t="s">
        <v>626</v>
      </c>
      <c r="B20" s="100" t="s">
        <v>270</v>
      </c>
      <c r="C20" s="100"/>
      <c r="D20" s="276">
        <f>D21</f>
        <v>48300</v>
      </c>
      <c r="E20" s="142"/>
      <c r="F20" s="141"/>
    </row>
    <row r="21" spans="1:9" ht="18.75" customHeight="1" thickBot="1">
      <c r="A21" s="163" t="s">
        <v>273</v>
      </c>
      <c r="B21" s="103" t="s">
        <v>271</v>
      </c>
      <c r="C21" s="103"/>
      <c r="D21" s="277">
        <f>D22</f>
        <v>48300</v>
      </c>
      <c r="E21" s="142"/>
      <c r="F21" s="141"/>
    </row>
    <row r="22" spans="1:9" ht="17.25" customHeight="1" thickBot="1">
      <c r="A22" s="278" t="s">
        <v>47</v>
      </c>
      <c r="B22" s="103" t="s">
        <v>272</v>
      </c>
      <c r="C22" s="103"/>
      <c r="D22" s="277">
        <f>D23</f>
        <v>48300</v>
      </c>
      <c r="E22" s="142"/>
      <c r="F22" s="141"/>
      <c r="I22" s="395"/>
    </row>
    <row r="23" spans="1:9" ht="36.200000000000003" customHeight="1">
      <c r="A23" s="174" t="s">
        <v>26</v>
      </c>
      <c r="B23" s="103" t="s">
        <v>272</v>
      </c>
      <c r="C23" s="103" t="s">
        <v>27</v>
      </c>
      <c r="D23" s="277">
        <v>48300</v>
      </c>
      <c r="E23" s="142"/>
      <c r="F23" s="141"/>
    </row>
    <row r="24" spans="1:9" ht="50.25" customHeight="1">
      <c r="A24" s="275" t="s">
        <v>627</v>
      </c>
      <c r="B24" s="100" t="s">
        <v>266</v>
      </c>
      <c r="C24" s="100"/>
      <c r="D24" s="276">
        <f>D25</f>
        <v>48000</v>
      </c>
      <c r="E24" s="143"/>
      <c r="F24" s="141"/>
    </row>
    <row r="25" spans="1:9" ht="37.35" customHeight="1">
      <c r="A25" s="163" t="s">
        <v>269</v>
      </c>
      <c r="B25" s="103" t="s">
        <v>267</v>
      </c>
      <c r="C25" s="103"/>
      <c r="D25" s="277">
        <f>D26</f>
        <v>48000</v>
      </c>
      <c r="E25" s="143"/>
      <c r="F25" s="141"/>
    </row>
    <row r="26" spans="1:9" ht="37.35" customHeight="1">
      <c r="A26" s="181" t="s">
        <v>439</v>
      </c>
      <c r="B26" s="103" t="s">
        <v>268</v>
      </c>
      <c r="C26" s="103"/>
      <c r="D26" s="277">
        <f>D27+D28</f>
        <v>48000</v>
      </c>
      <c r="E26" s="143"/>
      <c r="F26" s="141"/>
    </row>
    <row r="27" spans="1:9" ht="37.35" customHeight="1">
      <c r="A27" s="174" t="s">
        <v>26</v>
      </c>
      <c r="B27" s="103" t="s">
        <v>268</v>
      </c>
      <c r="C27" s="103" t="s">
        <v>27</v>
      </c>
      <c r="D27" s="277">
        <f>Вед.2019!G78</f>
        <v>36000</v>
      </c>
      <c r="E27" s="143"/>
      <c r="F27" s="141"/>
    </row>
    <row r="28" spans="1:9" ht="22.5" customHeight="1">
      <c r="A28" s="465" t="s">
        <v>712</v>
      </c>
      <c r="B28" s="103" t="s">
        <v>268</v>
      </c>
      <c r="C28" s="103" t="s">
        <v>687</v>
      </c>
      <c r="D28" s="277">
        <f>Вед.2019!G79</f>
        <v>12000</v>
      </c>
      <c r="E28" s="143"/>
      <c r="F28" s="141"/>
    </row>
    <row r="29" spans="1:9" ht="48.75" customHeight="1">
      <c r="A29" s="324" t="s">
        <v>589</v>
      </c>
      <c r="B29" s="100" t="s">
        <v>293</v>
      </c>
      <c r="C29" s="100"/>
      <c r="D29" s="276">
        <f>D30</f>
        <v>60000</v>
      </c>
      <c r="E29" s="143"/>
      <c r="F29" s="141"/>
    </row>
    <row r="30" spans="1:9" ht="18.75" customHeight="1">
      <c r="A30" s="353" t="s">
        <v>507</v>
      </c>
      <c r="B30" s="103" t="s">
        <v>290</v>
      </c>
      <c r="C30" s="103"/>
      <c r="D30" s="277">
        <f>D31+D33</f>
        <v>60000</v>
      </c>
      <c r="E30" s="143"/>
      <c r="F30" s="141"/>
    </row>
    <row r="31" spans="1:9" ht="21" customHeight="1">
      <c r="A31" s="353" t="s">
        <v>508</v>
      </c>
      <c r="B31" s="103" t="s">
        <v>619</v>
      </c>
      <c r="C31" s="103"/>
      <c r="D31" s="277">
        <f>D32</f>
        <v>18000</v>
      </c>
      <c r="E31" s="143"/>
      <c r="F31" s="141"/>
    </row>
    <row r="32" spans="1:9" ht="33.75" customHeight="1">
      <c r="A32" s="166" t="s">
        <v>26</v>
      </c>
      <c r="B32" s="103" t="s">
        <v>619</v>
      </c>
      <c r="C32" s="103" t="s">
        <v>27</v>
      </c>
      <c r="D32" s="277">
        <f>Вед.2019!G54</f>
        <v>18000</v>
      </c>
      <c r="E32" s="143"/>
      <c r="F32" s="141"/>
    </row>
    <row r="33" spans="1:6" ht="18.75" customHeight="1">
      <c r="A33" s="174" t="s">
        <v>47</v>
      </c>
      <c r="B33" s="103" t="s">
        <v>601</v>
      </c>
      <c r="C33" s="103"/>
      <c r="D33" s="277">
        <f>D34+D35</f>
        <v>42000</v>
      </c>
      <c r="E33" s="143"/>
      <c r="F33" s="141"/>
    </row>
    <row r="34" spans="1:6" ht="33.75" customHeight="1">
      <c r="A34" s="357" t="s">
        <v>26</v>
      </c>
      <c r="B34" s="113" t="s">
        <v>601</v>
      </c>
      <c r="C34" s="113" t="s">
        <v>27</v>
      </c>
      <c r="D34" s="288">
        <f>Вед.2019!G110</f>
        <v>23000</v>
      </c>
      <c r="E34" s="143"/>
      <c r="F34" s="143"/>
    </row>
    <row r="35" spans="1:6" ht="18.75" customHeight="1">
      <c r="A35" s="464" t="s">
        <v>688</v>
      </c>
      <c r="B35" s="463" t="s">
        <v>601</v>
      </c>
      <c r="C35" s="113" t="s">
        <v>687</v>
      </c>
      <c r="D35" s="288">
        <v>19000</v>
      </c>
      <c r="E35" s="143"/>
      <c r="F35" s="143"/>
    </row>
    <row r="36" spans="1:6" ht="51" customHeight="1">
      <c r="A36" s="286" t="s">
        <v>591</v>
      </c>
      <c r="B36" s="110" t="s">
        <v>444</v>
      </c>
      <c r="C36" s="110"/>
      <c r="D36" s="296">
        <f>D37+D42+D45</f>
        <v>3572937</v>
      </c>
      <c r="E36" s="143"/>
      <c r="F36" s="141"/>
    </row>
    <row r="37" spans="1:6" ht="18.75" customHeight="1">
      <c r="A37" s="163" t="s">
        <v>312</v>
      </c>
      <c r="B37" s="116" t="s">
        <v>303</v>
      </c>
      <c r="C37" s="116"/>
      <c r="D37" s="297">
        <f>D38</f>
        <v>3280237</v>
      </c>
      <c r="E37" s="143"/>
      <c r="F37" s="141"/>
    </row>
    <row r="38" spans="1:6" ht="17.25" customHeight="1">
      <c r="A38" s="181" t="s">
        <v>67</v>
      </c>
      <c r="B38" s="116" t="s">
        <v>612</v>
      </c>
      <c r="C38" s="116"/>
      <c r="D38" s="297">
        <f>D39+D40+D41</f>
        <v>3280237</v>
      </c>
      <c r="E38" s="143"/>
      <c r="F38" s="141"/>
    </row>
    <row r="39" spans="1:6" ht="16.5" customHeight="1">
      <c r="A39" s="174" t="s">
        <v>68</v>
      </c>
      <c r="B39" s="116" t="s">
        <v>612</v>
      </c>
      <c r="C39" s="116" t="s">
        <v>69</v>
      </c>
      <c r="D39" s="297">
        <f>Вед.2019!G197</f>
        <v>1689536</v>
      </c>
      <c r="E39" s="143"/>
      <c r="F39" s="141"/>
    </row>
    <row r="40" spans="1:6" ht="37.5" customHeight="1">
      <c r="A40" s="174" t="s">
        <v>26</v>
      </c>
      <c r="B40" s="116" t="s">
        <v>612</v>
      </c>
      <c r="C40" s="116" t="s">
        <v>27</v>
      </c>
      <c r="D40" s="297">
        <f>Вед.2019!G198</f>
        <v>1249701</v>
      </c>
      <c r="E40" s="143"/>
      <c r="F40" s="141"/>
    </row>
    <row r="41" spans="1:6" ht="16.5" customHeight="1">
      <c r="A41" s="278" t="s">
        <v>28</v>
      </c>
      <c r="B41" s="116" t="s">
        <v>612</v>
      </c>
      <c r="C41" s="189" t="s">
        <v>29</v>
      </c>
      <c r="D41" s="297">
        <f>Вед.2019!G199</f>
        <v>341000</v>
      </c>
      <c r="E41" s="143"/>
      <c r="F41" s="141"/>
    </row>
    <row r="42" spans="1:6" ht="32.25" customHeight="1">
      <c r="A42" s="168" t="s">
        <v>313</v>
      </c>
      <c r="B42" s="116" t="s">
        <v>613</v>
      </c>
      <c r="C42" s="189"/>
      <c r="D42" s="297">
        <f>D43</f>
        <v>292700</v>
      </c>
      <c r="E42" s="143"/>
      <c r="F42" s="141"/>
    </row>
    <row r="43" spans="1:6" ht="19.5" customHeight="1">
      <c r="A43" s="168" t="s">
        <v>84</v>
      </c>
      <c r="B43" s="116" t="s">
        <v>614</v>
      </c>
      <c r="C43" s="189"/>
      <c r="D43" s="297">
        <f>D44</f>
        <v>292700</v>
      </c>
      <c r="E43" s="143"/>
      <c r="F43" s="141"/>
    </row>
    <row r="44" spans="1:6" ht="36.75" customHeight="1">
      <c r="A44" s="174" t="s">
        <v>26</v>
      </c>
      <c r="B44" s="116" t="s">
        <v>614</v>
      </c>
      <c r="C44" s="189" t="s">
        <v>27</v>
      </c>
      <c r="D44" s="297">
        <f>Вед.2019!G202</f>
        <v>292700</v>
      </c>
      <c r="E44" s="143"/>
      <c r="F44" s="141"/>
    </row>
    <row r="45" spans="1:6" ht="19.5" customHeight="1">
      <c r="A45" s="168" t="s">
        <v>314</v>
      </c>
      <c r="B45" s="116" t="s">
        <v>615</v>
      </c>
      <c r="C45" s="189"/>
      <c r="D45" s="297">
        <f>D46</f>
        <v>0</v>
      </c>
      <c r="E45" s="143"/>
      <c r="F45" s="141"/>
    </row>
    <row r="46" spans="1:6" ht="19.5" customHeight="1">
      <c r="A46" s="180" t="s">
        <v>83</v>
      </c>
      <c r="B46" s="116" t="s">
        <v>616</v>
      </c>
      <c r="C46" s="116"/>
      <c r="D46" s="297">
        <f>D47</f>
        <v>0</v>
      </c>
      <c r="E46" s="143"/>
      <c r="F46" s="141"/>
    </row>
    <row r="47" spans="1:6" ht="19.5" customHeight="1">
      <c r="A47" s="472" t="s">
        <v>54</v>
      </c>
      <c r="B47" s="116" t="s">
        <v>616</v>
      </c>
      <c r="C47" s="116" t="s">
        <v>55</v>
      </c>
      <c r="D47" s="297">
        <v>0</v>
      </c>
      <c r="E47" s="143"/>
      <c r="F47" s="141"/>
    </row>
    <row r="48" spans="1:6" ht="49.5" customHeight="1">
      <c r="A48" s="291" t="s">
        <v>590</v>
      </c>
      <c r="B48" s="325" t="s">
        <v>309</v>
      </c>
      <c r="C48" s="325"/>
      <c r="D48" s="276">
        <f>D49+D56+D59</f>
        <v>1969500</v>
      </c>
      <c r="E48" s="143"/>
      <c r="F48" s="141"/>
    </row>
    <row r="49" spans="1:6" ht="19.5" customHeight="1">
      <c r="A49" s="351" t="s">
        <v>447</v>
      </c>
      <c r="B49" s="193" t="s">
        <v>445</v>
      </c>
      <c r="C49" s="352"/>
      <c r="D49" s="277">
        <f>D50+D52+D54</f>
        <v>758000</v>
      </c>
      <c r="E49" s="143"/>
      <c r="F49" s="141"/>
    </row>
    <row r="50" spans="1:6" ht="54.75" customHeight="1">
      <c r="A50" s="173" t="s">
        <v>714</v>
      </c>
      <c r="B50" s="193" t="s">
        <v>603</v>
      </c>
      <c r="C50" s="352"/>
      <c r="D50" s="277">
        <f>D51</f>
        <v>68000</v>
      </c>
      <c r="E50" s="143"/>
      <c r="F50" s="141"/>
    </row>
    <row r="51" spans="1:6" ht="19.5" customHeight="1">
      <c r="A51" s="478" t="s">
        <v>440</v>
      </c>
      <c r="B51" s="479" t="s">
        <v>603</v>
      </c>
      <c r="C51" s="480" t="s">
        <v>441</v>
      </c>
      <c r="D51" s="288">
        <f>Вед.2019!G132</f>
        <v>68000</v>
      </c>
      <c r="E51" s="143"/>
      <c r="F51" s="141"/>
    </row>
    <row r="52" spans="1:6" ht="34.5" customHeight="1">
      <c r="A52" s="477" t="s">
        <v>726</v>
      </c>
      <c r="B52" s="113" t="s">
        <v>725</v>
      </c>
      <c r="C52" s="352"/>
      <c r="D52" s="195">
        <f>D53</f>
        <v>350000</v>
      </c>
      <c r="E52" s="143"/>
      <c r="F52" s="141"/>
    </row>
    <row r="53" spans="1:6" ht="37.5" customHeight="1">
      <c r="A53" s="477" t="s">
        <v>728</v>
      </c>
      <c r="B53" s="113" t="s">
        <v>725</v>
      </c>
      <c r="C53" s="193" t="s">
        <v>727</v>
      </c>
      <c r="D53" s="195">
        <f>Вед.2019!G96</f>
        <v>350000</v>
      </c>
      <c r="E53" s="143"/>
      <c r="F53" s="141"/>
    </row>
    <row r="54" spans="1:6" ht="36.75" customHeight="1">
      <c r="A54" s="477" t="s">
        <v>729</v>
      </c>
      <c r="B54" s="113" t="s">
        <v>730</v>
      </c>
      <c r="C54" s="352"/>
      <c r="D54" s="195">
        <f>D55</f>
        <v>340000</v>
      </c>
      <c r="E54" s="143"/>
      <c r="F54" s="141"/>
    </row>
    <row r="55" spans="1:6" ht="35.25" customHeight="1">
      <c r="A55" s="477" t="s">
        <v>728</v>
      </c>
      <c r="B55" s="194" t="s">
        <v>730</v>
      </c>
      <c r="C55" s="193" t="s">
        <v>727</v>
      </c>
      <c r="D55" s="195">
        <f>Вед.2019!G98</f>
        <v>340000</v>
      </c>
      <c r="E55" s="143"/>
      <c r="F55" s="141"/>
    </row>
    <row r="56" spans="1:6" ht="19.5" customHeight="1">
      <c r="A56" s="481" t="s">
        <v>285</v>
      </c>
      <c r="B56" s="383" t="s">
        <v>588</v>
      </c>
      <c r="C56" s="383"/>
      <c r="D56" s="283">
        <f>D57</f>
        <v>1211500</v>
      </c>
      <c r="E56" s="143"/>
      <c r="F56" s="141"/>
    </row>
    <row r="57" spans="1:6" ht="40.5" customHeight="1">
      <c r="A57" s="175" t="s">
        <v>286</v>
      </c>
      <c r="B57" s="102" t="s">
        <v>599</v>
      </c>
      <c r="C57" s="102"/>
      <c r="D57" s="277">
        <f>D58</f>
        <v>1211500</v>
      </c>
      <c r="E57" s="143"/>
      <c r="F57" s="141"/>
    </row>
    <row r="58" spans="1:6" ht="19.5" customHeight="1">
      <c r="A58" s="301" t="s">
        <v>54</v>
      </c>
      <c r="B58" s="303" t="s">
        <v>599</v>
      </c>
      <c r="C58" s="302" t="s">
        <v>55</v>
      </c>
      <c r="D58" s="304">
        <f>Вед.2019!G101</f>
        <v>1211500</v>
      </c>
      <c r="E58" s="143"/>
      <c r="F58" s="141"/>
    </row>
    <row r="59" spans="1:6" ht="19.5" customHeight="1">
      <c r="A59" s="396" t="s">
        <v>586</v>
      </c>
      <c r="B59" s="103" t="s">
        <v>620</v>
      </c>
      <c r="C59" s="371"/>
      <c r="D59" s="355">
        <f>D60</f>
        <v>0</v>
      </c>
      <c r="E59" s="143"/>
      <c r="F59" s="141"/>
    </row>
    <row r="60" spans="1:6" ht="19.5" customHeight="1">
      <c r="A60" s="399" t="s">
        <v>587</v>
      </c>
      <c r="B60" s="113" t="s">
        <v>621</v>
      </c>
      <c r="C60" s="400" t="s">
        <v>592</v>
      </c>
      <c r="D60" s="355">
        <v>0</v>
      </c>
      <c r="E60" s="143"/>
      <c r="F60" s="141"/>
    </row>
    <row r="61" spans="1:6" ht="50.25" customHeight="1">
      <c r="A61" s="343" t="s">
        <v>624</v>
      </c>
      <c r="B61" s="344" t="s">
        <v>278</v>
      </c>
      <c r="C61" s="344"/>
      <c r="D61" s="345">
        <f>D62+D69</f>
        <v>35100</v>
      </c>
      <c r="E61" s="143"/>
      <c r="F61" s="141"/>
    </row>
    <row r="62" spans="1:6" ht="19.5" customHeight="1">
      <c r="A62" s="164" t="s">
        <v>264</v>
      </c>
      <c r="B62" s="310" t="s">
        <v>565</v>
      </c>
      <c r="C62" s="346"/>
      <c r="D62" s="347">
        <f>D63+D67</f>
        <v>25600</v>
      </c>
      <c r="E62" s="143"/>
      <c r="F62" s="141"/>
    </row>
    <row r="63" spans="1:6" ht="35.25" customHeight="1">
      <c r="A63" s="380" t="s">
        <v>38</v>
      </c>
      <c r="B63" s="103" t="s">
        <v>596</v>
      </c>
      <c r="C63" s="113"/>
      <c r="D63" s="277">
        <f>D65+D64+D66</f>
        <v>15600</v>
      </c>
      <c r="E63" s="143"/>
      <c r="F63" s="141"/>
    </row>
    <row r="64" spans="1:6" ht="19.5" customHeight="1">
      <c r="A64" s="181" t="s">
        <v>16</v>
      </c>
      <c r="B64" s="103" t="s">
        <v>596</v>
      </c>
      <c r="C64" s="113" t="s">
        <v>17</v>
      </c>
      <c r="D64" s="277">
        <f>Вед.2019!G67</f>
        <v>0</v>
      </c>
      <c r="E64" s="143"/>
      <c r="F64" s="141"/>
    </row>
    <row r="65" spans="1:6" ht="36" customHeight="1">
      <c r="A65" s="470" t="s">
        <v>26</v>
      </c>
      <c r="B65" s="103" t="s">
        <v>596</v>
      </c>
      <c r="C65" s="103" t="s">
        <v>27</v>
      </c>
      <c r="D65" s="277">
        <f>Вед.2019!G68</f>
        <v>5000</v>
      </c>
      <c r="E65" s="143"/>
      <c r="F65" s="141"/>
    </row>
    <row r="66" spans="1:6" ht="21.75" customHeight="1">
      <c r="A66" s="465" t="s">
        <v>712</v>
      </c>
      <c r="B66" s="103" t="s">
        <v>596</v>
      </c>
      <c r="C66" s="103" t="s">
        <v>687</v>
      </c>
      <c r="D66" s="277">
        <v>10600</v>
      </c>
      <c r="E66" s="143"/>
      <c r="F66" s="141"/>
    </row>
    <row r="67" spans="1:6" ht="38.25" customHeight="1">
      <c r="A67" s="366" t="s">
        <v>585</v>
      </c>
      <c r="B67" s="103" t="s">
        <v>622</v>
      </c>
      <c r="C67" s="103"/>
      <c r="D67" s="277">
        <f>D68</f>
        <v>10000</v>
      </c>
      <c r="E67" s="143"/>
      <c r="F67" s="141"/>
    </row>
    <row r="68" spans="1:6" ht="33.75" customHeight="1">
      <c r="A68" s="179" t="s">
        <v>26</v>
      </c>
      <c r="B68" s="103" t="s">
        <v>622</v>
      </c>
      <c r="C68" s="103" t="s">
        <v>27</v>
      </c>
      <c r="D68" s="277">
        <f>Вед.2019!G127</f>
        <v>10000</v>
      </c>
      <c r="E68" s="143"/>
      <c r="F68" s="141"/>
    </row>
    <row r="69" spans="1:6" ht="19.5" customHeight="1">
      <c r="A69" s="171" t="s">
        <v>311</v>
      </c>
      <c r="B69" s="116" t="s">
        <v>610</v>
      </c>
      <c r="C69" s="116"/>
      <c r="D69" s="297">
        <f>D70</f>
        <v>9500</v>
      </c>
      <c r="E69" s="143"/>
      <c r="F69" s="141"/>
    </row>
    <row r="70" spans="1:6" ht="37.5" customHeight="1">
      <c r="A70" s="187" t="s">
        <v>82</v>
      </c>
      <c r="B70" s="103" t="s">
        <v>623</v>
      </c>
      <c r="C70" s="116"/>
      <c r="D70" s="297">
        <f>D71</f>
        <v>9500</v>
      </c>
      <c r="E70" s="143"/>
      <c r="F70" s="141"/>
    </row>
    <row r="71" spans="1:6" ht="33" customHeight="1">
      <c r="A71" s="179" t="s">
        <v>26</v>
      </c>
      <c r="B71" s="103" t="s">
        <v>623</v>
      </c>
      <c r="C71" s="116" t="s">
        <v>27</v>
      </c>
      <c r="D71" s="297">
        <f>Вед.2019!G193</f>
        <v>9500</v>
      </c>
      <c r="E71" s="143"/>
      <c r="F71" s="141"/>
    </row>
    <row r="72" spans="1:6" ht="51" customHeight="1">
      <c r="A72" s="409" t="s">
        <v>641</v>
      </c>
      <c r="B72" s="377" t="s">
        <v>274</v>
      </c>
      <c r="C72" s="377"/>
      <c r="D72" s="378">
        <f>D73</f>
        <v>689638.72</v>
      </c>
      <c r="E72" s="143"/>
      <c r="F72" s="141"/>
    </row>
    <row r="73" spans="1:6" ht="48.75" customHeight="1">
      <c r="A73" s="356" t="s">
        <v>277</v>
      </c>
      <c r="B73" s="310" t="s">
        <v>275</v>
      </c>
      <c r="C73" s="310"/>
      <c r="D73" s="347">
        <f>D74</f>
        <v>689638.72</v>
      </c>
      <c r="E73" s="143"/>
      <c r="F73" s="141"/>
    </row>
    <row r="74" spans="1:6" ht="36.75" customHeight="1">
      <c r="A74" s="174" t="s">
        <v>49</v>
      </c>
      <c r="B74" s="103" t="s">
        <v>276</v>
      </c>
      <c r="C74" s="103"/>
      <c r="D74" s="283">
        <f>D75</f>
        <v>689638.72</v>
      </c>
      <c r="E74" s="143"/>
      <c r="F74" s="141"/>
    </row>
    <row r="75" spans="1:6" ht="33.75" customHeight="1">
      <c r="A75" s="357" t="s">
        <v>26</v>
      </c>
      <c r="B75" s="113" t="s">
        <v>276</v>
      </c>
      <c r="C75" s="113" t="s">
        <v>27</v>
      </c>
      <c r="D75" s="401">
        <f>Вед.2019!G81</f>
        <v>689638.72</v>
      </c>
      <c r="E75" s="143"/>
      <c r="F75" s="141"/>
    </row>
    <row r="76" spans="1:6" ht="50.25" customHeight="1">
      <c r="A76" s="407" t="s">
        <v>628</v>
      </c>
      <c r="B76" s="404" t="s">
        <v>279</v>
      </c>
      <c r="C76" s="327"/>
      <c r="D76" s="328">
        <f>D78</f>
        <v>2000</v>
      </c>
      <c r="E76" s="143"/>
      <c r="F76" s="141"/>
    </row>
    <row r="77" spans="1:6" ht="19.5" customHeight="1">
      <c r="A77" s="203" t="s">
        <v>265</v>
      </c>
      <c r="B77" s="113" t="s">
        <v>281</v>
      </c>
      <c r="C77" s="113"/>
      <c r="D77" s="288">
        <f>D78</f>
        <v>2000</v>
      </c>
      <c r="E77" s="143"/>
      <c r="F77" s="141"/>
    </row>
    <row r="78" spans="1:6" ht="33.75" customHeight="1">
      <c r="A78" s="165" t="s">
        <v>38</v>
      </c>
      <c r="B78" s="116" t="s">
        <v>597</v>
      </c>
      <c r="C78" s="113"/>
      <c r="D78" s="288">
        <f>D79</f>
        <v>2000</v>
      </c>
      <c r="E78" s="143"/>
      <c r="F78" s="141"/>
    </row>
    <row r="79" spans="1:6" ht="33.75" customHeight="1">
      <c r="A79" s="166" t="s">
        <v>26</v>
      </c>
      <c r="B79" s="189" t="s">
        <v>597</v>
      </c>
      <c r="C79" s="113" t="s">
        <v>27</v>
      </c>
      <c r="D79" s="288">
        <f>Вед.2019!G73</f>
        <v>2000</v>
      </c>
      <c r="E79" s="143"/>
      <c r="F79" s="141"/>
    </row>
    <row r="80" spans="1:6" s="146" customFormat="1" ht="53.25" customHeight="1">
      <c r="A80" s="398" t="s">
        <v>581</v>
      </c>
      <c r="B80" s="192" t="s">
        <v>292</v>
      </c>
      <c r="C80" s="192"/>
      <c r="D80" s="199">
        <f>D81</f>
        <v>46000</v>
      </c>
      <c r="E80" s="144"/>
      <c r="F80" s="145"/>
    </row>
    <row r="81" spans="1:6" s="146" customFormat="1" ht="19.5" customHeight="1">
      <c r="A81" s="360" t="s">
        <v>582</v>
      </c>
      <c r="B81" s="402" t="s">
        <v>291</v>
      </c>
      <c r="C81" s="234"/>
      <c r="D81" s="403">
        <f>D82</f>
        <v>46000</v>
      </c>
      <c r="E81" s="144"/>
      <c r="F81" s="145"/>
    </row>
    <row r="82" spans="1:6" s="146" customFormat="1" ht="32.25" customHeight="1">
      <c r="A82" s="360" t="s">
        <v>580</v>
      </c>
      <c r="B82" s="362" t="s">
        <v>625</v>
      </c>
      <c r="C82" s="194"/>
      <c r="D82" s="359">
        <f>D83</f>
        <v>46000</v>
      </c>
      <c r="E82" s="144"/>
      <c r="F82" s="145"/>
    </row>
    <row r="83" spans="1:6" s="146" customFormat="1" ht="36.75" customHeight="1">
      <c r="A83" s="376" t="s">
        <v>578</v>
      </c>
      <c r="B83" s="363" t="s">
        <v>625</v>
      </c>
      <c r="C83" s="194" t="s">
        <v>27</v>
      </c>
      <c r="D83" s="359">
        <f>Вед.2019!G174</f>
        <v>46000</v>
      </c>
      <c r="E83" s="144"/>
      <c r="F83" s="145"/>
    </row>
    <row r="84" spans="1:6" s="146" customFormat="1" ht="52.5" customHeight="1">
      <c r="A84" s="275" t="s">
        <v>744</v>
      </c>
      <c r="B84" s="110" t="s">
        <v>299</v>
      </c>
      <c r="C84" s="117"/>
      <c r="D84" s="276">
        <f>D85+D94+D98</f>
        <v>14192487</v>
      </c>
      <c r="E84" s="144"/>
      <c r="F84" s="145"/>
    </row>
    <row r="85" spans="1:6" s="146" customFormat="1" ht="20.25" customHeight="1">
      <c r="A85" s="180" t="s">
        <v>294</v>
      </c>
      <c r="B85" s="103" t="s">
        <v>295</v>
      </c>
      <c r="C85" s="115"/>
      <c r="D85" s="277">
        <f>D86+D90+D92</f>
        <v>9423571</v>
      </c>
      <c r="E85" s="144"/>
      <c r="F85" s="145"/>
    </row>
    <row r="86" spans="1:6" s="146" customFormat="1" ht="36.75" customHeight="1">
      <c r="A86" s="181" t="s">
        <v>67</v>
      </c>
      <c r="B86" s="103" t="s">
        <v>296</v>
      </c>
      <c r="C86" s="115"/>
      <c r="D86" s="277">
        <f>D87+D88+D89</f>
        <v>7902523</v>
      </c>
      <c r="E86" s="144"/>
      <c r="F86" s="145"/>
    </row>
    <row r="87" spans="1:6" s="146" customFormat="1" ht="20.25" customHeight="1">
      <c r="A87" s="174" t="s">
        <v>68</v>
      </c>
      <c r="B87" s="103" t="s">
        <v>296</v>
      </c>
      <c r="C87" s="116" t="s">
        <v>69</v>
      </c>
      <c r="D87" s="277">
        <f>Вед.2019!G138</f>
        <v>5006102</v>
      </c>
      <c r="E87" s="144"/>
      <c r="F87" s="145"/>
    </row>
    <row r="88" spans="1:6" s="146" customFormat="1" ht="36.75" customHeight="1">
      <c r="A88" s="179" t="s">
        <v>26</v>
      </c>
      <c r="B88" s="103" t="s">
        <v>296</v>
      </c>
      <c r="C88" s="103" t="s">
        <v>27</v>
      </c>
      <c r="D88" s="277">
        <f>Вед.2019!G139</f>
        <v>2560421</v>
      </c>
      <c r="E88" s="144"/>
      <c r="F88" s="145"/>
    </row>
    <row r="89" spans="1:6" s="146" customFormat="1" ht="19.5" customHeight="1">
      <c r="A89" s="278" t="s">
        <v>28</v>
      </c>
      <c r="B89" s="103" t="s">
        <v>296</v>
      </c>
      <c r="C89" s="116" t="s">
        <v>29</v>
      </c>
      <c r="D89" s="297">
        <f>Вед.2019!G140</f>
        <v>336000</v>
      </c>
      <c r="E89" s="144"/>
      <c r="F89" s="145"/>
    </row>
    <row r="90" spans="1:6" s="146" customFormat="1" ht="23.25" customHeight="1">
      <c r="A90" s="182" t="s">
        <v>297</v>
      </c>
      <c r="B90" s="103" t="s">
        <v>298</v>
      </c>
      <c r="C90" s="103"/>
      <c r="D90" s="297">
        <f>D91</f>
        <v>1421048</v>
      </c>
      <c r="E90" s="144"/>
      <c r="F90" s="145"/>
    </row>
    <row r="91" spans="1:6" s="146" customFormat="1" ht="32.25" customHeight="1">
      <c r="A91" s="174" t="s">
        <v>26</v>
      </c>
      <c r="B91" s="103" t="s">
        <v>298</v>
      </c>
      <c r="C91" s="103" t="s">
        <v>27</v>
      </c>
      <c r="D91" s="297">
        <f>Вед.2019!G142</f>
        <v>1421048</v>
      </c>
      <c r="E91" s="144"/>
      <c r="F91" s="145"/>
    </row>
    <row r="92" spans="1:6" s="146" customFormat="1" ht="17.25" customHeight="1">
      <c r="A92" s="174" t="s">
        <v>742</v>
      </c>
      <c r="B92" s="103" t="s">
        <v>741</v>
      </c>
      <c r="C92" s="103"/>
      <c r="D92" s="297">
        <f>D93</f>
        <v>100000</v>
      </c>
      <c r="E92" s="144"/>
      <c r="F92" s="145"/>
    </row>
    <row r="93" spans="1:6" s="146" customFormat="1" ht="32.25" customHeight="1">
      <c r="A93" s="174" t="s">
        <v>26</v>
      </c>
      <c r="B93" s="103" t="s">
        <v>741</v>
      </c>
      <c r="C93" s="103" t="s">
        <v>27</v>
      </c>
      <c r="D93" s="297">
        <v>100000</v>
      </c>
      <c r="E93" s="144"/>
      <c r="F93" s="145"/>
    </row>
    <row r="94" spans="1:6" s="146" customFormat="1" ht="19.5" customHeight="1">
      <c r="A94" s="183" t="s">
        <v>300</v>
      </c>
      <c r="B94" s="103" t="s">
        <v>301</v>
      </c>
      <c r="C94" s="103"/>
      <c r="D94" s="277">
        <f>D95</f>
        <v>2438916</v>
      </c>
      <c r="E94" s="144"/>
      <c r="F94" s="145"/>
    </row>
    <row r="95" spans="1:6" s="146" customFormat="1" ht="36.75" customHeight="1">
      <c r="A95" s="181" t="s">
        <v>446</v>
      </c>
      <c r="B95" s="115" t="s">
        <v>302</v>
      </c>
      <c r="C95" s="116"/>
      <c r="D95" s="297">
        <f>D96+D97</f>
        <v>2438916</v>
      </c>
      <c r="E95" s="144"/>
      <c r="F95" s="145"/>
    </row>
    <row r="96" spans="1:6" s="146" customFormat="1" ht="32.25" customHeight="1">
      <c r="A96" s="181" t="s">
        <v>16</v>
      </c>
      <c r="B96" s="115" t="s">
        <v>302</v>
      </c>
      <c r="C96" s="116" t="s">
        <v>17</v>
      </c>
      <c r="D96" s="297">
        <f>Вед.2019!G156</f>
        <v>2172042</v>
      </c>
      <c r="E96" s="144"/>
      <c r="F96" s="145"/>
    </row>
    <row r="97" spans="1:6" s="146" customFormat="1" ht="36.75" customHeight="1">
      <c r="A97" s="174" t="s">
        <v>26</v>
      </c>
      <c r="B97" s="115" t="s">
        <v>302</v>
      </c>
      <c r="C97" s="116" t="s">
        <v>27</v>
      </c>
      <c r="D97" s="297">
        <f>Вед.2019!G157</f>
        <v>266874</v>
      </c>
      <c r="E97" s="144"/>
      <c r="F97" s="145"/>
    </row>
    <row r="98" spans="1:6" s="146" customFormat="1" ht="20.25" customHeight="1">
      <c r="A98" s="376" t="s">
        <v>658</v>
      </c>
      <c r="B98" s="103" t="s">
        <v>731</v>
      </c>
      <c r="C98" s="116"/>
      <c r="D98" s="297">
        <f>D100</f>
        <v>2330000</v>
      </c>
      <c r="E98" s="144"/>
      <c r="F98" s="145"/>
    </row>
    <row r="99" spans="1:6" s="146" customFormat="1" ht="22.5" customHeight="1">
      <c r="A99" s="482" t="s">
        <v>733</v>
      </c>
      <c r="B99" s="103" t="s">
        <v>732</v>
      </c>
      <c r="C99" s="116"/>
      <c r="D99" s="297">
        <f>D100</f>
        <v>2330000</v>
      </c>
      <c r="E99" s="144"/>
      <c r="F99" s="145"/>
    </row>
    <row r="100" spans="1:6" s="146" customFormat="1" ht="36.75" customHeight="1">
      <c r="A100" s="174" t="s">
        <v>26</v>
      </c>
      <c r="B100" s="103" t="s">
        <v>732</v>
      </c>
      <c r="C100" s="116" t="s">
        <v>27</v>
      </c>
      <c r="D100" s="297">
        <v>2330000</v>
      </c>
      <c r="E100" s="144"/>
      <c r="F100" s="145"/>
    </row>
    <row r="101" spans="1:6" ht="53.25" customHeight="1">
      <c r="A101" s="197" t="s">
        <v>510</v>
      </c>
      <c r="B101" s="117" t="s">
        <v>283</v>
      </c>
      <c r="C101" s="110"/>
      <c r="D101" s="296">
        <f>D102+D111</f>
        <v>406564</v>
      </c>
      <c r="E101" s="143"/>
      <c r="F101" s="141"/>
    </row>
    <row r="102" spans="1:6" ht="20.25" customHeight="1">
      <c r="A102" s="442" t="s">
        <v>307</v>
      </c>
      <c r="B102" s="405" t="s">
        <v>284</v>
      </c>
      <c r="C102" s="189"/>
      <c r="D102" s="358">
        <f>D103+D105+D107+D109</f>
        <v>214000</v>
      </c>
      <c r="E102" s="143"/>
      <c r="F102" s="141"/>
    </row>
    <row r="103" spans="1:6" ht="31.5" customHeight="1">
      <c r="A103" s="428" t="s">
        <v>308</v>
      </c>
      <c r="B103" s="430" t="s">
        <v>607</v>
      </c>
      <c r="C103" s="364"/>
      <c r="D103" s="365">
        <f>+ D104</f>
        <v>68000</v>
      </c>
      <c r="E103" s="143"/>
      <c r="F103" s="141"/>
    </row>
    <row r="104" spans="1:6" ht="31.5" customHeight="1">
      <c r="A104" s="174" t="s">
        <v>579</v>
      </c>
      <c r="B104" s="115" t="s">
        <v>607</v>
      </c>
      <c r="C104" s="116" t="s">
        <v>577</v>
      </c>
      <c r="D104" s="297">
        <v>68000</v>
      </c>
      <c r="E104" s="143"/>
      <c r="F104" s="141"/>
    </row>
    <row r="105" spans="1:6" ht="16.5" customHeight="1">
      <c r="A105" s="176" t="s">
        <v>77</v>
      </c>
      <c r="B105" s="115" t="s">
        <v>608</v>
      </c>
      <c r="C105" s="116"/>
      <c r="D105" s="297">
        <f>+D106</f>
        <v>110000</v>
      </c>
      <c r="E105" s="143"/>
      <c r="F105" s="141"/>
    </row>
    <row r="106" spans="1:6" ht="31.5" customHeight="1">
      <c r="A106" s="174" t="s">
        <v>579</v>
      </c>
      <c r="B106" s="115" t="s">
        <v>608</v>
      </c>
      <c r="C106" s="116" t="s">
        <v>577</v>
      </c>
      <c r="D106" s="297">
        <v>110000</v>
      </c>
      <c r="E106" s="143"/>
      <c r="F106" s="141"/>
    </row>
    <row r="107" spans="1:6" ht="31.5" customHeight="1">
      <c r="A107" s="179" t="s">
        <v>78</v>
      </c>
      <c r="B107" s="115" t="s">
        <v>609</v>
      </c>
      <c r="C107" s="130"/>
      <c r="D107" s="297">
        <f>+D108</f>
        <v>5100</v>
      </c>
      <c r="E107" s="143"/>
      <c r="F107" s="141"/>
    </row>
    <row r="108" spans="1:6" ht="31.5" customHeight="1">
      <c r="A108" s="357" t="s">
        <v>579</v>
      </c>
      <c r="B108" s="115" t="s">
        <v>609</v>
      </c>
      <c r="C108" s="116" t="s">
        <v>577</v>
      </c>
      <c r="D108" s="297">
        <v>5100</v>
      </c>
      <c r="E108" s="143"/>
      <c r="F108" s="141"/>
    </row>
    <row r="109" spans="1:6" ht="51" customHeight="1">
      <c r="A109" s="209" t="s">
        <v>690</v>
      </c>
      <c r="B109" s="115" t="s">
        <v>692</v>
      </c>
      <c r="C109" s="116"/>
      <c r="D109" s="297">
        <f>D110</f>
        <v>30900</v>
      </c>
      <c r="E109" s="143"/>
      <c r="F109" s="141"/>
    </row>
    <row r="110" spans="1:6" ht="31.5" customHeight="1">
      <c r="A110" s="357" t="s">
        <v>578</v>
      </c>
      <c r="B110" s="115" t="s">
        <v>692</v>
      </c>
      <c r="C110" s="116" t="s">
        <v>577</v>
      </c>
      <c r="D110" s="297">
        <v>30900</v>
      </c>
      <c r="E110" s="143"/>
      <c r="F110" s="141"/>
    </row>
    <row r="111" spans="1:6" ht="31.5" customHeight="1">
      <c r="A111" s="184" t="s">
        <v>305</v>
      </c>
      <c r="B111" s="115" t="s">
        <v>555</v>
      </c>
      <c r="C111" s="116"/>
      <c r="D111" s="297">
        <f>D112+D114</f>
        <v>192564</v>
      </c>
      <c r="E111" s="143"/>
      <c r="F111" s="141"/>
    </row>
    <row r="112" spans="1:6" ht="22.5" customHeight="1">
      <c r="A112" s="406" t="s">
        <v>306</v>
      </c>
      <c r="B112" s="405" t="s">
        <v>617</v>
      </c>
      <c r="C112" s="189"/>
      <c r="D112" s="358">
        <f>D113</f>
        <v>147564</v>
      </c>
      <c r="E112" s="143"/>
      <c r="F112" s="141"/>
    </row>
    <row r="113" spans="1:6" ht="20.25" customHeight="1">
      <c r="A113" s="209" t="s">
        <v>74</v>
      </c>
      <c r="B113" s="178" t="s">
        <v>617</v>
      </c>
      <c r="C113" s="196" t="s">
        <v>75</v>
      </c>
      <c r="D113" s="213">
        <v>147564</v>
      </c>
      <c r="E113" s="143"/>
      <c r="F113" s="141"/>
    </row>
    <row r="114" spans="1:6" ht="52.5" customHeight="1">
      <c r="A114" s="397" t="s">
        <v>635</v>
      </c>
      <c r="B114" s="178" t="s">
        <v>618</v>
      </c>
      <c r="C114" s="196"/>
      <c r="D114" s="213">
        <f>D115</f>
        <v>45000</v>
      </c>
      <c r="E114" s="143"/>
      <c r="F114" s="141"/>
    </row>
    <row r="115" spans="1:6" ht="20.25" customHeight="1">
      <c r="A115" s="209" t="s">
        <v>74</v>
      </c>
      <c r="B115" s="178" t="s">
        <v>618</v>
      </c>
      <c r="C115" s="196" t="s">
        <v>75</v>
      </c>
      <c r="D115" s="213">
        <v>45000</v>
      </c>
      <c r="E115" s="143"/>
      <c r="F115" s="141"/>
    </row>
    <row r="116" spans="1:6" ht="54" customHeight="1">
      <c r="A116" s="204" t="s">
        <v>57</v>
      </c>
      <c r="B116" s="192" t="s">
        <v>287</v>
      </c>
      <c r="C116" s="192"/>
      <c r="D116" s="199">
        <f>D117</f>
        <v>1615266</v>
      </c>
      <c r="E116" s="143"/>
      <c r="F116" s="141"/>
    </row>
    <row r="117" spans="1:6" ht="20.25" customHeight="1">
      <c r="A117" s="177" t="s">
        <v>180</v>
      </c>
      <c r="B117" s="383" t="s">
        <v>288</v>
      </c>
      <c r="C117" s="383"/>
      <c r="D117" s="283">
        <f>D118+D122+D126+D124</f>
        <v>1615266</v>
      </c>
      <c r="E117" s="143"/>
      <c r="F117" s="141"/>
    </row>
    <row r="118" spans="1:6" ht="34.5" customHeight="1">
      <c r="A118" s="326" t="s">
        <v>63</v>
      </c>
      <c r="B118" s="103" t="s">
        <v>289</v>
      </c>
      <c r="C118" s="103"/>
      <c r="D118" s="277">
        <f>D119+D120+D121</f>
        <v>622763</v>
      </c>
      <c r="E118" s="143"/>
      <c r="F118" s="141"/>
    </row>
    <row r="119" spans="1:6" ht="34.5" customHeight="1">
      <c r="A119" s="326" t="s">
        <v>26</v>
      </c>
      <c r="B119" s="103" t="s">
        <v>289</v>
      </c>
      <c r="C119" s="103" t="s">
        <v>27</v>
      </c>
      <c r="D119" s="277">
        <f>Вед.2019!G115</f>
        <v>619214</v>
      </c>
      <c r="E119" s="143"/>
      <c r="F119" s="141"/>
    </row>
    <row r="120" spans="1:6" ht="21" customHeight="1">
      <c r="A120" s="326" t="s">
        <v>593</v>
      </c>
      <c r="B120" s="103" t="s">
        <v>289</v>
      </c>
      <c r="C120" s="103" t="s">
        <v>594</v>
      </c>
      <c r="D120" s="277">
        <v>3549</v>
      </c>
      <c r="E120" s="143"/>
      <c r="F120" s="141"/>
    </row>
    <row r="121" spans="1:6" ht="23.25" customHeight="1">
      <c r="A121" s="326" t="s">
        <v>28</v>
      </c>
      <c r="B121" s="103" t="s">
        <v>289</v>
      </c>
      <c r="C121" s="103" t="s">
        <v>29</v>
      </c>
      <c r="D121" s="277">
        <v>0</v>
      </c>
      <c r="E121" s="143"/>
      <c r="F121" s="141"/>
    </row>
    <row r="122" spans="1:6" ht="20.25" customHeight="1">
      <c r="A122" s="174" t="s">
        <v>47</v>
      </c>
      <c r="B122" s="103" t="s">
        <v>58</v>
      </c>
      <c r="C122" s="103"/>
      <c r="D122" s="277">
        <f>D123</f>
        <v>868703</v>
      </c>
      <c r="E122" s="143"/>
      <c r="F122" s="141"/>
    </row>
    <row r="123" spans="1:6" ht="38.25" customHeight="1">
      <c r="A123" s="174" t="s">
        <v>26</v>
      </c>
      <c r="B123" s="103" t="s">
        <v>58</v>
      </c>
      <c r="C123" s="103" t="s">
        <v>27</v>
      </c>
      <c r="D123" s="277">
        <f>Вед.2019!G119</f>
        <v>868703</v>
      </c>
      <c r="E123" s="143"/>
      <c r="F123" s="141"/>
    </row>
    <row r="124" spans="1:6" ht="19.5" customHeight="1">
      <c r="A124" s="431" t="s">
        <v>651</v>
      </c>
      <c r="B124" s="103" t="s">
        <v>650</v>
      </c>
      <c r="C124" s="103"/>
      <c r="D124" s="277">
        <f>D125</f>
        <v>0</v>
      </c>
      <c r="E124" s="143"/>
      <c r="F124" s="141"/>
    </row>
    <row r="125" spans="1:6" ht="38.25" customHeight="1">
      <c r="A125" s="174" t="s">
        <v>26</v>
      </c>
      <c r="B125" s="103" t="s">
        <v>650</v>
      </c>
      <c r="C125" s="103" t="s">
        <v>27</v>
      </c>
      <c r="D125" s="277">
        <f>Вед.2019!G121</f>
        <v>0</v>
      </c>
      <c r="E125" s="143"/>
      <c r="F125" s="141"/>
    </row>
    <row r="126" spans="1:6" ht="20.25" customHeight="1">
      <c r="A126" s="354" t="s">
        <v>443</v>
      </c>
      <c r="B126" s="116" t="s">
        <v>59</v>
      </c>
      <c r="C126" s="116"/>
      <c r="D126" s="297">
        <f>D127</f>
        <v>123800</v>
      </c>
      <c r="E126" s="143"/>
      <c r="F126" s="141"/>
    </row>
    <row r="127" spans="1:6" ht="35.25" customHeight="1">
      <c r="A127" s="174" t="s">
        <v>26</v>
      </c>
      <c r="B127" s="116" t="s">
        <v>59</v>
      </c>
      <c r="C127" s="103" t="s">
        <v>27</v>
      </c>
      <c r="D127" s="277">
        <f>Вед.2019!G123</f>
        <v>123800</v>
      </c>
      <c r="E127" s="143"/>
      <c r="F127" s="141"/>
    </row>
    <row r="128" spans="1:6" ht="84.75" customHeight="1">
      <c r="A128" s="324" t="s">
        <v>629</v>
      </c>
      <c r="B128" s="120" t="s">
        <v>262</v>
      </c>
      <c r="C128" s="120"/>
      <c r="D128" s="285">
        <f>D131</f>
        <v>117968</v>
      </c>
      <c r="E128" s="143"/>
      <c r="F128" s="141"/>
    </row>
    <row r="129" spans="1:6" ht="36.75" customHeight="1">
      <c r="A129" s="169" t="s">
        <v>280</v>
      </c>
      <c r="B129" s="122" t="s">
        <v>263</v>
      </c>
      <c r="C129" s="120"/>
      <c r="D129" s="294">
        <f>D130</f>
        <v>117968</v>
      </c>
      <c r="E129" s="143"/>
      <c r="F129" s="141"/>
    </row>
    <row r="130" spans="1:6" ht="33" customHeight="1">
      <c r="A130" s="168" t="s">
        <v>282</v>
      </c>
      <c r="B130" s="122" t="s">
        <v>598</v>
      </c>
      <c r="C130" s="120"/>
      <c r="D130" s="294">
        <f>D131</f>
        <v>117968</v>
      </c>
      <c r="E130" s="143"/>
      <c r="F130" s="141"/>
    </row>
    <row r="131" spans="1:6" ht="36" customHeight="1">
      <c r="A131" s="170" t="s">
        <v>26</v>
      </c>
      <c r="B131" s="122" t="s">
        <v>598</v>
      </c>
      <c r="C131" s="122" t="s">
        <v>27</v>
      </c>
      <c r="D131" s="295">
        <f>Вед.2019!G91</f>
        <v>117968</v>
      </c>
      <c r="E131" s="143"/>
      <c r="F131" s="141"/>
    </row>
    <row r="132" spans="1:6" s="146" customFormat="1" ht="48.75" customHeight="1">
      <c r="A132" s="473" t="s">
        <v>648</v>
      </c>
      <c r="B132" s="327" t="s">
        <v>310</v>
      </c>
      <c r="C132" s="432"/>
      <c r="D132" s="199">
        <f>D133</f>
        <v>0</v>
      </c>
      <c r="E132" s="144"/>
      <c r="F132" s="145"/>
    </row>
    <row r="133" spans="1:6" s="146" customFormat="1" ht="20.25" customHeight="1">
      <c r="A133" s="474" t="s">
        <v>658</v>
      </c>
      <c r="B133" s="113" t="s">
        <v>661</v>
      </c>
      <c r="C133" s="361"/>
      <c r="D133" s="200">
        <f>D134</f>
        <v>0</v>
      </c>
      <c r="E133" s="144"/>
      <c r="F133" s="145"/>
    </row>
    <row r="134" spans="1:6" s="146" customFormat="1" ht="18.75" customHeight="1">
      <c r="A134" s="214" t="s">
        <v>659</v>
      </c>
      <c r="B134" s="103" t="s">
        <v>662</v>
      </c>
      <c r="C134" s="194"/>
      <c r="D134" s="200">
        <f>D135</f>
        <v>0</v>
      </c>
      <c r="E134" s="144"/>
      <c r="F134" s="145"/>
    </row>
    <row r="135" spans="1:6" s="146" customFormat="1" ht="31.5" customHeight="1">
      <c r="A135" s="474" t="s">
        <v>26</v>
      </c>
      <c r="B135" s="113" t="s">
        <v>662</v>
      </c>
      <c r="C135" s="361" t="s">
        <v>27</v>
      </c>
      <c r="D135" s="200">
        <v>0</v>
      </c>
      <c r="E135" s="144"/>
      <c r="F135" s="145"/>
    </row>
    <row r="136" spans="1:6" s="146" customFormat="1" ht="48" customHeight="1">
      <c r="A136" s="210" t="s">
        <v>645</v>
      </c>
      <c r="B136" s="190" t="s">
        <v>649</v>
      </c>
      <c r="C136" s="432"/>
      <c r="D136" s="199">
        <f>D137</f>
        <v>0</v>
      </c>
      <c r="E136" s="144"/>
      <c r="F136" s="145"/>
    </row>
    <row r="137" spans="1:6" s="146" customFormat="1" ht="18.75" customHeight="1">
      <c r="A137" s="209" t="s">
        <v>646</v>
      </c>
      <c r="B137" s="178" t="s">
        <v>656</v>
      </c>
      <c r="C137" s="361"/>
      <c r="D137" s="200">
        <f>D138</f>
        <v>0</v>
      </c>
      <c r="E137" s="144"/>
      <c r="F137" s="145"/>
    </row>
    <row r="138" spans="1:6" s="146" customFormat="1" ht="16.5" customHeight="1">
      <c r="A138" s="209" t="s">
        <v>647</v>
      </c>
      <c r="B138" s="178" t="s">
        <v>657</v>
      </c>
      <c r="C138" s="361"/>
      <c r="D138" s="200">
        <f>D139</f>
        <v>0</v>
      </c>
      <c r="E138" s="144"/>
      <c r="F138" s="145"/>
    </row>
    <row r="139" spans="1:6" s="146" customFormat="1" ht="32.25" customHeight="1">
      <c r="A139" s="357" t="s">
        <v>26</v>
      </c>
      <c r="B139" s="178" t="s">
        <v>657</v>
      </c>
      <c r="C139" s="361" t="s">
        <v>27</v>
      </c>
      <c r="D139" s="200">
        <v>0</v>
      </c>
      <c r="E139" s="144"/>
      <c r="F139" s="145"/>
    </row>
    <row r="140" spans="1:6" ht="18.75" customHeight="1">
      <c r="A140" s="337" t="s">
        <v>61</v>
      </c>
      <c r="B140" s="338" t="s">
        <v>250</v>
      </c>
      <c r="C140" s="339"/>
      <c r="D140" s="340">
        <f>D141+D144+D147+D156</f>
        <v>6212076</v>
      </c>
      <c r="E140" s="143"/>
      <c r="F140" s="141"/>
    </row>
    <row r="141" spans="1:6" ht="20.25" customHeight="1">
      <c r="A141" s="275" t="s">
        <v>20</v>
      </c>
      <c r="B141" s="161" t="s">
        <v>253</v>
      </c>
      <c r="C141" s="100"/>
      <c r="D141" s="276">
        <f>D142</f>
        <v>427835</v>
      </c>
      <c r="E141" s="143"/>
      <c r="F141" s="141"/>
    </row>
    <row r="142" spans="1:6" ht="36.75" customHeight="1">
      <c r="A142" s="163" t="s">
        <v>21</v>
      </c>
      <c r="B142" s="159" t="s">
        <v>254</v>
      </c>
      <c r="C142" s="103"/>
      <c r="D142" s="277">
        <f>D143</f>
        <v>427835</v>
      </c>
      <c r="E142" s="143"/>
      <c r="F142" s="141"/>
    </row>
    <row r="143" spans="1:6" ht="16.5" customHeight="1">
      <c r="A143" s="163" t="s">
        <v>16</v>
      </c>
      <c r="B143" s="159" t="s">
        <v>254</v>
      </c>
      <c r="C143" s="103" t="s">
        <v>17</v>
      </c>
      <c r="D143" s="277">
        <f>Вед.2019!G25</f>
        <v>427835</v>
      </c>
      <c r="E143" s="143"/>
      <c r="F143" s="141"/>
    </row>
    <row r="144" spans="1:6" ht="35.25" customHeight="1">
      <c r="A144" s="343" t="s">
        <v>14</v>
      </c>
      <c r="B144" s="348" t="s">
        <v>251</v>
      </c>
      <c r="C144" s="344"/>
      <c r="D144" s="345">
        <f>D145</f>
        <v>1126976</v>
      </c>
      <c r="E144" s="143"/>
      <c r="F144" s="141"/>
    </row>
    <row r="145" spans="1:6" ht="16.5" customHeight="1">
      <c r="A145" s="349" t="s">
        <v>15</v>
      </c>
      <c r="B145" s="350" t="s">
        <v>252</v>
      </c>
      <c r="C145" s="310"/>
      <c r="D145" s="347">
        <f>D146</f>
        <v>1126976</v>
      </c>
      <c r="E145" s="143"/>
      <c r="F145" s="141"/>
    </row>
    <row r="146" spans="1:6" ht="33.75" customHeight="1">
      <c r="A146" s="163" t="s">
        <v>16</v>
      </c>
      <c r="B146" s="159" t="s">
        <v>252</v>
      </c>
      <c r="C146" s="103" t="s">
        <v>17</v>
      </c>
      <c r="D146" s="277">
        <f>Вед.2019!G24</f>
        <v>1126976</v>
      </c>
      <c r="E146" s="143"/>
      <c r="F146" s="141"/>
    </row>
    <row r="147" spans="1:6" ht="32.25" customHeight="1">
      <c r="A147" s="275" t="s">
        <v>24</v>
      </c>
      <c r="B147" s="161" t="s">
        <v>255</v>
      </c>
      <c r="C147" s="100"/>
      <c r="D147" s="276">
        <f>D148+D153</f>
        <v>4424265</v>
      </c>
      <c r="E147" s="143"/>
      <c r="F147" s="141"/>
    </row>
    <row r="148" spans="1:6" ht="23.25" customHeight="1">
      <c r="A148" s="163" t="s">
        <v>25</v>
      </c>
      <c r="B148" s="159" t="s">
        <v>256</v>
      </c>
      <c r="C148" s="103"/>
      <c r="D148" s="277">
        <f>D149+D150+D151+D152</f>
        <v>4114065</v>
      </c>
      <c r="E148" s="143"/>
      <c r="F148" s="141"/>
    </row>
    <row r="149" spans="1:6" ht="19.5" customHeight="1">
      <c r="A149" s="163" t="s">
        <v>16</v>
      </c>
      <c r="B149" s="159" t="s">
        <v>256</v>
      </c>
      <c r="C149" s="103" t="s">
        <v>17</v>
      </c>
      <c r="D149" s="277">
        <f>Вед.2019!G34</f>
        <v>2676118</v>
      </c>
      <c r="E149" s="143"/>
      <c r="F149" s="141"/>
    </row>
    <row r="150" spans="1:6" ht="33" customHeight="1">
      <c r="A150" s="166" t="s">
        <v>26</v>
      </c>
      <c r="B150" s="159" t="s">
        <v>256</v>
      </c>
      <c r="C150" s="103" t="s">
        <v>27</v>
      </c>
      <c r="D150" s="277">
        <f>Вед.2019!G35</f>
        <v>1292431</v>
      </c>
      <c r="E150" s="143"/>
      <c r="F150" s="141"/>
    </row>
    <row r="151" spans="1:6" ht="23.25" customHeight="1">
      <c r="A151" s="278" t="s">
        <v>28</v>
      </c>
      <c r="B151" s="159" t="s">
        <v>256</v>
      </c>
      <c r="C151" s="103" t="s">
        <v>29</v>
      </c>
      <c r="D151" s="277">
        <f>Вед.2019!G36</f>
        <v>107594</v>
      </c>
      <c r="E151" s="143"/>
      <c r="F151" s="141"/>
    </row>
    <row r="152" spans="1:6" ht="23.25" customHeight="1">
      <c r="A152" s="382" t="s">
        <v>593</v>
      </c>
      <c r="B152" s="159" t="s">
        <v>256</v>
      </c>
      <c r="C152" s="383" t="s">
        <v>594</v>
      </c>
      <c r="D152" s="283">
        <f>Вед.2019!G37</f>
        <v>37922</v>
      </c>
      <c r="E152" s="143"/>
      <c r="F152" s="141"/>
    </row>
    <row r="153" spans="1:6" ht="39.75" customHeight="1">
      <c r="A153" s="308" t="s">
        <v>35</v>
      </c>
      <c r="B153" s="310" t="s">
        <v>674</v>
      </c>
      <c r="C153" s="311"/>
      <c r="D153" s="312">
        <f>D154+D155</f>
        <v>310200</v>
      </c>
      <c r="E153" s="143"/>
      <c r="F153" s="141"/>
    </row>
    <row r="154" spans="1:6" ht="33" customHeight="1">
      <c r="A154" s="163" t="s">
        <v>16</v>
      </c>
      <c r="B154" s="103" t="s">
        <v>674</v>
      </c>
      <c r="C154" s="103" t="s">
        <v>17</v>
      </c>
      <c r="D154" s="277">
        <v>281981.95</v>
      </c>
      <c r="E154" s="143"/>
      <c r="F154" s="141"/>
    </row>
    <row r="155" spans="1:6" ht="35.25" customHeight="1">
      <c r="A155" s="305" t="s">
        <v>26</v>
      </c>
      <c r="B155" s="307" t="s">
        <v>674</v>
      </c>
      <c r="C155" s="307" t="s">
        <v>27</v>
      </c>
      <c r="D155" s="304">
        <v>28218.05</v>
      </c>
      <c r="E155" s="143"/>
      <c r="F155" s="141"/>
    </row>
    <row r="156" spans="1:6" ht="19.5" customHeight="1">
      <c r="A156" s="275" t="s">
        <v>30</v>
      </c>
      <c r="B156" s="100" t="s">
        <v>258</v>
      </c>
      <c r="C156" s="110"/>
      <c r="D156" s="276">
        <f>D157+D159+D162</f>
        <v>233000</v>
      </c>
      <c r="E156" s="143"/>
      <c r="F156" s="141"/>
    </row>
    <row r="157" spans="1:6" ht="34.5" customHeight="1">
      <c r="A157" s="163" t="s">
        <v>41</v>
      </c>
      <c r="B157" s="103" t="s">
        <v>259</v>
      </c>
      <c r="C157" s="116"/>
      <c r="D157" s="277">
        <f>D158</f>
        <v>25000</v>
      </c>
      <c r="E157" s="143"/>
      <c r="F157" s="141"/>
    </row>
    <row r="158" spans="1:6" ht="18" customHeight="1">
      <c r="A158" s="163" t="s">
        <v>42</v>
      </c>
      <c r="B158" s="103" t="s">
        <v>259</v>
      </c>
      <c r="C158" s="116" t="s">
        <v>43</v>
      </c>
      <c r="D158" s="277">
        <f>Вед.2019!G42</f>
        <v>25000</v>
      </c>
      <c r="E158" s="143"/>
      <c r="F158" s="141"/>
    </row>
    <row r="159" spans="1:6" ht="16.5" customHeight="1">
      <c r="A159" s="163" t="s">
        <v>32</v>
      </c>
      <c r="B159" s="103" t="s">
        <v>261</v>
      </c>
      <c r="C159" s="103"/>
      <c r="D159" s="277">
        <f>D161+D160</f>
        <v>197500</v>
      </c>
      <c r="E159" s="143"/>
      <c r="F159" s="141"/>
    </row>
    <row r="160" spans="1:6" ht="16.5" customHeight="1">
      <c r="A160" s="466" t="s">
        <v>691</v>
      </c>
      <c r="B160" s="103" t="s">
        <v>261</v>
      </c>
      <c r="C160" s="113" t="s">
        <v>594</v>
      </c>
      <c r="D160" s="288">
        <f>Вед.2019!G47</f>
        <v>6000</v>
      </c>
      <c r="E160" s="143"/>
      <c r="F160" s="141"/>
    </row>
    <row r="161" spans="1:6" ht="18.75">
      <c r="A161" s="465" t="s">
        <v>28</v>
      </c>
      <c r="B161" s="463" t="s">
        <v>261</v>
      </c>
      <c r="C161" s="113" t="s">
        <v>29</v>
      </c>
      <c r="D161" s="288">
        <f>Вед.2019!G48</f>
        <v>191500</v>
      </c>
      <c r="E161" s="143"/>
      <c r="F161" s="141"/>
    </row>
    <row r="162" spans="1:6" ht="18.75">
      <c r="A162" s="201" t="s">
        <v>655</v>
      </c>
      <c r="B162" s="194" t="s">
        <v>640</v>
      </c>
      <c r="C162" s="194"/>
      <c r="D162" s="200">
        <f>D163</f>
        <v>10500</v>
      </c>
      <c r="E162" s="143"/>
      <c r="F162" s="141"/>
    </row>
    <row r="163" spans="1:6" ht="33.75">
      <c r="A163" s="305" t="s">
        <v>26</v>
      </c>
      <c r="B163" s="194" t="s">
        <v>640</v>
      </c>
      <c r="C163" s="194" t="s">
        <v>27</v>
      </c>
      <c r="D163" s="200">
        <v>10500</v>
      </c>
      <c r="E163" s="143"/>
      <c r="F163" s="141"/>
    </row>
    <row r="164" spans="1:6" ht="24.75" customHeight="1" thickBot="1">
      <c r="A164" s="391" t="s">
        <v>62</v>
      </c>
      <c r="B164" s="392"/>
      <c r="C164" s="393"/>
      <c r="D164" s="394">
        <f>D19+D140</f>
        <v>29015836.719999999</v>
      </c>
      <c r="E164" s="143"/>
      <c r="F164" s="141"/>
    </row>
    <row r="165" spans="1:6" ht="20.25" customHeight="1">
      <c r="E165" s="143"/>
      <c r="F165" s="141"/>
    </row>
    <row r="166" spans="1:6" ht="21" customHeight="1">
      <c r="E166" s="143"/>
      <c r="F166" s="141"/>
    </row>
    <row r="167" spans="1:6" ht="17.25" customHeight="1">
      <c r="E167" s="143"/>
      <c r="F167" s="141"/>
    </row>
    <row r="168" spans="1:6" ht="24.75" customHeight="1">
      <c r="E168" s="143"/>
      <c r="F168" s="141"/>
    </row>
  </sheetData>
  <sheetProtection selectLockedCells="1" selectUnlockedCells="1"/>
  <mergeCells count="4">
    <mergeCell ref="A12:D12"/>
    <mergeCell ref="A14:D14"/>
    <mergeCell ref="A13:E13"/>
    <mergeCell ref="A15:E15"/>
  </mergeCells>
  <phoneticPr fontId="0" type="noConversion"/>
  <pageMargins left="1.3779527559055118" right="0.59055118110236227" top="0.59055118110236227" bottom="0.59055118110236227" header="0.51181102362204722" footer="0.51181102362204722"/>
  <pageSetup paperSize="9" scale="60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85"/>
    <col min="2" max="2" width="59.28515625" style="85" customWidth="1"/>
    <col min="3" max="3" width="17.5703125" style="85" customWidth="1"/>
    <col min="4" max="16384" width="9.140625" style="85"/>
  </cols>
  <sheetData>
    <row r="1" spans="1:256">
      <c r="A1" s="4" t="s">
        <v>161</v>
      </c>
      <c r="B1" s="84" t="s">
        <v>87</v>
      </c>
      <c r="C1" s="84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4"/>
      <c r="B2" s="500" t="s">
        <v>88</v>
      </c>
      <c r="C2" s="500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4"/>
      <c r="B3" s="84" t="s">
        <v>89</v>
      </c>
      <c r="C3" s="84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4"/>
      <c r="B4" s="84" t="s">
        <v>90</v>
      </c>
      <c r="C4" s="8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4"/>
      <c r="B5" s="84" t="s">
        <v>91</v>
      </c>
      <c r="C5" s="84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4"/>
      <c r="B6" s="84" t="s">
        <v>92</v>
      </c>
      <c r="C6" s="84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4"/>
      <c r="B7" s="84" t="s">
        <v>93</v>
      </c>
      <c r="C7" s="84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147"/>
      <c r="C8" s="147"/>
    </row>
    <row r="9" spans="1:256">
      <c r="B9" s="147"/>
      <c r="C9" s="147"/>
    </row>
    <row r="10" spans="1:256">
      <c r="B10" s="147"/>
      <c r="C10" s="147"/>
    </row>
    <row r="11" spans="1:256">
      <c r="B11" s="147"/>
      <c r="C11" s="147"/>
    </row>
    <row r="13" spans="1:256" ht="15.75" customHeight="1">
      <c r="A13" s="501" t="s">
        <v>94</v>
      </c>
      <c r="B13" s="501"/>
      <c r="C13" s="501"/>
      <c r="D13" s="501"/>
      <c r="E13" s="148"/>
      <c r="F13" s="148"/>
    </row>
    <row r="14" spans="1:256" ht="15.75" customHeight="1">
      <c r="A14" s="501" t="s">
        <v>95</v>
      </c>
      <c r="B14" s="501"/>
      <c r="C14" s="501"/>
      <c r="D14" s="501"/>
    </row>
    <row r="15" spans="1:256" ht="15.75" customHeight="1">
      <c r="A15" s="501" t="s">
        <v>96</v>
      </c>
      <c r="B15" s="501"/>
      <c r="C15" s="501"/>
      <c r="D15" s="501"/>
      <c r="E15" s="148"/>
      <c r="F15" s="148"/>
    </row>
    <row r="16" spans="1:256">
      <c r="B16" s="147"/>
      <c r="C16" s="148"/>
      <c r="D16" s="148"/>
      <c r="E16" s="148"/>
      <c r="F16" s="148"/>
    </row>
    <row r="17" spans="1:6">
      <c r="B17" s="147"/>
      <c r="C17" s="148"/>
      <c r="D17" s="148"/>
      <c r="E17" s="148"/>
      <c r="F17" s="148"/>
    </row>
    <row r="19" spans="1:6" s="150" customFormat="1">
      <c r="A19" s="149" t="s">
        <v>86</v>
      </c>
      <c r="B19" s="149" t="s">
        <v>97</v>
      </c>
      <c r="C19" s="149" t="s">
        <v>98</v>
      </c>
    </row>
    <row r="20" spans="1:6" ht="28.5" customHeight="1">
      <c r="A20" s="499" t="s">
        <v>99</v>
      </c>
      <c r="B20" s="151" t="s">
        <v>117</v>
      </c>
      <c r="C20" s="152">
        <f>C22-C23</f>
        <v>5340000</v>
      </c>
    </row>
    <row r="21" spans="1:6">
      <c r="A21" s="499"/>
      <c r="B21" s="153" t="s">
        <v>100</v>
      </c>
      <c r="C21" s="154"/>
    </row>
    <row r="22" spans="1:6" ht="47.25">
      <c r="A22" s="499"/>
      <c r="B22" s="155" t="s">
        <v>101</v>
      </c>
      <c r="C22" s="152">
        <v>5500000</v>
      </c>
    </row>
    <row r="23" spans="1:6" ht="47.25">
      <c r="A23" s="499"/>
      <c r="B23" s="155" t="s">
        <v>102</v>
      </c>
      <c r="C23" s="152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источ. 2019</vt:lpstr>
      <vt:lpstr>Доходы 2019</vt:lpstr>
      <vt:lpstr>Вед.2019</vt:lpstr>
      <vt:lpstr>Ф2019</vt:lpstr>
      <vt:lpstr>МЦП по ЦСР - 2019</vt:lpstr>
      <vt:lpstr>кредиты</vt:lpstr>
      <vt:lpstr>Вед.2019!Excel_BuiltIn_Print_Area</vt:lpstr>
      <vt:lpstr>'источ. 2019'!Excel_BuiltIn_Print_Area</vt:lpstr>
      <vt:lpstr>'МЦП по ЦСР - 2019'!Excel_BuiltIn_Print_Area</vt:lpstr>
      <vt:lpstr>'Доходы 2019'!Область_печати</vt:lpstr>
      <vt:lpstr>'источ. 2019'!Область_печати</vt:lpstr>
      <vt:lpstr>'МЦП по ЦСР - 2019'!Область_печати</vt:lpstr>
      <vt:lpstr>Ф2019!Область_печати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c400</cp:lastModifiedBy>
  <cp:lastPrinted>2019-07-25T03:44:04Z</cp:lastPrinted>
  <dcterms:created xsi:type="dcterms:W3CDTF">2019-07-25T06:46:22Z</dcterms:created>
  <dcterms:modified xsi:type="dcterms:W3CDTF">2019-07-25T06:46:23Z</dcterms:modified>
</cp:coreProperties>
</file>