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40" windowWidth="16380" windowHeight="7050" tabRatio="697"/>
  </bookViews>
  <sheets>
    <sheet name="источ. 2019" sheetId="1" r:id="rId1"/>
    <sheet name="Доходы 2019 (2)" sheetId="20" r:id="rId2"/>
    <sheet name="Вед.2019 (2)" sheetId="21" r:id="rId3"/>
    <sheet name="Ф2019 (2)" sheetId="22" r:id="rId4"/>
    <sheet name="МЦП по ЦСР - 2019 (2)" sheetId="23" r:id="rId5"/>
    <sheet name="кредиты" sheetId="12" state="hidden" r:id="rId6"/>
    <sheet name="Лист1" sheetId="19" r:id="rId7"/>
  </sheets>
  <externalReferences>
    <externalReference r:id="rId8"/>
    <externalReference r:id="rId9"/>
  </externalReferences>
  <definedNames>
    <definedName name="Excel_BuiltIn_Print_Area" localSheetId="2">[2]Ф2019!$A$1:$C$654</definedName>
    <definedName name="Excel_BuiltIn_Print_Area" localSheetId="0">'источ. 2019'!$A$2:$F$50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2019 (2)'!$A$1:$C$206</definedName>
    <definedName name="_xlnm.Print_Area" localSheetId="0">'источ. 2019'!$A$1:$F$50</definedName>
    <definedName name="_xlnm.Print_Area" localSheetId="4">'МЦП по ЦСР - 2019 (2)'!$A$1:$E$177</definedName>
    <definedName name="_xlnm.Print_Area" localSheetId="3">'Ф2019 (2)'!$A$1:$F$578</definedName>
  </definedNames>
  <calcPr calcId="125725"/>
</workbook>
</file>

<file path=xl/calcChain.xml><?xml version="1.0" encoding="utf-8"?>
<calcChain xmlns="http://schemas.openxmlformats.org/spreadsheetml/2006/main">
  <c r="D164" i="23"/>
  <c r="D156"/>
  <c r="D174"/>
  <c r="D101"/>
  <c r="D100"/>
  <c r="D172"/>
  <c r="D160"/>
  <c r="D44" i="22"/>
  <c r="D43" s="1"/>
  <c r="D42"/>
  <c r="D36"/>
  <c r="D35" s="1"/>
  <c r="D27"/>
  <c r="D19"/>
  <c r="G148" i="21"/>
  <c r="G159"/>
  <c r="G158"/>
  <c r="G91"/>
  <c r="G90"/>
  <c r="G88"/>
  <c r="G33"/>
  <c r="G36"/>
  <c r="C179" i="20"/>
  <c r="C172"/>
  <c r="C118"/>
  <c r="C117"/>
  <c r="C206"/>
  <c r="D56" i="23"/>
  <c r="G110" i="21"/>
  <c r="D139" i="23"/>
  <c r="D138"/>
  <c r="D137"/>
  <c r="G101" i="21"/>
  <c r="G100"/>
  <c r="G99"/>
  <c r="D170" i="23"/>
  <c r="D169"/>
  <c r="D168"/>
  <c r="D166"/>
  <c r="D165"/>
  <c r="D163"/>
  <c r="D162"/>
  <c r="D158"/>
  <c r="D155"/>
  <c r="D154"/>
  <c r="D153"/>
  <c r="D152"/>
  <c r="D151"/>
  <c r="D150"/>
  <c r="D147"/>
  <c r="D146"/>
  <c r="D145"/>
  <c r="D143"/>
  <c r="D142"/>
  <c r="D141"/>
  <c r="D133"/>
  <c r="D131"/>
  <c r="D130"/>
  <c r="D129"/>
  <c r="D127"/>
  <c r="D124"/>
  <c r="D123"/>
  <c r="D119"/>
  <c r="D117"/>
  <c r="D114"/>
  <c r="D112"/>
  <c r="D110"/>
  <c r="D108"/>
  <c r="D104"/>
  <c r="D103"/>
  <c r="D99"/>
  <c r="D98"/>
  <c r="D94"/>
  <c r="D92"/>
  <c r="D91"/>
  <c r="D89"/>
  <c r="D84"/>
  <c r="D83"/>
  <c r="D82"/>
  <c r="D81"/>
  <c r="D80"/>
  <c r="D77"/>
  <c r="D76"/>
  <c r="D75"/>
  <c r="D74"/>
  <c r="D73"/>
  <c r="D72"/>
  <c r="D71"/>
  <c r="D70"/>
  <c r="D69"/>
  <c r="D67"/>
  <c r="D66"/>
  <c r="D61"/>
  <c r="D60"/>
  <c r="D59"/>
  <c r="D58"/>
  <c r="D54"/>
  <c r="D53"/>
  <c r="D52"/>
  <c r="D50"/>
  <c r="D46"/>
  <c r="D45"/>
  <c r="D43"/>
  <c r="D42"/>
  <c r="D41"/>
  <c r="D40"/>
  <c r="D34"/>
  <c r="D33"/>
  <c r="D32"/>
  <c r="D31"/>
  <c r="D28"/>
  <c r="D27"/>
  <c r="D22"/>
  <c r="D21"/>
  <c r="D20"/>
  <c r="D41" i="22"/>
  <c r="D40"/>
  <c r="D38"/>
  <c r="D37"/>
  <c r="D28"/>
  <c r="D26"/>
  <c r="D25"/>
  <c r="D24"/>
  <c r="D22"/>
  <c r="D21"/>
  <c r="D20"/>
  <c r="D18"/>
  <c r="D16"/>
  <c r="D45" s="1"/>
  <c r="D17"/>
  <c r="G217" i="21"/>
  <c r="G216"/>
  <c r="G212"/>
  <c r="G211"/>
  <c r="G208"/>
  <c r="G207"/>
  <c r="G206"/>
  <c r="G201"/>
  <c r="G199"/>
  <c r="G197"/>
  <c r="G195"/>
  <c r="G193"/>
  <c r="G189"/>
  <c r="G188"/>
  <c r="G187"/>
  <c r="G184"/>
  <c r="G183"/>
  <c r="G182"/>
  <c r="G181"/>
  <c r="G178"/>
  <c r="G177"/>
  <c r="G176"/>
  <c r="G175"/>
  <c r="G174"/>
  <c r="G171"/>
  <c r="G170"/>
  <c r="G169"/>
  <c r="G168"/>
  <c r="G166"/>
  <c r="G165"/>
  <c r="G164"/>
  <c r="G162"/>
  <c r="G161"/>
  <c r="G156"/>
  <c r="G154"/>
  <c r="G150"/>
  <c r="G144"/>
  <c r="G143"/>
  <c r="G142"/>
  <c r="G141"/>
  <c r="G139"/>
  <c r="G138"/>
  <c r="G137"/>
  <c r="G135"/>
  <c r="G133"/>
  <c r="G131"/>
  <c r="G127"/>
  <c r="G122"/>
  <c r="G121"/>
  <c r="G120"/>
  <c r="G118"/>
  <c r="G117"/>
  <c r="G116"/>
  <c r="G113"/>
  <c r="G112"/>
  <c r="G106"/>
  <c r="G97"/>
  <c r="G96"/>
  <c r="G95"/>
  <c r="G94"/>
  <c r="G86"/>
  <c r="G85"/>
  <c r="G84"/>
  <c r="G83"/>
  <c r="G82"/>
  <c r="G79"/>
  <c r="G78"/>
  <c r="G77"/>
  <c r="G76"/>
  <c r="G74"/>
  <c r="G72"/>
  <c r="G73"/>
  <c r="G68"/>
  <c r="G67"/>
  <c r="G66"/>
  <c r="G61"/>
  <c r="G59"/>
  <c r="G58"/>
  <c r="G57"/>
  <c r="G55"/>
  <c r="G54"/>
  <c r="G53"/>
  <c r="G51"/>
  <c r="G48"/>
  <c r="G47"/>
  <c r="G46"/>
  <c r="G45"/>
  <c r="G43"/>
  <c r="G42"/>
  <c r="G41"/>
  <c r="G40"/>
  <c r="G28"/>
  <c r="G27"/>
  <c r="G26"/>
  <c r="G25"/>
  <c r="G23"/>
  <c r="G22"/>
  <c r="G21"/>
  <c r="G20"/>
  <c r="C204" i="20"/>
  <c r="C203"/>
  <c r="C201"/>
  <c r="C199"/>
  <c r="C197"/>
  <c r="C192"/>
  <c r="C191"/>
  <c r="C189"/>
  <c r="C188"/>
  <c r="C186"/>
  <c r="C185"/>
  <c r="C183"/>
  <c r="C181"/>
  <c r="C177"/>
  <c r="C175"/>
  <c r="C170"/>
  <c r="C169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2"/>
  <c r="C112"/>
  <c r="C109"/>
  <c r="C106"/>
  <c r="C104"/>
  <c r="C95"/>
  <c r="C91"/>
  <c r="C90"/>
  <c r="C88"/>
  <c r="C87"/>
  <c r="C84"/>
  <c r="C83"/>
  <c r="C81"/>
  <c r="C80"/>
  <c r="C79"/>
  <c r="C77"/>
  <c r="C74"/>
  <c r="C73"/>
  <c r="C75"/>
  <c r="C67"/>
  <c r="C66"/>
  <c r="C64"/>
  <c r="C61"/>
  <c r="C58"/>
  <c r="C55"/>
  <c r="C59"/>
  <c r="C56"/>
  <c r="C52"/>
  <c r="C51"/>
  <c r="C49"/>
  <c r="C47"/>
  <c r="C45"/>
  <c r="C43"/>
  <c r="C42"/>
  <c r="C41"/>
  <c r="C38"/>
  <c r="C34"/>
  <c r="C31"/>
  <c r="C28"/>
  <c r="C27"/>
  <c r="C26"/>
  <c r="C22"/>
  <c r="C20"/>
  <c r="C19"/>
  <c r="C18"/>
  <c r="C48" i="1"/>
  <c r="C46"/>
  <c r="C42"/>
  <c r="C41"/>
  <c r="C39"/>
  <c r="C38"/>
  <c r="C37"/>
  <c r="C50"/>
  <c r="C35"/>
  <c r="C33"/>
  <c r="C32"/>
  <c r="C30"/>
  <c r="C28"/>
  <c r="C27"/>
  <c r="C25"/>
  <c r="C23"/>
  <c r="C22"/>
  <c r="C20"/>
  <c r="C18"/>
  <c r="D22"/>
  <c r="D32"/>
  <c r="C20" i="12"/>
  <c r="C124" i="20"/>
  <c r="C63"/>
  <c r="C17"/>
  <c r="C86"/>
  <c r="D135" i="23"/>
  <c r="D134"/>
  <c r="D116"/>
  <c r="D107"/>
  <c r="D106"/>
  <c r="D97"/>
  <c r="D96"/>
  <c r="D65"/>
  <c r="D64"/>
  <c r="D63"/>
  <c r="D167"/>
  <c r="D78"/>
  <c r="D79"/>
  <c r="D38"/>
  <c r="D37"/>
  <c r="D36"/>
  <c r="D49"/>
  <c r="D48"/>
  <c r="D30"/>
  <c r="D29"/>
  <c r="D88"/>
  <c r="D87"/>
  <c r="D86"/>
  <c r="D157"/>
  <c r="D122"/>
  <c r="D121"/>
  <c r="D26"/>
  <c r="D25"/>
  <c r="D24"/>
  <c r="G210" i="21"/>
  <c r="G205"/>
  <c r="G204"/>
  <c r="G65"/>
  <c r="G64"/>
  <c r="G126"/>
  <c r="G125"/>
  <c r="G192"/>
  <c r="G191"/>
  <c r="G60"/>
  <c r="G149"/>
  <c r="G105"/>
  <c r="G147"/>
  <c r="G146"/>
  <c r="G104"/>
  <c r="G103"/>
  <c r="D32" i="22"/>
  <c r="G115" i="21"/>
  <c r="D33" i="22"/>
  <c r="G186" i="21"/>
  <c r="G180"/>
  <c r="G32"/>
  <c r="G31"/>
  <c r="G30"/>
  <c r="G19"/>
  <c r="D149" i="23"/>
  <c r="D19"/>
  <c r="G93" i="21"/>
  <c r="G219"/>
  <c r="D30" i="22"/>
  <c r="D177" i="23"/>
</calcChain>
</file>

<file path=xl/sharedStrings.xml><?xml version="1.0" encoding="utf-8"?>
<sst xmlns="http://schemas.openxmlformats.org/spreadsheetml/2006/main" count="2041" uniqueCount="770">
  <si>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</si>
  <si>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</si>
  <si>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</si>
  <si>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</si>
  <si>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</si>
  <si>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</si>
  <si>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</si>
  <si>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</si>
  <si>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</si>
  <si>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</si>
  <si>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</si>
  <si>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</si>
  <si>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</si>
  <si>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</si>
  <si>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</si>
  <si>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</si>
  <si>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</si>
  <si>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</si>
  <si>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</si>
  <si>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</si>
  <si>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</si>
  <si>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</si>
  <si>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</si>
  <si>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</si>
  <si>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</si>
  <si>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</si>
  <si>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</si>
  <si>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</si>
  <si>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</si>
  <si>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</si>
  <si>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</si>
  <si>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</si>
  <si>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</si>
  <si>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</si>
  <si>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</si>
  <si>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</si>
  <si>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</si>
  <si>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</si>
  <si>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</si>
  <si>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</si>
  <si>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</si>
  <si>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</si>
  <si>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</si>
  <si>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</si>
  <si>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</si>
  <si>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</si>
  <si>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</si>
  <si>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</si>
  <si>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</si>
  <si>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</si>
  <si>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</si>
  <si>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</si>
  <si>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</si>
  <si>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</si>
  <si>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</si>
  <si>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</si>
  <si>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</si>
  <si>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</si>
  <si>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</si>
  <si>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</si>
  <si>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</si>
  <si>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</si>
  <si>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</si>
  <si>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</si>
  <si>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</si>
  <si>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</si>
  <si>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</si>
  <si>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</si>
  <si>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</si>
  <si>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</si>
  <si>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</si>
  <si>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</si>
  <si>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</si>
  <si>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</si>
  <si>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</si>
  <si>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</si>
  <si>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</si>
  <si>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</si>
  <si>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</si>
  <si>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</si>
  <si>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</si>
  <si>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</si>
  <si>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</si>
  <si>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</si>
  <si>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</si>
  <si>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</si>
  <si>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</si>
  <si>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</si>
  <si>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</si>
  <si>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</si>
  <si>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</si>
  <si>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</si>
  <si>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</si>
  <si>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</si>
  <si>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</si>
  <si>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</si>
  <si>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</si>
  <si>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</si>
  <si>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</si>
  <si>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</si>
  <si>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</si>
  <si>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</si>
  <si>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</si>
  <si>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</si>
  <si>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</si>
  <si>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</si>
  <si>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</si>
  <si>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</si>
  <si>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</si>
  <si>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</si>
  <si>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</si>
  <si>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</si>
  <si>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</si>
  <si>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</si>
  <si>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</si>
  <si>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</si>
  <si>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</si>
  <si>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</si>
  <si>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</si>
  <si>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</si>
  <si>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</si>
  <si>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</si>
  <si>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</si>
  <si>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</si>
  <si>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</si>
  <si>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</si>
  <si>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</si>
  <si>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</si>
  <si>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</si>
  <si>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</si>
  <si>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</si>
  <si>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</si>
  <si>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</si>
  <si>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</si>
  <si>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</si>
  <si>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</si>
  <si>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</si>
  <si>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</si>
  <si>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</si>
  <si>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</si>
  <si>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</si>
  <si>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</si>
  <si>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</si>
  <si>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</si>
  <si>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</si>
  <si>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</si>
  <si>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</si>
  <si>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</si>
  <si>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</si>
  <si>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</si>
  <si>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</si>
  <si>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</si>
  <si>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</si>
  <si>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</si>
  <si>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</si>
  <si>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</si>
  <si>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</si>
  <si>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</si>
  <si>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</si>
  <si>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</si>
  <si>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</si>
  <si>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</si>
  <si>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</si>
  <si>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</si>
  <si>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</si>
  <si>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</si>
  <si>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</si>
  <si>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</si>
  <si>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</si>
  <si>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</si>
  <si>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</si>
  <si>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</si>
  <si>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</si>
  <si>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</si>
  <si>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</si>
  <si>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</si>
  <si>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</si>
  <si>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</si>
  <si>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</si>
  <si>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</si>
  <si>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</si>
  <si>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</si>
  <si>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</si>
  <si>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</si>
  <si>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</si>
  <si>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</si>
  <si>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</si>
  <si>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</si>
  <si>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</si>
  <si>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</si>
  <si>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</si>
  <si>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</si>
  <si>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</si>
  <si>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</si>
  <si>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</si>
  <si>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</si>
  <si>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</si>
  <si>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</si>
  <si>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</si>
  <si>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</si>
  <si>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</si>
  <si>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</si>
  <si>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</si>
  <si>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</si>
  <si>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</si>
  <si>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</si>
  <si>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</si>
  <si>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</si>
  <si>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</si>
  <si>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</si>
  <si>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</si>
  <si>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</si>
  <si>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</si>
  <si>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</si>
  <si>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</si>
  <si>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</si>
  <si>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</si>
  <si>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</si>
  <si>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</si>
  <si>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</si>
  <si>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</si>
  <si>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</si>
  <si>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</si>
  <si>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</si>
  <si>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</si>
  <si>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</si>
  <si>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</si>
  <si>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</si>
  <si>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</si>
  <si>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</si>
  <si>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</si>
  <si>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</si>
  <si>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</si>
  <si>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</si>
  <si>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</si>
  <si>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</si>
  <si>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</si>
  <si>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</si>
  <si>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</si>
  <si>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</si>
  <si>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</si>
  <si>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</si>
  <si>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</si>
  <si>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</si>
  <si>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</si>
  <si>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</si>
  <si>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</si>
  <si>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</si>
  <si>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</si>
  <si>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</si>
  <si>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</si>
  <si>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</si>
  <si>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</si>
  <si>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</si>
  <si>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</si>
  <si>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</si>
  <si>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</si>
  <si>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</si>
  <si>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</si>
  <si>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</si>
  <si>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</si>
  <si>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</si>
  <si>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</si>
  <si>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</si>
  <si>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</si>
  <si>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</si>
  <si>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</si>
  <si>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</si>
  <si>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</si>
  <si>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</si>
  <si>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</si>
  <si>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</si>
  <si>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</si>
  <si>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</si>
  <si>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</si>
  <si>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</si>
  <si>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</si>
  <si>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</si>
  <si>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</si>
  <si>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</si>
  <si>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</si>
  <si>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</si>
  <si>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</si>
  <si>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</si>
  <si>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</si>
  <si>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</si>
  <si>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</si>
  <si>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</si>
  <si>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</si>
  <si>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</si>
  <si>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</si>
  <si>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</si>
  <si>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</si>
  <si>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</si>
  <si>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</si>
  <si>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</si>
  <si>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</si>
  <si>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</si>
  <si>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</si>
  <si>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</si>
  <si>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</si>
  <si>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</si>
  <si>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</si>
  <si>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</si>
  <si>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</si>
  <si>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</si>
  <si>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</si>
  <si>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</si>
  <si>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</si>
  <si>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</si>
  <si>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</si>
  <si>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</si>
  <si>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</si>
  <si>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</si>
  <si>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</si>
  <si>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</si>
  <si>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</si>
  <si>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</si>
  <si>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</si>
  <si>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</si>
  <si>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</si>
  <si>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</si>
  <si>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</si>
  <si>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</si>
  <si>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</si>
  <si>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</si>
  <si>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</si>
  <si>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</si>
  <si>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</si>
  <si>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</si>
  <si>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</si>
  <si>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</si>
  <si>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</si>
  <si>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</si>
  <si>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</si>
  <si>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</si>
  <si>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</si>
  <si>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</si>
  <si>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</si>
  <si>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</si>
  <si>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</si>
  <si>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</si>
  <si>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</si>
  <si>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</si>
  <si>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</si>
  <si>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</si>
  <si>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</si>
  <si>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</si>
  <si>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</si>
  <si>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</si>
  <si>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</si>
  <si>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</si>
  <si>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</si>
  <si>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</si>
  <si>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</si>
  <si>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</si>
  <si>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</si>
  <si>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</si>
  <si>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</si>
  <si>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</si>
  <si>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</si>
  <si>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</si>
  <si>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</si>
  <si>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</si>
  <si>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</si>
  <si>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</si>
  <si>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</si>
  <si>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</si>
  <si>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</si>
  <si>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</si>
  <si>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</si>
  <si>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</si>
  <si>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</si>
  <si>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</si>
  <si>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</si>
  <si>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</si>
  <si>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</si>
  <si>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</si>
  <si>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</si>
  <si>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</si>
  <si>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</si>
  <si>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</si>
  <si>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</si>
  <si>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</si>
  <si>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</si>
  <si>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</si>
  <si>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</si>
  <si>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</si>
  <si>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</si>
  <si>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</si>
  <si>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</si>
  <si>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</si>
  <si>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</si>
  <si>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</si>
  <si>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</si>
  <si>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</si>
  <si>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</si>
  <si>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</si>
  <si>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</si>
  <si>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</si>
  <si>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</si>
  <si>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</si>
  <si>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</si>
  <si>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</si>
  <si>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</si>
  <si>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</si>
  <si>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</si>
  <si>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</si>
  <si>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</si>
  <si>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</si>
  <si>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</si>
  <si>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</si>
  <si>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</si>
  <si>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</si>
  <si>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</si>
  <si>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</si>
  <si>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</si>
  <si>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</si>
  <si>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</si>
  <si>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</si>
  <si>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</si>
  <si>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</si>
  <si>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</si>
  <si>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</si>
  <si>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</si>
  <si>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</si>
  <si>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</si>
  <si>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</si>
  <si>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</si>
  <si>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</si>
  <si>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</si>
  <si>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</si>
  <si>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</si>
  <si>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</si>
  <si>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</si>
  <si>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</si>
  <si>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</si>
  <si>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</si>
  <si>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</si>
  <si>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</si>
  <si>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</si>
  <si>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</si>
  <si>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</si>
  <si>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</si>
  <si>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</si>
  <si>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</si>
  <si>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</si>
  <si>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</si>
  <si>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</si>
  <si>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</si>
  <si>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</si>
  <si>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</si>
  <si>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</si>
  <si>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</si>
  <si>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</si>
  <si>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</si>
  <si>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</si>
  <si>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</si>
  <si>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</si>
  <si>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</si>
  <si>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</si>
  <si>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</si>
  <si>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</si>
  <si>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</si>
  <si>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</si>
  <si>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</si>
  <si>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</si>
  <si>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</si>
  <si>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</si>
  <si>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</si>
  <si>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</si>
  <si>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</si>
  <si>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</si>
  <si>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</si>
  <si>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</si>
  <si>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</si>
  <si>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</si>
  <si>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</si>
  <si>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</si>
  <si>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</si>
  <si>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</si>
  <si>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</si>
  <si>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</si>
  <si>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</si>
  <si>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</si>
  <si>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</si>
  <si>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</si>
  <si>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</si>
  <si>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</si>
  <si>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</si>
  <si>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</si>
  <si>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</si>
  <si>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</si>
  <si>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</si>
  <si>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</si>
  <si>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</si>
  <si>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</si>
  <si>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</si>
  <si>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</si>
  <si>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</si>
  <si>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</si>
  <si>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</si>
  <si>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</si>
  <si>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</si>
  <si>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</si>
  <si>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</si>
  <si>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</si>
  <si>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</si>
  <si>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</si>
  <si>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</si>
  <si>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>Муниципальная программа "Социальная поддержка населения муниципального образования Солнечный сельсовет на 2014-2020 годы"</t>
  </si>
  <si>
    <t xml:space="preserve">(муниципальным программам администрации  и 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</si>
  <si>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</si>
  <si>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</si>
  <si>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</si>
  <si>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</si>
  <si>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</si>
  <si>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</si>
  <si>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</si>
  <si>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</si>
  <si>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</si>
  <si>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</si>
  <si>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</si>
  <si>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</si>
  <si>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</si>
  <si>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</si>
  <si>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</si>
  <si>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</si>
  <si>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</si>
  <si>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</si>
  <si>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</si>
  <si>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</si>
  <si>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</si>
  <si>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</si>
  <si>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</si>
  <si>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</si>
  <si>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</si>
  <si>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</si>
  <si>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</si>
  <si>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</si>
  <si>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</si>
  <si>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</si>
  <si>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</si>
  <si>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</si>
  <si>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</si>
  <si>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</si>
  <si>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</si>
  <si>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</si>
  <si>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</si>
  <si>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</si>
  <si>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</si>
  <si>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</si>
  <si>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</si>
  <si>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</si>
  <si>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</si>
  <si>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</si>
  <si>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</si>
  <si>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</si>
  <si>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</si>
  <si>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</si>
  <si>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</si>
  <si>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</si>
  <si>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</si>
  <si>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</si>
  <si>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</si>
  <si>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</si>
  <si>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</si>
  <si>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</si>
  <si>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</si>
  <si>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</si>
  <si>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</si>
  <si>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</si>
  <si>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</si>
  <si>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</si>
  <si>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</si>
  <si>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</si>
  <si>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</si>
  <si>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</si>
  <si>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</si>
  <si>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</si>
  <si>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</si>
  <si>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</si>
  <si>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</si>
  <si>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</si>
  <si>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                          на 2019 год</t>
  </si>
  <si>
    <t>Мероприятия по профилактике злоупотребления наркотическими веществами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</si>
  <si>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</si>
  <si>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</si>
  <si>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</si>
  <si>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</si>
  <si>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</si>
  <si>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</si>
  <si>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Исполнение судебных актов</t>
  </si>
  <si>
    <t>830</t>
  </si>
  <si>
    <t>Сумма на 2019 год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</si>
  <si>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</si>
  <si>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</si>
  <si>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</si>
  <si>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</si>
  <si>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</si>
  <si>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</si>
  <si>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</si>
  <si>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</si>
  <si>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</si>
  <si>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</si>
  <si>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</si>
  <si>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</si>
  <si>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</si>
  <si>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</si>
  <si>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</si>
  <si>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</si>
  <si>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</si>
  <si>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</si>
  <si>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</si>
  <si>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</si>
  <si>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13003 42080</t>
  </si>
  <si>
    <t>20002 14910</t>
  </si>
  <si>
    <t>20002 70270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</si>
  <si>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</si>
  <si>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</si>
  <si>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</si>
  <si>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</si>
  <si>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</si>
  <si>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</si>
  <si>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</si>
  <si>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</si>
  <si>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</si>
  <si>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</si>
  <si>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2016-2018 годах с учетом необходимости  развития малоэтажного жилищного строительства"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</si>
  <si>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</si>
  <si>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</si>
  <si>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</si>
  <si>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</si>
  <si>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</si>
  <si>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</si>
  <si>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</si>
  <si>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на 2019 год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</si>
  <si>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2019 год</t>
  </si>
  <si>
    <t xml:space="preserve">на  2019 год </t>
  </si>
  <si>
    <t>70700 22590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</si>
  <si>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</si>
  <si>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</si>
  <si>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Здравоохранение</t>
  </si>
  <si>
    <t>Другие вопросы в области здравоохранения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</si>
  <si>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</si>
  <si>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</si>
  <si>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Иные мероприятия в области здравоохранения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</si>
  <si>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</si>
  <si>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24000 00000</t>
  </si>
  <si>
    <t>21001 22590</t>
  </si>
  <si>
    <t>Мероприятия по организации и содержанию мест захоронения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</si>
  <si>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t>
  </si>
  <si>
    <t>муниципального образования   Солнечный сельсовет Усть-Абаканского района Республики Хакасия на 2019 год</t>
  </si>
  <si>
    <t>Сумма                           на 2019год</t>
  </si>
  <si>
    <t>Оценка прав недвижимости имущества</t>
  </si>
  <si>
    <t>24001 00000</t>
  </si>
  <si>
    <t>24001 22060</t>
  </si>
  <si>
    <t>Обеспечение и развитие культуры</t>
  </si>
  <si>
    <t>Мероприятия по ремонту шиферной кровли Солнечного ДК</t>
  </si>
  <si>
    <t xml:space="preserve">Сумма на                  2019 год                  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</si>
  <si>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</si>
  <si>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</si>
  <si>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</si>
  <si>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</si>
  <si>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ОКАЗАНИЯ ПЛАТНЫХ УСЛУГ И КОМПЕНСАЦИИ ЗАТРАТ ГОСУДАРСТВА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</si>
  <si>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</si>
  <si>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</si>
  <si>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</si>
  <si>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</si>
  <si>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</si>
  <si>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</si>
  <si>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</si>
  <si>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70700 51180</t>
  </si>
  <si>
    <t>Приложение 1</t>
  </si>
  <si>
    <t xml:space="preserve">к Решению Совета депутатов Солнечного сельсовета 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</si>
  <si>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</si>
  <si>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</si>
  <si>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</si>
  <si>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</si>
  <si>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</si>
  <si>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>Приложение 8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</si>
  <si>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</si>
  <si>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</si>
  <si>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</si>
  <si>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Хакасия на 2019 год и плановый период 2020 и 2021 годов",</t>
  </si>
  <si>
    <t>360</t>
  </si>
  <si>
    <t>Иные выплаты населению </t>
  </si>
  <si>
    <t>2000114960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</si>
  <si>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</si>
  <si>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 xml:space="preserve"> Исполнение судебных актов</t>
  </si>
  <si>
    <t>20001 14960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</si>
  <si>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</si>
  <si>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</si>
  <si>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</si>
  <si>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</si>
  <si>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</si>
  <si>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</si>
  <si>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</si>
  <si>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</si>
  <si>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</si>
  <si>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                                                                 Хакасия на 2019 год и плановый период 2020 и 2021 годов",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</si>
  <si>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</si>
  <si>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</si>
  <si>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</si>
  <si>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</si>
  <si>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</si>
  <si>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Приложение 4</t>
  </si>
  <si>
    <t xml:space="preserve">                                                                              Солнечного сельсовета  от 19.12.2018г.  № 93</t>
  </si>
  <si>
    <t xml:space="preserve"> Солнечного сельсовета от 19.12.2018г.  № 93</t>
  </si>
  <si>
    <t>Солнечного сельсовета  от 19 .12.2018г.  № 93</t>
  </si>
  <si>
    <t xml:space="preserve">Иные выплаты населению </t>
  </si>
  <si>
    <t xml:space="preserve"> Хакасия на 2019 год и плановый период 2020 и 2021 годов",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</si>
  <si>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</si>
  <si>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Солнечного сельсовета  от 19.12.2018г.  № 93</t>
  </si>
  <si>
    <t xml:space="preserve">               Солнечный сельсовет  Усть-Абаканского района  Республики</t>
  </si>
  <si>
    <t xml:space="preserve">             "О местном бюджете муниципального  образования </t>
  </si>
  <si>
    <t xml:space="preserve">              Солнечного сельсовета от 19.12.2018г.  № 93</t>
  </si>
  <si>
    <t xml:space="preserve">             "О внесении изменений в Решение Совета депутатов </t>
  </si>
  <si>
    <t xml:space="preserve">             Усть-Абаканского района  Республики Хакасия</t>
  </si>
  <si>
    <t xml:space="preserve">             к Решению Совета депутатов Солнечного сельсовета </t>
  </si>
  <si>
    <t xml:space="preserve">             Приложение 10</t>
  </si>
  <si>
    <t>Приложение 12</t>
  </si>
  <si>
    <t xml:space="preserve">               Хакасия на 2019 год и плановый период 2020 и 2021 годов",</t>
  </si>
  <si>
    <t>14001 22520</t>
  </si>
  <si>
    <t>Капитальный ремонт летнего водопровода д.Курганная, в том числе изготовление проектно-сметной документации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</si>
  <si>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</si>
  <si>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</si>
  <si>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</si>
  <si>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</si>
  <si>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</si>
  <si>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</si>
  <si>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</si>
  <si>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>000 2 02 20000 00 0000 150</t>
  </si>
  <si>
    <t>Субсидии бюджетам бюджетной системы Российской Федерации (межбюджетные субсидии)</t>
  </si>
  <si>
    <t>000 2 02 25519 00 0000 150</t>
  </si>
  <si>
    <t>Субсидия бюджетам на поддержку отрасли культуры</t>
  </si>
  <si>
    <t>000 2 02 25519 10 0000 150</t>
  </si>
  <si>
    <t>Субсидия бюджетам сельских поселений на поддержку отрасли культуры</t>
  </si>
  <si>
    <t>Муниципальная программа "Поддержка и развитие культуры на территории муниципального образования Солнечный сельсовет на 2015-2020 годы"</t>
  </si>
  <si>
    <t>Поддержка отрасли культуры</t>
  </si>
  <si>
    <t>19001 L5190</t>
  </si>
  <si>
    <t>Муниципальная программа «Поддержка и развитие культуры на территории муниципального образования Солнечный сельсовет на 2015-2020 годы»</t>
  </si>
  <si>
    <t>000 2 02 30000 00 0000 150</t>
  </si>
  <si>
    <t>Муниципальная адресная программа "Переселение граждан из аварийного жилищного фонда на территории Солнечного сельсовета в 2019-2021 годах"</t>
  </si>
  <si>
    <t>приложение  5</t>
  </si>
  <si>
    <t>от " ____ " сентября  2019г.  № ______</t>
  </si>
  <si>
    <t>14001 22560</t>
  </si>
  <si>
    <t>Текущий ремонт объектов коммунальной инфраструктуры, в том числе изготовление проектно- сметной документации</t>
  </si>
  <si>
    <t>Муниципальная программа "Комплексного развития транспортной инфраструктуры муниципального образования Солнечный сельсовет на 2018-2027гг.</t>
  </si>
  <si>
    <t>Муниципальная программа "Переселение граждан, проживающих на территории муниципального образования Солнечный сельсовет, из аварийного жилищного фонда в 2018-2019 годах с учетом необходимости  развития малоэтажного жилищного строительства"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</si>
  <si>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</si>
  <si>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</si>
  <si>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</si>
  <si>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</si>
  <si>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</si>
  <si>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</si>
  <si>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</si>
  <si>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</si>
  <si>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>Обеспечение сохранности муниципального имущества, соблюдение принципа целевого использования участников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</si>
  <si>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</si>
  <si>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19003 00000</t>
  </si>
  <si>
    <t>19003 22700</t>
  </si>
  <si>
    <t>от " ___" октября  2019г.   № _____</t>
  </si>
  <si>
    <t>70700 22700</t>
  </si>
  <si>
    <t xml:space="preserve"> от  " ____ " октября   2019г. № _____</t>
  </si>
  <si>
    <t xml:space="preserve">                                                                               приложение  2</t>
  </si>
  <si>
    <t xml:space="preserve">                                                                               от " ___" октября  2019г. № _____</t>
  </si>
  <si>
    <t>приложение  3</t>
  </si>
  <si>
    <t xml:space="preserve">               от " ___ " октября  2019г. № _______</t>
  </si>
  <si>
    <t xml:space="preserve">               приложение 4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</si>
</sst>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1">
    <xf numFmtId="0" fontId="0" fillId="0" borderId="0"/>
    <xf numFmtId="0" fontId="34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4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 wrapText="1"/>
    </xf>
    <xf numFmtId="49" fontId="17" fillId="0" borderId="25" xfId="0" applyNumberFormat="1" applyFont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8" fillId="0" borderId="18" xfId="0" applyNumberFormat="1" applyFont="1" applyFill="1" applyBorder="1" applyAlignment="1">
      <alignment horizontal="center" vertical="center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20" fillId="4" borderId="27" xfId="0" applyNumberFormat="1" applyFont="1" applyFill="1" applyBorder="1" applyAlignment="1">
      <alignment horizontal="center" vertical="center" wrapText="1"/>
    </xf>
    <xf numFmtId="49" fontId="20" fillId="4" borderId="28" xfId="0" applyNumberFormat="1" applyFont="1" applyFill="1" applyBorder="1" applyAlignment="1">
      <alignment horizontal="center" vertical="center" wrapText="1"/>
    </xf>
    <xf numFmtId="49" fontId="17" fillId="4" borderId="20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8" fillId="4" borderId="20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8" fillId="0" borderId="20" xfId="0" applyNumberFormat="1" applyFont="1" applyBorder="1" applyAlignment="1">
      <alignment horizontal="center"/>
    </xf>
    <xf numFmtId="0" fontId="17" fillId="0" borderId="29" xfId="0" applyFont="1" applyFill="1" applyBorder="1" applyAlignment="1">
      <alignment wrapText="1"/>
    </xf>
    <xf numFmtId="49" fontId="17" fillId="0" borderId="20" xfId="0" applyNumberFormat="1" applyFont="1" applyBorder="1" applyAlignment="1">
      <alignment horizontal="center"/>
    </xf>
    <xf numFmtId="0" fontId="18" fillId="0" borderId="30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18" fillId="0" borderId="29" xfId="1" applyFont="1" applyBorder="1" applyAlignment="1">
      <alignment vertical="top" wrapText="1"/>
    </xf>
    <xf numFmtId="49" fontId="18" fillId="0" borderId="30" xfId="0" applyNumberFormat="1" applyFont="1" applyBorder="1" applyAlignment="1">
      <alignment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Fill="1" applyBorder="1" applyAlignment="1">
      <alignment wrapText="1"/>
    </xf>
    <xf numFmtId="0" fontId="18" fillId="5" borderId="29" xfId="0" applyFont="1" applyFill="1" applyBorder="1" applyAlignment="1">
      <alignment vertical="top" wrapText="1"/>
    </xf>
    <xf numFmtId="49" fontId="18" fillId="0" borderId="32" xfId="0" applyNumberFormat="1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vertical="top" wrapText="1"/>
    </xf>
    <xf numFmtId="0" fontId="21" fillId="0" borderId="30" xfId="0" applyFont="1" applyBorder="1" applyAlignment="1">
      <alignment wrapText="1"/>
    </xf>
    <xf numFmtId="0" fontId="21" fillId="0" borderId="29" xfId="1" applyFont="1" applyBorder="1" applyAlignment="1">
      <alignment vertical="top" wrapText="1"/>
    </xf>
    <xf numFmtId="0" fontId="21" fillId="0" borderId="30" xfId="0" applyFont="1" applyBorder="1"/>
    <xf numFmtId="0" fontId="18" fillId="0" borderId="31" xfId="0" applyFont="1" applyBorder="1" applyAlignment="1">
      <alignment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wrapText="1"/>
    </xf>
    <xf numFmtId="0" fontId="18" fillId="4" borderId="30" xfId="0" applyFont="1" applyFill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4" borderId="30" xfId="0" applyFont="1" applyFill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5" borderId="29" xfId="0" applyFont="1" applyFill="1" applyBorder="1" applyAlignment="1">
      <alignment wrapText="1"/>
    </xf>
    <xf numFmtId="0" fontId="18" fillId="0" borderId="34" xfId="0" applyFont="1" applyBorder="1" applyAlignment="1">
      <alignment wrapText="1"/>
    </xf>
    <xf numFmtId="0" fontId="21" fillId="0" borderId="34" xfId="0" applyFont="1" applyBorder="1" applyAlignment="1">
      <alignment vertical="top" wrapText="1"/>
    </xf>
    <xf numFmtId="0" fontId="18" fillId="4" borderId="34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horizontal="center"/>
    </xf>
    <xf numFmtId="49" fontId="18" fillId="0" borderId="22" xfId="0" applyNumberFormat="1" applyFont="1" applyBorder="1" applyAlignment="1">
      <alignment horizontal="center" vertical="center" wrapText="1"/>
    </xf>
    <xf numFmtId="49" fontId="20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21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Border="1" applyAlignment="1">
      <alignment horizontal="center" vertical="center" wrapText="1"/>
    </xf>
    <xf numFmtId="49" fontId="17" fillId="4" borderId="33" xfId="0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top" wrapText="1"/>
    </xf>
    <xf numFmtId="4" fontId="17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Fill="1" applyBorder="1" applyAlignment="1">
      <alignment horizontal="center" vertical="center"/>
    </xf>
    <xf numFmtId="4" fontId="18" fillId="0" borderId="35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wrapText="1"/>
    </xf>
    <xf numFmtId="0" fontId="21" fillId="0" borderId="29" xfId="0" applyFont="1" applyFill="1" applyBorder="1"/>
    <xf numFmtId="49" fontId="18" fillId="0" borderId="29" xfId="0" applyNumberFormat="1" applyFont="1" applyBorder="1" applyAlignment="1">
      <alignment wrapText="1"/>
    </xf>
    <xf numFmtId="0" fontId="17" fillId="0" borderId="29" xfId="0" applyFont="1" applyFill="1" applyBorder="1" applyAlignment="1">
      <alignment vertical="top" wrapText="1"/>
    </xf>
    <xf numFmtId="4" fontId="17" fillId="0" borderId="35" xfId="0" applyNumberFormat="1" applyFont="1" applyFill="1" applyBorder="1" applyAlignment="1">
      <alignment horizontal="center" vertical="center" wrapText="1"/>
    </xf>
    <xf numFmtId="4" fontId="18" fillId="0" borderId="35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wrapText="1"/>
    </xf>
    <xf numFmtId="0" fontId="21" fillId="0" borderId="29" xfId="0" applyFont="1" applyBorder="1" applyAlignment="1">
      <alignment vertical="top" wrapText="1"/>
    </xf>
    <xf numFmtId="0" fontId="21" fillId="0" borderId="29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4" fontId="18" fillId="0" borderId="35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/>
    </xf>
    <xf numFmtId="4" fontId="18" fillId="0" borderId="3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21" fillId="4" borderId="29" xfId="0" applyFont="1" applyFill="1" applyBorder="1" applyAlignment="1">
      <alignment vertical="top" wrapText="1"/>
    </xf>
    <xf numFmtId="0" fontId="20" fillId="0" borderId="36" xfId="0" applyFont="1" applyBorder="1" applyAlignment="1">
      <alignment vertical="top" wrapText="1"/>
    </xf>
    <xf numFmtId="49" fontId="17" fillId="0" borderId="37" xfId="0" applyNumberFormat="1" applyFont="1" applyBorder="1" applyAlignment="1">
      <alignment horizontal="center" vertical="center" wrapText="1"/>
    </xf>
    <xf numFmtId="4" fontId="17" fillId="0" borderId="38" xfId="0" applyNumberFormat="1" applyFont="1" applyBorder="1" applyAlignment="1">
      <alignment horizontal="center" vertical="center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2" fontId="17" fillId="6" borderId="39" xfId="0" applyNumberFormat="1" applyFont="1" applyFill="1" applyBorder="1" applyAlignment="1">
      <alignment horizontal="center" vertical="center" wrapText="1"/>
    </xf>
    <xf numFmtId="2" fontId="17" fillId="6" borderId="40" xfId="0" applyNumberFormat="1" applyFont="1" applyFill="1" applyBorder="1" applyAlignment="1">
      <alignment horizontal="center" vertical="center" wrapText="1"/>
    </xf>
    <xf numFmtId="49" fontId="18" fillId="0" borderId="33" xfId="0" applyNumberFormat="1" applyFont="1" applyFill="1" applyBorder="1" applyAlignment="1">
      <alignment horizontal="center"/>
    </xf>
    <xf numFmtId="0" fontId="20" fillId="5" borderId="36" xfId="0" applyFont="1" applyFill="1" applyBorder="1" applyAlignment="1">
      <alignment vertical="top" wrapText="1"/>
    </xf>
    <xf numFmtId="49" fontId="20" fillId="5" borderId="33" xfId="0" applyNumberFormat="1" applyFont="1" applyFill="1" applyBorder="1" applyAlignment="1">
      <alignment horizontal="center" vertical="center" wrapText="1"/>
    </xf>
    <xf numFmtId="49" fontId="17" fillId="5" borderId="33" xfId="0" applyNumberFormat="1" applyFont="1" applyFill="1" applyBorder="1" applyAlignment="1">
      <alignment horizontal="center" vertical="center" wrapText="1"/>
    </xf>
    <xf numFmtId="4" fontId="17" fillId="5" borderId="35" xfId="0" applyNumberFormat="1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vertical="top" wrapText="1"/>
    </xf>
    <xf numFmtId="49" fontId="21" fillId="0" borderId="37" xfId="0" applyNumberFormat="1" applyFont="1" applyBorder="1" applyAlignment="1">
      <alignment horizontal="center" vertical="center" wrapText="1"/>
    </xf>
    <xf numFmtId="49" fontId="18" fillId="0" borderId="37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 wrapText="1"/>
    </xf>
    <xf numFmtId="4" fontId="18" fillId="0" borderId="38" xfId="0" applyNumberFormat="1" applyFont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/>
    </xf>
    <xf numFmtId="49" fontId="18" fillId="0" borderId="37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1" fillId="7" borderId="29" xfId="0" applyFont="1" applyFill="1" applyBorder="1" applyAlignment="1">
      <alignment vertical="top" wrapText="1"/>
    </xf>
    <xf numFmtId="49" fontId="21" fillId="7" borderId="41" xfId="0" applyNumberFormat="1" applyFont="1" applyFill="1" applyBorder="1" applyAlignment="1">
      <alignment horizontal="center" vertical="center" wrapText="1"/>
    </xf>
    <xf numFmtId="49" fontId="18" fillId="7" borderId="33" xfId="0" applyNumberFormat="1" applyFont="1" applyFill="1" applyBorder="1" applyAlignment="1">
      <alignment horizontal="center" vertical="center" wrapText="1"/>
    </xf>
    <xf numFmtId="4" fontId="18" fillId="7" borderId="42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wrapText="1"/>
    </xf>
    <xf numFmtId="0" fontId="30" fillId="0" borderId="0" xfId="0" applyFont="1"/>
    <xf numFmtId="0" fontId="17" fillId="0" borderId="43" xfId="0" applyFont="1" applyBorder="1" applyAlignment="1">
      <alignment vertical="top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4" fontId="9" fillId="2" borderId="46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 wrapText="1"/>
    </xf>
    <xf numFmtId="4" fontId="9" fillId="0" borderId="47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48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48" xfId="0" applyNumberFormat="1" applyFont="1" applyFill="1" applyBorder="1" applyAlignment="1">
      <alignment horizontal="center" vertical="center" wrapText="1"/>
    </xf>
    <xf numFmtId="4" fontId="7" fillId="4" borderId="48" xfId="0" applyNumberFormat="1" applyFont="1" applyFill="1" applyBorder="1" applyAlignment="1">
      <alignment horizontal="center" vertical="center" wrapText="1"/>
    </xf>
    <xf numFmtId="4" fontId="9" fillId="4" borderId="48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48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4" fontId="7" fillId="0" borderId="47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Fill="1" applyBorder="1" applyAlignment="1">
      <alignment horizontal="center" vertical="center" wrapText="1"/>
    </xf>
    <xf numFmtId="4" fontId="7" fillId="0" borderId="49" xfId="0" applyNumberFormat="1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0" fontId="8" fillId="8" borderId="51" xfId="0" applyFont="1" applyFill="1" applyBorder="1" applyAlignment="1">
      <alignment vertical="center" wrapText="1"/>
    </xf>
    <xf numFmtId="4" fontId="9" fillId="8" borderId="52" xfId="0" applyNumberFormat="1" applyFont="1" applyFill="1" applyBorder="1" applyAlignment="1">
      <alignment horizontal="center" vertical="center" wrapText="1"/>
    </xf>
    <xf numFmtId="2" fontId="17" fillId="2" borderId="53" xfId="0" applyNumberFormat="1" applyFont="1" applyFill="1" applyBorder="1" applyAlignment="1">
      <alignment horizontal="center" vertical="center" wrapText="1"/>
    </xf>
    <xf numFmtId="2" fontId="17" fillId="2" borderId="54" xfId="0" applyNumberFormat="1" applyFont="1" applyFill="1" applyBorder="1" applyAlignment="1">
      <alignment horizontal="center" vertical="center" wrapText="1"/>
    </xf>
    <xf numFmtId="2" fontId="17" fillId="2" borderId="55" xfId="0" applyNumberFormat="1" applyFont="1" applyFill="1" applyBorder="1" applyAlignment="1">
      <alignment horizontal="center" vertical="center" wrapText="1"/>
    </xf>
    <xf numFmtId="4" fontId="17" fillId="2" borderId="56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vertical="top" wrapText="1"/>
    </xf>
    <xf numFmtId="0" fontId="20" fillId="0" borderId="30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/>
    </xf>
    <xf numFmtId="4" fontId="18" fillId="0" borderId="48" xfId="0" applyNumberFormat="1" applyFont="1" applyFill="1" applyBorder="1" applyAlignment="1">
      <alignment horizontal="center" vertical="center"/>
    </xf>
    <xf numFmtId="0" fontId="21" fillId="0" borderId="30" xfId="0" applyFont="1" applyFill="1" applyBorder="1"/>
    <xf numFmtId="0" fontId="21" fillId="0" borderId="34" xfId="0" applyFont="1" applyFill="1" applyBorder="1" applyAlignment="1">
      <alignment wrapText="1"/>
    </xf>
    <xf numFmtId="0" fontId="17" fillId="0" borderId="34" xfId="0" applyFont="1" applyFill="1" applyBorder="1" applyAlignment="1">
      <alignment vertical="top" wrapText="1"/>
    </xf>
    <xf numFmtId="4" fontId="17" fillId="0" borderId="48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 wrapText="1"/>
    </xf>
    <xf numFmtId="4" fontId="18" fillId="0" borderId="47" xfId="0" applyNumberFormat="1" applyFont="1" applyFill="1" applyBorder="1" applyAlignment="1">
      <alignment horizontal="center" vertical="center"/>
    </xf>
    <xf numFmtId="0" fontId="20" fillId="0" borderId="30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center" vertical="center" wrapText="1"/>
    </xf>
    <xf numFmtId="0" fontId="20" fillId="0" borderId="34" xfId="0" applyFont="1" applyFill="1" applyBorder="1" applyAlignment="1">
      <alignment vertical="top" wrapText="1"/>
    </xf>
    <xf numFmtId="4" fontId="17" fillId="0" borderId="47" xfId="0" applyNumberFormat="1" applyFont="1" applyFill="1" applyBorder="1" applyAlignment="1">
      <alignment horizontal="center" vertical="center"/>
    </xf>
    <xf numFmtId="4" fontId="18" fillId="0" borderId="57" xfId="0" applyNumberFormat="1" applyFont="1" applyFill="1" applyBorder="1" applyAlignment="1">
      <alignment horizontal="center" vertical="center"/>
    </xf>
    <xf numFmtId="0" fontId="20" fillId="0" borderId="30" xfId="0" applyFont="1" applyFill="1" applyBorder="1"/>
    <xf numFmtId="0" fontId="20" fillId="0" borderId="30" xfId="0" applyFont="1" applyBorder="1" applyAlignment="1">
      <alignment wrapText="1"/>
    </xf>
    <xf numFmtId="0" fontId="20" fillId="4" borderId="30" xfId="0" applyFont="1" applyFill="1" applyBorder="1" applyAlignment="1">
      <alignment vertical="top" wrapText="1"/>
    </xf>
    <xf numFmtId="0" fontId="20" fillId="4" borderId="34" xfId="0" applyFont="1" applyFill="1" applyBorder="1" applyAlignment="1">
      <alignment vertical="top" wrapText="1"/>
    </xf>
    <xf numFmtId="4" fontId="17" fillId="4" borderId="49" xfId="0" applyNumberFormat="1" applyFont="1" applyFill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 wrapText="1"/>
    </xf>
    <xf numFmtId="4" fontId="18" fillId="4" borderId="48" xfId="0" applyNumberFormat="1" applyFont="1" applyFill="1" applyBorder="1" applyAlignment="1">
      <alignment horizontal="center" vertical="center"/>
    </xf>
    <xf numFmtId="4" fontId="17" fillId="0" borderId="48" xfId="0" applyNumberFormat="1" applyFont="1" applyBorder="1" applyAlignment="1">
      <alignment horizontal="center" vertical="center"/>
    </xf>
    <xf numFmtId="4" fontId="18" fillId="0" borderId="48" xfId="0" applyNumberFormat="1" applyFont="1" applyBorder="1" applyAlignment="1">
      <alignment horizontal="center" vertical="center"/>
    </xf>
    <xf numFmtId="4" fontId="17" fillId="0" borderId="47" xfId="0" applyNumberFormat="1" applyFont="1" applyBorder="1" applyAlignment="1">
      <alignment horizontal="center" vertical="center"/>
    </xf>
    <xf numFmtId="0" fontId="20" fillId="0" borderId="30" xfId="0" applyFont="1" applyBorder="1"/>
    <xf numFmtId="0" fontId="17" fillId="0" borderId="58" xfId="0" applyFont="1" applyBorder="1" applyAlignment="1">
      <alignment vertical="top" wrapText="1"/>
    </xf>
    <xf numFmtId="0" fontId="21" fillId="0" borderId="59" xfId="0" applyFont="1" applyBorder="1"/>
    <xf numFmtId="49" fontId="18" fillId="0" borderId="60" xfId="0" applyNumberFormat="1" applyFont="1" applyBorder="1" applyAlignment="1">
      <alignment horizontal="center"/>
    </xf>
    <xf numFmtId="49" fontId="21" fillId="0" borderId="60" xfId="0" applyNumberFormat="1" applyFont="1" applyFill="1" applyBorder="1" applyAlignment="1">
      <alignment horizontal="center" vertical="center" wrapText="1"/>
    </xf>
    <xf numFmtId="4" fontId="18" fillId="0" borderId="61" xfId="0" applyNumberFormat="1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wrapText="1"/>
    </xf>
    <xf numFmtId="49" fontId="18" fillId="0" borderId="62" xfId="0" applyNumberFormat="1" applyFont="1" applyFill="1" applyBorder="1" applyAlignment="1">
      <alignment horizontal="center" vertical="center" wrapText="1"/>
    </xf>
    <xf numFmtId="49" fontId="18" fillId="0" borderId="60" xfId="0" applyNumberFormat="1" applyFont="1" applyFill="1" applyBorder="1" applyAlignment="1">
      <alignment horizontal="center" vertical="center" wrapText="1"/>
    </xf>
    <xf numFmtId="0" fontId="18" fillId="0" borderId="63" xfId="0" applyFont="1" applyFill="1" applyBorder="1" applyAlignment="1">
      <alignment vertical="top" wrapText="1"/>
    </xf>
    <xf numFmtId="49" fontId="18" fillId="0" borderId="64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Fill="1" applyBorder="1" applyAlignment="1">
      <alignment horizontal="center" vertical="center" wrapText="1"/>
    </xf>
    <xf numFmtId="49" fontId="17" fillId="0" borderId="65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 wrapText="1"/>
    </xf>
    <xf numFmtId="0" fontId="20" fillId="0" borderId="63" xfId="0" applyFont="1" applyBorder="1" applyAlignment="1">
      <alignment vertical="top" wrapText="1"/>
    </xf>
    <xf numFmtId="49" fontId="20" fillId="0" borderId="64" xfId="0" applyNumberFormat="1" applyFont="1" applyBorder="1" applyAlignment="1">
      <alignment horizontal="center" vertical="center" wrapText="1"/>
    </xf>
    <xf numFmtId="49" fontId="17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 wrapText="1"/>
    </xf>
    <xf numFmtId="0" fontId="20" fillId="0" borderId="63" xfId="0" applyFont="1" applyBorder="1" applyAlignment="1">
      <alignment wrapText="1"/>
    </xf>
    <xf numFmtId="49" fontId="20" fillId="0" borderId="65" xfId="0" applyNumberFormat="1" applyFont="1" applyBorder="1" applyAlignment="1">
      <alignment horizontal="center" vertical="center" wrapText="1"/>
    </xf>
    <xf numFmtId="4" fontId="17" fillId="0" borderId="66" xfId="0" applyNumberFormat="1" applyFont="1" applyBorder="1" applyAlignment="1">
      <alignment horizontal="center" vertical="center"/>
    </xf>
    <xf numFmtId="49" fontId="20" fillId="0" borderId="65" xfId="0" applyNumberFormat="1" applyFont="1" applyFill="1" applyBorder="1" applyAlignment="1">
      <alignment horizontal="center" vertical="center" wrapText="1"/>
    </xf>
    <xf numFmtId="4" fontId="17" fillId="0" borderId="66" xfId="0" applyNumberFormat="1" applyFont="1" applyFill="1" applyBorder="1" applyAlignment="1">
      <alignment horizontal="center" vertical="center"/>
    </xf>
    <xf numFmtId="49" fontId="18" fillId="0" borderId="60" xfId="0" applyNumberFormat="1" applyFont="1" applyBorder="1" applyAlignment="1">
      <alignment horizontal="center" vertical="center" wrapText="1"/>
    </xf>
    <xf numFmtId="4" fontId="18" fillId="0" borderId="61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wrapText="1"/>
    </xf>
    <xf numFmtId="49" fontId="17" fillId="0" borderId="32" xfId="0" applyNumberFormat="1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wrapText="1"/>
    </xf>
    <xf numFmtId="49" fontId="17" fillId="0" borderId="22" xfId="0" applyNumberFormat="1" applyFont="1" applyFill="1" applyBorder="1" applyAlignment="1">
      <alignment horizontal="center" vertical="center" wrapText="1"/>
    </xf>
    <xf numFmtId="4" fontId="17" fillId="0" borderId="57" xfId="0" applyNumberFormat="1" applyFont="1" applyFill="1" applyBorder="1" applyAlignment="1">
      <alignment horizontal="center" vertical="center"/>
    </xf>
    <xf numFmtId="0" fontId="17" fillId="6" borderId="68" xfId="0" applyFont="1" applyFill="1" applyBorder="1" applyAlignment="1">
      <alignment horizontal="center" wrapText="1"/>
    </xf>
    <xf numFmtId="49" fontId="17" fillId="6" borderId="69" xfId="0" applyNumberFormat="1" applyFont="1" applyFill="1" applyBorder="1" applyAlignment="1">
      <alignment horizontal="center" wrapText="1"/>
    </xf>
    <xf numFmtId="0" fontId="17" fillId="6" borderId="69" xfId="0" applyFont="1" applyFill="1" applyBorder="1" applyAlignment="1">
      <alignment horizontal="center" wrapText="1"/>
    </xf>
    <xf numFmtId="4" fontId="17" fillId="9" borderId="70" xfId="0" applyNumberFormat="1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wrapText="1"/>
    </xf>
    <xf numFmtId="49" fontId="18" fillId="10" borderId="40" xfId="0" applyNumberFormat="1" applyFont="1" applyFill="1" applyBorder="1" applyAlignment="1">
      <alignment horizontal="center" wrapText="1"/>
    </xf>
    <xf numFmtId="0" fontId="18" fillId="10" borderId="40" xfId="0" applyFont="1" applyFill="1" applyBorder="1" applyAlignment="1">
      <alignment horizontal="center" wrapText="1"/>
    </xf>
    <xf numFmtId="4" fontId="17" fillId="10" borderId="71" xfId="0" applyNumberFormat="1" applyFont="1" applyFill="1" applyBorder="1" applyAlignment="1">
      <alignment horizontal="center" wrapText="1"/>
    </xf>
    <xf numFmtId="0" fontId="20" fillId="10" borderId="29" xfId="0" applyFont="1" applyFill="1" applyBorder="1" applyAlignment="1">
      <alignment vertical="top" wrapText="1"/>
    </xf>
    <xf numFmtId="49" fontId="17" fillId="10" borderId="72" xfId="0" applyNumberFormat="1" applyFont="1" applyFill="1" applyBorder="1" applyAlignment="1">
      <alignment horizontal="center"/>
    </xf>
    <xf numFmtId="0" fontId="18" fillId="10" borderId="33" xfId="0" applyFont="1" applyFill="1" applyBorder="1" applyAlignment="1">
      <alignment horizontal="center"/>
    </xf>
    <xf numFmtId="4" fontId="17" fillId="10" borderId="3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left" vertical="center"/>
    </xf>
    <xf numFmtId="0" fontId="11" fillId="0" borderId="58" xfId="0" applyFont="1" applyBorder="1" applyAlignment="1">
      <alignment vertical="center" wrapText="1"/>
    </xf>
    <xf numFmtId="0" fontId="20" fillId="0" borderId="59" xfId="0" applyFont="1" applyFill="1" applyBorder="1" applyAlignment="1">
      <alignment vertical="top" wrapText="1"/>
    </xf>
    <xf numFmtId="49" fontId="17" fillId="0" borderId="60" xfId="0" applyNumberFormat="1" applyFont="1" applyFill="1" applyBorder="1" applyAlignment="1">
      <alignment horizontal="center" vertical="center" wrapText="1"/>
    </xf>
    <xf numFmtId="4" fontId="17" fillId="0" borderId="61" xfId="0" applyNumberFormat="1" applyFont="1" applyFill="1" applyBorder="1" applyAlignment="1">
      <alignment horizontal="center" vertical="center"/>
    </xf>
    <xf numFmtId="49" fontId="18" fillId="0" borderId="73" xfId="0" applyNumberFormat="1" applyFont="1" applyFill="1" applyBorder="1" applyAlignment="1">
      <alignment horizontal="center" vertical="center" wrapText="1"/>
    </xf>
    <xf numFmtId="4" fontId="18" fillId="0" borderId="66" xfId="0" applyNumberFormat="1" applyFont="1" applyFill="1" applyBorder="1" applyAlignment="1">
      <alignment horizontal="center" vertical="center"/>
    </xf>
    <xf numFmtId="49" fontId="17" fillId="0" borderId="60" xfId="0" applyNumberFormat="1" applyFont="1" applyBorder="1" applyAlignment="1">
      <alignment horizontal="center"/>
    </xf>
    <xf numFmtId="0" fontId="21" fillId="0" borderId="63" xfId="0" applyFont="1" applyFill="1" applyBorder="1" applyAlignment="1">
      <alignment vertical="top" wrapText="1"/>
    </xf>
    <xf numFmtId="49" fontId="18" fillId="0" borderId="65" xfId="0" applyNumberFormat="1" applyFont="1" applyBorder="1" applyAlignment="1">
      <alignment horizontal="center"/>
    </xf>
    <xf numFmtId="4" fontId="18" fillId="0" borderId="74" xfId="0" applyNumberFormat="1" applyFont="1" applyFill="1" applyBorder="1" applyAlignment="1">
      <alignment horizontal="center" vertical="center"/>
    </xf>
    <xf numFmtId="0" fontId="18" fillId="0" borderId="75" xfId="1" applyFont="1" applyBorder="1" applyAlignment="1">
      <alignment vertical="top" wrapText="1"/>
    </xf>
    <xf numFmtId="0" fontId="21" fillId="0" borderId="58" xfId="0" applyFont="1" applyBorder="1" applyAlignment="1">
      <alignment wrapText="1"/>
    </xf>
    <xf numFmtId="4" fontId="18" fillId="0" borderId="57" xfId="0" applyNumberFormat="1" applyFont="1" applyBorder="1" applyAlignment="1">
      <alignment horizontal="center" vertical="center"/>
    </xf>
    <xf numFmtId="4" fontId="18" fillId="0" borderId="76" xfId="0" applyNumberFormat="1" applyFont="1" applyFill="1" applyBorder="1" applyAlignment="1">
      <alignment horizontal="center" vertical="center"/>
    </xf>
    <xf numFmtId="0" fontId="21" fillId="0" borderId="77" xfId="0" applyFont="1" applyBorder="1" applyAlignment="1">
      <alignment wrapText="1"/>
    </xf>
    <xf numFmtId="49" fontId="18" fillId="0" borderId="78" xfId="0" applyNumberFormat="1" applyFont="1" applyFill="1" applyBorder="1" applyAlignment="1">
      <alignment horizontal="center" vertical="center" wrapText="1"/>
    </xf>
    <xf numFmtId="49" fontId="18" fillId="0" borderId="79" xfId="0" applyNumberFormat="1" applyFont="1" applyFill="1" applyBorder="1" applyAlignment="1">
      <alignment horizontal="center" vertical="center" wrapText="1"/>
    </xf>
    <xf numFmtId="49" fontId="18" fillId="0" borderId="80" xfId="0" applyNumberFormat="1" applyFont="1" applyFill="1" applyBorder="1" applyAlignment="1">
      <alignment horizontal="center" vertical="center" wrapText="1"/>
    </xf>
    <xf numFmtId="49" fontId="18" fillId="0" borderId="65" xfId="0" applyNumberFormat="1" applyFont="1" applyBorder="1" applyAlignment="1">
      <alignment horizontal="center" vertical="center" wrapText="1"/>
    </xf>
    <xf numFmtId="4" fontId="18" fillId="0" borderId="66" xfId="0" applyNumberFormat="1" applyFont="1" applyBorder="1" applyAlignment="1">
      <alignment horizontal="center" vertical="center"/>
    </xf>
    <xf numFmtId="0" fontId="21" fillId="0" borderId="31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81" xfId="0" applyNumberFormat="1" applyFont="1" applyFill="1" applyBorder="1" applyAlignment="1">
      <alignment horizontal="center" vertical="center" wrapText="1"/>
    </xf>
    <xf numFmtId="4" fontId="7" fillId="0" borderId="81" xfId="0" applyNumberFormat="1" applyFont="1" applyFill="1" applyBorder="1" applyAlignment="1">
      <alignment horizontal="center" vertical="center" wrapText="1"/>
    </xf>
    <xf numFmtId="49" fontId="18" fillId="0" borderId="82" xfId="0" applyNumberFormat="1" applyFont="1" applyBorder="1" applyAlignment="1">
      <alignment horizontal="center"/>
    </xf>
    <xf numFmtId="0" fontId="21" fillId="0" borderId="59" xfId="0" applyFont="1" applyFill="1" applyBorder="1" applyAlignment="1">
      <alignment vertical="top" wrapText="1"/>
    </xf>
    <xf numFmtId="0" fontId="21" fillId="0" borderId="63" xfId="0" applyFont="1" applyBorder="1" applyAlignment="1">
      <alignment wrapText="1"/>
    </xf>
    <xf numFmtId="49" fontId="21" fillId="0" borderId="65" xfId="0" applyNumberFormat="1" applyFont="1" applyFill="1" applyBorder="1" applyAlignment="1">
      <alignment horizontal="center" vertical="center" wrapText="1"/>
    </xf>
    <xf numFmtId="0" fontId="21" fillId="0" borderId="83" xfId="0" applyFont="1" applyBorder="1" applyAlignment="1">
      <alignment wrapText="1"/>
    </xf>
    <xf numFmtId="49" fontId="17" fillId="0" borderId="84" xfId="0" applyNumberFormat="1" applyFont="1" applyFill="1" applyBorder="1" applyAlignment="1">
      <alignment horizontal="center" vertical="center" wrapText="1"/>
    </xf>
    <xf numFmtId="4" fontId="17" fillId="0" borderId="85" xfId="0" applyNumberFormat="1" applyFont="1" applyFill="1" applyBorder="1" applyAlignment="1">
      <alignment horizontal="center" vertical="center"/>
    </xf>
    <xf numFmtId="0" fontId="35" fillId="0" borderId="30" xfId="0" applyFont="1" applyBorder="1" applyAlignment="1">
      <alignment vertical="center" wrapText="1"/>
    </xf>
    <xf numFmtId="0" fontId="18" fillId="0" borderId="86" xfId="0" applyFont="1" applyFill="1" applyBorder="1" applyAlignment="1">
      <alignment wrapText="1"/>
    </xf>
    <xf numFmtId="0" fontId="21" fillId="0" borderId="31" xfId="0" applyFont="1" applyFill="1" applyBorder="1"/>
    <xf numFmtId="0" fontId="21" fillId="0" borderId="34" xfId="0" applyFont="1" applyFill="1" applyBorder="1"/>
    <xf numFmtId="49" fontId="18" fillId="0" borderId="25" xfId="0" applyNumberFormat="1" applyFont="1" applyFill="1" applyBorder="1" applyAlignment="1">
      <alignment horizontal="center" vertical="center" wrapText="1"/>
    </xf>
    <xf numFmtId="0" fontId="20" fillId="8" borderId="87" xfId="0" applyFont="1" applyFill="1" applyBorder="1" applyAlignment="1">
      <alignment vertical="top" wrapText="1"/>
    </xf>
    <xf numFmtId="49" fontId="20" fillId="8" borderId="88" xfId="0" applyNumberFormat="1" applyFont="1" applyFill="1" applyBorder="1" applyAlignment="1">
      <alignment horizontal="center" vertical="center" wrapText="1"/>
    </xf>
    <xf numFmtId="49" fontId="17" fillId="8" borderId="88" xfId="0" applyNumberFormat="1" applyFont="1" applyFill="1" applyBorder="1" applyAlignment="1">
      <alignment horizontal="center" vertical="center" wrapText="1"/>
    </xf>
    <xf numFmtId="4" fontId="17" fillId="8" borderId="89" xfId="0" applyNumberFormat="1" applyFont="1" applyFill="1" applyBorder="1" applyAlignment="1">
      <alignment horizontal="center" vertical="center" wrapText="1"/>
    </xf>
    <xf numFmtId="0" fontId="20" fillId="10" borderId="90" xfId="0" applyFont="1" applyFill="1" applyBorder="1" applyAlignment="1">
      <alignment vertical="top" wrapText="1"/>
    </xf>
    <xf numFmtId="49" fontId="17" fillId="10" borderId="91" xfId="0" applyNumberFormat="1" applyFont="1" applyFill="1" applyBorder="1" applyAlignment="1">
      <alignment horizontal="center" vertical="center" wrapText="1"/>
    </xf>
    <xf numFmtId="4" fontId="17" fillId="10" borderId="92" xfId="0" applyNumberFormat="1" applyFont="1" applyFill="1" applyBorder="1" applyAlignment="1">
      <alignment horizontal="center" vertical="center" wrapText="1"/>
    </xf>
    <xf numFmtId="0" fontId="17" fillId="10" borderId="90" xfId="0" applyFont="1" applyFill="1" applyBorder="1"/>
    <xf numFmtId="49" fontId="17" fillId="10" borderId="91" xfId="0" applyNumberFormat="1" applyFont="1" applyFill="1" applyBorder="1" applyAlignment="1">
      <alignment horizontal="center"/>
    </xf>
    <xf numFmtId="0" fontId="17" fillId="10" borderId="91" xfId="0" applyFont="1" applyFill="1" applyBorder="1" applyAlignment="1">
      <alignment horizontal="center"/>
    </xf>
    <xf numFmtId="4" fontId="17" fillId="10" borderId="92" xfId="0" applyNumberFormat="1" applyFont="1" applyFill="1" applyBorder="1" applyAlignment="1">
      <alignment horizontal="center"/>
    </xf>
    <xf numFmtId="0" fontId="16" fillId="0" borderId="70" xfId="0" applyFont="1" applyBorder="1"/>
    <xf numFmtId="0" fontId="21" fillId="0" borderId="93" xfId="0" applyFont="1" applyBorder="1"/>
    <xf numFmtId="0" fontId="18" fillId="5" borderId="75" xfId="0" applyFont="1" applyFill="1" applyBorder="1" applyAlignment="1">
      <alignment wrapText="1"/>
    </xf>
    <xf numFmtId="49" fontId="17" fillId="0" borderId="94" xfId="0" applyNumberFormat="1" applyFont="1" applyBorder="1" applyAlignment="1">
      <alignment wrapText="1"/>
    </xf>
    <xf numFmtId="0" fontId="21" fillId="0" borderId="95" xfId="0" applyFont="1" applyBorder="1"/>
    <xf numFmtId="49" fontId="18" fillId="0" borderId="96" xfId="0" applyNumberFormat="1" applyFont="1" applyBorder="1" applyAlignment="1">
      <alignment horizontal="center"/>
    </xf>
    <xf numFmtId="4" fontId="18" fillId="0" borderId="49" xfId="0" applyNumberFormat="1" applyFont="1" applyFill="1" applyBorder="1" applyAlignment="1">
      <alignment horizontal="center" vertical="center"/>
    </xf>
    <xf numFmtId="49" fontId="18" fillId="0" borderId="97" xfId="0" applyNumberFormat="1" applyFont="1" applyFill="1" applyBorder="1" applyAlignment="1">
      <alignment horizontal="center" vertical="center" wrapText="1"/>
    </xf>
    <xf numFmtId="4" fontId="18" fillId="0" borderId="98" xfId="0" applyNumberFormat="1" applyFont="1" applyFill="1" applyBorder="1" applyAlignment="1">
      <alignment horizontal="center" vertical="center"/>
    </xf>
    <xf numFmtId="49" fontId="17" fillId="0" borderId="26" xfId="0" applyNumberFormat="1" applyFont="1" applyFill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99" xfId="0" applyFont="1" applyBorder="1" applyAlignment="1">
      <alignment wrapText="1"/>
    </xf>
    <xf numFmtId="49" fontId="17" fillId="0" borderId="29" xfId="0" applyNumberFormat="1" applyFont="1" applyBorder="1" applyAlignment="1">
      <alignment wrapText="1"/>
    </xf>
    <xf numFmtId="0" fontId="11" fillId="0" borderId="33" xfId="0" applyFont="1" applyBorder="1" applyAlignment="1">
      <alignment vertical="center" wrapText="1"/>
    </xf>
    <xf numFmtId="0" fontId="17" fillId="0" borderId="31" xfId="0" applyFont="1" applyBorder="1" applyAlignment="1">
      <alignment horizontal="justify" vertical="center"/>
    </xf>
    <xf numFmtId="0" fontId="20" fillId="8" borderId="100" xfId="0" applyFont="1" applyFill="1" applyBorder="1" applyAlignment="1">
      <alignment vertical="top" wrapText="1"/>
    </xf>
    <xf numFmtId="49" fontId="20" fillId="8" borderId="101" xfId="0" applyNumberFormat="1" applyFont="1" applyFill="1" applyBorder="1" applyAlignment="1">
      <alignment horizontal="center" vertical="center" wrapText="1"/>
    </xf>
    <xf numFmtId="49" fontId="18" fillId="8" borderId="102" xfId="0" applyNumberFormat="1" applyFont="1" applyFill="1" applyBorder="1" applyAlignment="1">
      <alignment horizontal="center" vertical="center" wrapText="1"/>
    </xf>
    <xf numFmtId="4" fontId="17" fillId="8" borderId="103" xfId="0" applyNumberFormat="1" applyFont="1" applyFill="1" applyBorder="1" applyAlignment="1">
      <alignment horizontal="center" vertical="center" wrapText="1"/>
    </xf>
    <xf numFmtId="0" fontId="20" fillId="0" borderId="104" xfId="0" applyFont="1" applyBorder="1" applyAlignment="1">
      <alignment vertical="top" wrapText="1"/>
    </xf>
    <xf numFmtId="49" fontId="20" fillId="0" borderId="105" xfId="0" applyNumberFormat="1" applyFont="1" applyBorder="1" applyAlignment="1">
      <alignment horizontal="center" vertical="center" wrapText="1"/>
    </xf>
    <xf numFmtId="49" fontId="17" fillId="0" borderId="106" xfId="0" applyNumberFormat="1" applyFont="1" applyBorder="1" applyAlignment="1">
      <alignment horizontal="center" vertical="center" wrapText="1"/>
    </xf>
    <xf numFmtId="4" fontId="17" fillId="0" borderId="107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justify" vertical="center"/>
    </xf>
    <xf numFmtId="0" fontId="21" fillId="0" borderId="58" xfId="0" applyFont="1" applyFill="1" applyBorder="1" applyAlignment="1">
      <alignment vertical="top" wrapText="1"/>
    </xf>
    <xf numFmtId="49" fontId="21" fillId="0" borderId="29" xfId="0" applyNumberFormat="1" applyFont="1" applyBorder="1" applyAlignment="1">
      <alignment wrapText="1"/>
    </xf>
    <xf numFmtId="4" fontId="21" fillId="0" borderId="48" xfId="0" applyNumberFormat="1" applyFont="1" applyFill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/>
    </xf>
    <xf numFmtId="0" fontId="21" fillId="0" borderId="86" xfId="0" applyFont="1" applyBorder="1"/>
    <xf numFmtId="49" fontId="21" fillId="0" borderId="60" xfId="0" applyNumberFormat="1" applyFont="1" applyBorder="1" applyAlignment="1">
      <alignment horizontal="center"/>
    </xf>
    <xf numFmtId="4" fontId="21" fillId="0" borderId="61" xfId="0" applyNumberFormat="1" applyFont="1" applyFill="1" applyBorder="1" applyAlignment="1">
      <alignment horizontal="center" vertical="center"/>
    </xf>
    <xf numFmtId="49" fontId="21" fillId="0" borderId="62" xfId="0" applyNumberFormat="1" applyFont="1" applyBorder="1" applyAlignment="1">
      <alignment horizontal="center" vertical="center" wrapText="1"/>
    </xf>
    <xf numFmtId="49" fontId="21" fillId="0" borderId="60" xfId="0" applyNumberFormat="1" applyFont="1" applyBorder="1" applyAlignment="1">
      <alignment horizontal="center" vertical="center" wrapText="1"/>
    </xf>
    <xf numFmtId="0" fontId="18" fillId="0" borderId="63" xfId="0" applyFont="1" applyBorder="1" applyAlignment="1">
      <alignment wrapText="1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0" fontId="21" fillId="0" borderId="59" xfId="0" applyFont="1" applyBorder="1" applyAlignment="1">
      <alignment wrapText="1"/>
    </xf>
    <xf numFmtId="49" fontId="17" fillId="0" borderId="78" xfId="0" applyNumberFormat="1" applyFont="1" applyFill="1" applyBorder="1" applyAlignment="1">
      <alignment horizontal="center" vertical="center" wrapText="1"/>
    </xf>
    <xf numFmtId="0" fontId="18" fillId="0" borderId="29" xfId="0" applyFont="1" applyBorder="1"/>
    <xf numFmtId="4" fontId="18" fillId="0" borderId="108" xfId="0" applyNumberFormat="1" applyFont="1" applyFill="1" applyBorder="1" applyAlignment="1">
      <alignment horizontal="center" vertical="center"/>
    </xf>
    <xf numFmtId="0" fontId="11" fillId="0" borderId="67" xfId="0" applyFont="1" applyBorder="1" applyAlignment="1">
      <alignment vertical="center" wrapText="1"/>
    </xf>
    <xf numFmtId="0" fontId="11" fillId="0" borderId="18" xfId="0" applyFont="1" applyBorder="1" applyAlignment="1">
      <alignment wrapText="1"/>
    </xf>
    <xf numFmtId="0" fontId="11" fillId="0" borderId="67" xfId="0" applyFont="1" applyFill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3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33" xfId="0" applyFont="1" applyBorder="1" applyAlignment="1">
      <alignment wrapText="1"/>
    </xf>
    <xf numFmtId="0" fontId="21" fillId="0" borderId="9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1" fillId="0" borderId="0" xfId="0" applyFont="1" applyAlignment="1">
      <alignment horizontal="left" indent="18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1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" fillId="0" borderId="0" xfId="5" applyFont="1" applyAlignment="1">
      <alignment horizontal="left" indent="23"/>
    </xf>
    <xf numFmtId="0" fontId="31" fillId="0" borderId="0" xfId="0" applyFont="1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18" fillId="0" borderId="26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1" fillId="0" borderId="99" xfId="0" applyFont="1" applyFill="1" applyBorder="1" applyAlignment="1">
      <alignment wrapText="1"/>
    </xf>
    <xf numFmtId="49" fontId="18" fillId="0" borderId="109" xfId="0" applyNumberFormat="1" applyFont="1" applyBorder="1" applyAlignment="1">
      <alignment wrapText="1"/>
    </xf>
    <xf numFmtId="0" fontId="18" fillId="0" borderId="58" xfId="0" applyFont="1" applyBorder="1"/>
    <xf numFmtId="0" fontId="17" fillId="0" borderId="58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33" fillId="0" borderId="31" xfId="0" applyFont="1" applyBorder="1"/>
    <xf numFmtId="0" fontId="21" fillId="4" borderId="58" xfId="0" applyFont="1" applyFill="1" applyBorder="1" applyAlignment="1">
      <alignment vertical="top" wrapText="1"/>
    </xf>
    <xf numFmtId="0" fontId="21" fillId="0" borderId="36" xfId="1" applyFont="1" applyBorder="1" applyAlignment="1">
      <alignment vertical="top" wrapText="1"/>
    </xf>
    <xf numFmtId="0" fontId="21" fillId="0" borderId="86" xfId="0" applyFont="1" applyBorder="1" applyAlignment="1">
      <alignment wrapText="1"/>
    </xf>
    <xf numFmtId="0" fontId="8" fillId="0" borderId="94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18" fillId="0" borderId="58" xfId="0" applyFont="1" applyFill="1" applyBorder="1" applyAlignment="1">
      <alignment wrapText="1"/>
    </xf>
    <xf numFmtId="49" fontId="18" fillId="4" borderId="22" xfId="0" applyNumberFormat="1" applyFont="1" applyFill="1" applyBorder="1" applyAlignment="1">
      <alignment horizontal="center" vertical="center" wrapText="1"/>
    </xf>
    <xf numFmtId="4" fontId="18" fillId="4" borderId="110" xfId="0" applyNumberFormat="1" applyFont="1" applyFill="1" applyBorder="1" applyAlignment="1">
      <alignment horizontal="center" vertical="center"/>
    </xf>
    <xf numFmtId="4" fontId="18" fillId="4" borderId="57" xfId="0" applyNumberFormat="1" applyFont="1" applyFill="1" applyBorder="1" applyAlignment="1">
      <alignment horizontal="center" vertical="center"/>
    </xf>
    <xf numFmtId="49" fontId="18" fillId="4" borderId="33" xfId="0" applyNumberFormat="1" applyFont="1" applyFill="1" applyBorder="1" applyAlignment="1">
      <alignment horizontal="center" vertical="center" wrapText="1"/>
    </xf>
    <xf numFmtId="4" fontId="17" fillId="4" borderId="35" xfId="0" applyNumberFormat="1" applyFont="1" applyFill="1" applyBorder="1" applyAlignment="1">
      <alignment horizontal="center" vertical="center"/>
    </xf>
    <xf numFmtId="4" fontId="18" fillId="4" borderId="35" xfId="0" applyNumberFormat="1" applyFont="1" applyFill="1" applyBorder="1" applyAlignment="1">
      <alignment horizontal="center" vertical="center"/>
    </xf>
    <xf numFmtId="0" fontId="36" fillId="0" borderId="31" xfId="0" applyFont="1" applyBorder="1"/>
    <xf numFmtId="4" fontId="18" fillId="0" borderId="81" xfId="0" applyNumberFormat="1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vertical="top" wrapText="1"/>
    </xf>
    <xf numFmtId="49" fontId="18" fillId="0" borderId="28" xfId="0" applyNumberFormat="1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wrapText="1"/>
    </xf>
    <xf numFmtId="4" fontId="18" fillId="0" borderId="47" xfId="0" applyNumberFormat="1" applyFont="1" applyBorder="1" applyAlignment="1">
      <alignment horizontal="center" vertical="center"/>
    </xf>
    <xf numFmtId="49" fontId="18" fillId="0" borderId="84" xfId="0" applyNumberFormat="1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49" fontId="18" fillId="4" borderId="25" xfId="0" applyNumberFormat="1" applyFont="1" applyFill="1" applyBorder="1" applyAlignment="1">
      <alignment horizontal="center" vertical="center" wrapText="1"/>
    </xf>
    <xf numFmtId="49" fontId="17" fillId="4" borderId="37" xfId="0" applyNumberFormat="1" applyFont="1" applyFill="1" applyBorder="1" applyAlignment="1">
      <alignment horizontal="center" vertical="center" wrapText="1"/>
    </xf>
    <xf numFmtId="4" fontId="18" fillId="4" borderId="38" xfId="0" applyNumberFormat="1" applyFont="1" applyFill="1" applyBorder="1" applyAlignment="1">
      <alignment horizontal="center" vertical="center"/>
    </xf>
    <xf numFmtId="49" fontId="17" fillId="4" borderId="84" xfId="0" applyNumberFormat="1" applyFont="1" applyFill="1" applyBorder="1" applyAlignment="1">
      <alignment horizontal="center" vertical="center" wrapText="1"/>
    </xf>
    <xf numFmtId="0" fontId="20" fillId="0" borderId="104" xfId="0" applyFont="1" applyFill="1" applyBorder="1" applyAlignment="1">
      <alignment vertical="top" wrapText="1"/>
    </xf>
    <xf numFmtId="49" fontId="17" fillId="0" borderId="106" xfId="0" applyNumberFormat="1" applyFont="1" applyFill="1" applyBorder="1" applyAlignment="1">
      <alignment horizontal="center" vertical="center" wrapText="1"/>
    </xf>
    <xf numFmtId="4" fontId="17" fillId="0" borderId="107" xfId="0" applyNumberFormat="1" applyFont="1" applyFill="1" applyBorder="1" applyAlignment="1">
      <alignment horizontal="center" vertical="center"/>
    </xf>
    <xf numFmtId="4" fontId="18" fillId="0" borderId="85" xfId="0" applyNumberFormat="1" applyFont="1" applyBorder="1" applyAlignment="1">
      <alignment horizontal="center" vertical="center"/>
    </xf>
    <xf numFmtId="0" fontId="20" fillId="0" borderId="111" xfId="0" applyFont="1" applyBorder="1" applyAlignment="1">
      <alignment vertical="top" wrapText="1"/>
    </xf>
    <xf numFmtId="0" fontId="18" fillId="0" borderId="59" xfId="0" applyFont="1" applyFill="1" applyBorder="1" applyAlignment="1">
      <alignment vertical="top" wrapText="1"/>
    </xf>
    <xf numFmtId="0" fontId="18" fillId="0" borderId="93" xfId="0" applyFont="1" applyBorder="1" applyAlignment="1">
      <alignment vertical="center" wrapText="1"/>
    </xf>
    <xf numFmtId="49" fontId="21" fillId="0" borderId="84" xfId="0" applyNumberFormat="1" applyFont="1" applyFill="1" applyBorder="1" applyAlignment="1">
      <alignment horizontal="center" vertical="center" wrapText="1"/>
    </xf>
    <xf numFmtId="4" fontId="18" fillId="0" borderId="85" xfId="0" applyNumberFormat="1" applyFont="1" applyFill="1" applyBorder="1" applyAlignment="1">
      <alignment horizontal="center" vertical="center"/>
    </xf>
    <xf numFmtId="49" fontId="18" fillId="0" borderId="62" xfId="0" applyNumberFormat="1" applyFont="1" applyBorder="1" applyAlignment="1">
      <alignment horizontal="center" vertical="center" wrapText="1"/>
    </xf>
    <xf numFmtId="49" fontId="18" fillId="0" borderId="64" xfId="0" applyNumberFormat="1" applyFont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15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9\&#1086;&#1073;&#1084;&#1077;&#1085;\Users\&#1055;&#1086;&#1083;&#1100;&#1079;&#1086;&#1074;&#1072;&#1090;&#1077;&#1083;&#1100;\Desktop\&#1041;&#1102;&#1076;&#1078;&#1077;&#1090;%202019\&#1057;&#1045;&#1057;&#1057;&#1048;&#1071;%20&#1042;%202019%20&#1075;&#1086;&#1076;&#1091;\&#1080;&#1102;&#1083;&#1100;\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20">
          <cell r="G20">
            <v>1126976</v>
          </cell>
        </row>
        <row r="24">
          <cell r="G24">
            <v>1126976</v>
          </cell>
        </row>
        <row r="25">
          <cell r="G25">
            <v>427835</v>
          </cell>
        </row>
        <row r="34">
          <cell r="G34">
            <v>2676118</v>
          </cell>
        </row>
        <row r="36">
          <cell r="G36">
            <v>107594</v>
          </cell>
        </row>
        <row r="37">
          <cell r="G37">
            <v>37922</v>
          </cell>
        </row>
        <row r="38">
          <cell r="G38">
            <v>25000</v>
          </cell>
        </row>
        <row r="42">
          <cell r="G42">
            <v>25000</v>
          </cell>
        </row>
        <row r="43">
          <cell r="G43">
            <v>226000</v>
          </cell>
        </row>
        <row r="47">
          <cell r="G47">
            <v>6000</v>
          </cell>
        </row>
        <row r="48">
          <cell r="G48">
            <v>191500</v>
          </cell>
        </row>
        <row r="54">
          <cell r="G54">
            <v>18000</v>
          </cell>
        </row>
        <row r="63">
          <cell r="G63">
            <v>17600</v>
          </cell>
        </row>
        <row r="67">
          <cell r="G67">
            <v>0</v>
          </cell>
        </row>
        <row r="68">
          <cell r="G68">
            <v>5000</v>
          </cell>
        </row>
        <row r="73">
          <cell r="G73">
            <v>2000</v>
          </cell>
        </row>
        <row r="74">
          <cell r="G74">
            <v>48000</v>
          </cell>
        </row>
        <row r="78">
          <cell r="G78">
            <v>36000</v>
          </cell>
        </row>
        <row r="79">
          <cell r="G79">
            <v>12000</v>
          </cell>
        </row>
        <row r="81">
          <cell r="G81">
            <v>689638.72</v>
          </cell>
        </row>
        <row r="96">
          <cell r="G96">
            <v>350000</v>
          </cell>
        </row>
        <row r="101">
          <cell r="G101">
            <v>1211500</v>
          </cell>
        </row>
        <row r="110">
          <cell r="G110">
            <v>23000</v>
          </cell>
        </row>
        <row r="115">
          <cell r="G115">
            <v>619214</v>
          </cell>
        </row>
        <row r="121">
          <cell r="G121">
            <v>0</v>
          </cell>
        </row>
        <row r="127">
          <cell r="G127">
            <v>10000</v>
          </cell>
        </row>
        <row r="138">
          <cell r="G138">
            <v>5006102</v>
          </cell>
        </row>
        <row r="140">
          <cell r="G140">
            <v>336000</v>
          </cell>
        </row>
        <row r="152">
          <cell r="G152">
            <v>2438916</v>
          </cell>
        </row>
        <row r="156">
          <cell r="G156">
            <v>2172042</v>
          </cell>
        </row>
        <row r="157">
          <cell r="G157">
            <v>266874</v>
          </cell>
        </row>
        <row r="165">
          <cell r="G165">
            <v>147564</v>
          </cell>
        </row>
        <row r="193">
          <cell r="G193">
            <v>9500</v>
          </cell>
        </row>
        <row r="198">
          <cell r="G198">
            <v>1249701</v>
          </cell>
        </row>
        <row r="199">
          <cell r="G199">
            <v>341000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view="pageBreakPreview" topLeftCell="A5" zoomScaleNormal="80" workbookViewId="0">
      <selection activeCell="I15" sqref="I15"/>
    </sheetView>
  </sheetViews>
  <sheetFormatPr defaultRowHeight="12.75"/>
  <cols>
    <col min="1" max="1" width="37" customWidth="1"/>
    <col min="2" max="2" width="58.42578125" customWidth="1"/>
    <col min="3" max="3" width="34.4257812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441" t="s">
        <v>673</v>
      </c>
      <c r="C1" s="441"/>
      <c r="D1" s="442"/>
      <c r="E1" s="442"/>
    </row>
    <row r="2" spans="1:6" ht="17.25" customHeight="1">
      <c r="B2" s="443" t="s">
        <v>674</v>
      </c>
      <c r="C2" s="442"/>
      <c r="D2" s="442"/>
      <c r="E2" s="442"/>
    </row>
    <row r="3" spans="1:6" ht="18" customHeight="1">
      <c r="B3" s="444" t="s">
        <v>675</v>
      </c>
      <c r="C3" s="442"/>
      <c r="D3" s="442"/>
      <c r="E3" s="442"/>
    </row>
    <row r="4" spans="1:6" ht="18" customHeight="1">
      <c r="B4" s="443" t="s">
        <v>676</v>
      </c>
      <c r="C4" s="442"/>
      <c r="D4" s="442"/>
      <c r="E4" s="442"/>
    </row>
    <row r="5" spans="1:6" ht="17.25" customHeight="1">
      <c r="B5" s="445" t="s">
        <v>708</v>
      </c>
      <c r="C5" s="442"/>
      <c r="D5" s="442"/>
      <c r="E5" s="442"/>
    </row>
    <row r="6" spans="1:6" ht="17.25" customHeight="1">
      <c r="B6" s="445" t="s">
        <v>677</v>
      </c>
      <c r="C6" s="442"/>
      <c r="D6" s="442"/>
      <c r="E6" s="442"/>
    </row>
    <row r="7" spans="1:6" ht="17.25" customHeight="1">
      <c r="B7" s="445" t="s">
        <v>678</v>
      </c>
      <c r="C7" s="442"/>
      <c r="D7" s="442"/>
      <c r="E7" s="442"/>
    </row>
    <row r="8" spans="1:6" ht="18.75" customHeight="1">
      <c r="B8" s="445" t="s">
        <v>711</v>
      </c>
      <c r="C8" s="442"/>
      <c r="D8" s="442"/>
      <c r="E8" s="442"/>
    </row>
    <row r="9" spans="1:6" ht="19.5" customHeight="1">
      <c r="B9" s="445" t="s">
        <v>679</v>
      </c>
      <c r="C9" s="442"/>
      <c r="D9" s="442"/>
      <c r="E9" s="442"/>
    </row>
    <row r="10" spans="1:6" ht="18.75" customHeight="1">
      <c r="A10" s="4"/>
      <c r="B10" s="441" t="s">
        <v>764</v>
      </c>
      <c r="C10" s="441"/>
      <c r="D10" s="442"/>
      <c r="E10" s="442"/>
    </row>
    <row r="11" spans="1:6" ht="15.75" customHeight="1">
      <c r="A11" s="4"/>
      <c r="B11" s="441"/>
      <c r="C11" s="441"/>
      <c r="D11" s="442"/>
      <c r="E11" s="442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508" t="s">
        <v>637</v>
      </c>
      <c r="B14" s="508"/>
      <c r="C14" s="508"/>
    </row>
    <row r="15" spans="1:6" ht="41.25" customHeight="1">
      <c r="A15" s="508"/>
      <c r="B15" s="508"/>
      <c r="C15" s="508"/>
    </row>
    <row r="16" spans="1:6" ht="18.75">
      <c r="B16" s="6"/>
      <c r="C16" s="7" t="s">
        <v>103</v>
      </c>
    </row>
    <row r="17" spans="1:5" ht="36.75" customHeight="1">
      <c r="A17" s="8" t="s">
        <v>104</v>
      </c>
      <c r="B17" s="9" t="s">
        <v>105</v>
      </c>
      <c r="C17" s="10" t="s">
        <v>594</v>
      </c>
    </row>
    <row r="18" spans="1:5" ht="56.25" hidden="1">
      <c r="A18" s="11" t="s">
        <v>106</v>
      </c>
      <c r="B18" s="12" t="s">
        <v>107</v>
      </c>
      <c r="C18" s="13">
        <f>C19</f>
        <v>0</v>
      </c>
    </row>
    <row r="19" spans="1:5" ht="75" hidden="1">
      <c r="A19" s="11" t="s">
        <v>108</v>
      </c>
      <c r="B19" s="12" t="s">
        <v>109</v>
      </c>
      <c r="C19" s="13">
        <v>0</v>
      </c>
    </row>
    <row r="20" spans="1:5" ht="56.25" hidden="1">
      <c r="A20" s="11" t="s">
        <v>110</v>
      </c>
      <c r="B20" s="12" t="s">
        <v>111</v>
      </c>
      <c r="C20" s="13">
        <f>C21</f>
        <v>0</v>
      </c>
    </row>
    <row r="21" spans="1:5" ht="75" hidden="1">
      <c r="A21" s="11" t="s">
        <v>112</v>
      </c>
      <c r="B21" s="12" t="s">
        <v>113</v>
      </c>
      <c r="C21" s="13">
        <v>0</v>
      </c>
    </row>
    <row r="22" spans="1:5" ht="56.25" hidden="1">
      <c r="A22" s="14" t="s">
        <v>114</v>
      </c>
      <c r="B22" s="15" t="s">
        <v>115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106</v>
      </c>
      <c r="B23" s="12" t="s">
        <v>107</v>
      </c>
      <c r="C23" s="13">
        <f>C24</f>
        <v>0</v>
      </c>
    </row>
    <row r="24" spans="1:5" ht="75" hidden="1">
      <c r="A24" s="11" t="s">
        <v>108</v>
      </c>
      <c r="B24" s="12" t="s">
        <v>109</v>
      </c>
      <c r="C24" s="13">
        <v>0</v>
      </c>
    </row>
    <row r="25" spans="1:5" ht="56.25" hidden="1">
      <c r="A25" s="11" t="s">
        <v>110</v>
      </c>
      <c r="B25" s="12" t="s">
        <v>111</v>
      </c>
      <c r="C25" s="13">
        <f>C26</f>
        <v>0</v>
      </c>
    </row>
    <row r="26" spans="1:5" ht="75" hidden="1">
      <c r="A26" s="11" t="s">
        <v>112</v>
      </c>
      <c r="B26" s="17" t="s">
        <v>113</v>
      </c>
      <c r="C26" s="13">
        <v>0</v>
      </c>
    </row>
    <row r="27" spans="1:5" ht="28.5" hidden="1" customHeight="1">
      <c r="A27" s="18" t="s">
        <v>116</v>
      </c>
      <c r="B27" s="19" t="s">
        <v>117</v>
      </c>
      <c r="C27" s="20">
        <f>C28-C30</f>
        <v>0</v>
      </c>
    </row>
    <row r="28" spans="1:5" ht="37.5" hidden="1">
      <c r="A28" s="21" t="s">
        <v>118</v>
      </c>
      <c r="B28" s="22" t="s">
        <v>119</v>
      </c>
      <c r="C28" s="23">
        <f>C29</f>
        <v>0</v>
      </c>
    </row>
    <row r="29" spans="1:5" ht="56.25" hidden="1">
      <c r="A29" s="21" t="s">
        <v>120</v>
      </c>
      <c r="B29" s="22" t="s">
        <v>121</v>
      </c>
      <c r="C29" s="23">
        <v>0</v>
      </c>
    </row>
    <row r="30" spans="1:5" ht="56.25" hidden="1">
      <c r="A30" s="21" t="s">
        <v>122</v>
      </c>
      <c r="B30" s="22" t="s">
        <v>123</v>
      </c>
      <c r="C30" s="24">
        <f>C31</f>
        <v>0</v>
      </c>
    </row>
    <row r="31" spans="1:5" ht="56.25" hidden="1">
      <c r="A31" s="21" t="s">
        <v>124</v>
      </c>
      <c r="B31" s="25" t="s">
        <v>125</v>
      </c>
      <c r="C31" s="26">
        <v>0</v>
      </c>
    </row>
    <row r="32" spans="1:5" ht="59.25" hidden="1" customHeight="1">
      <c r="A32" s="14" t="s">
        <v>114</v>
      </c>
      <c r="B32" s="27" t="s">
        <v>126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127</v>
      </c>
      <c r="B33" s="25" t="s">
        <v>107</v>
      </c>
      <c r="C33" s="26">
        <f>C34</f>
        <v>0</v>
      </c>
    </row>
    <row r="34" spans="1:4" ht="75.75" hidden="1" customHeight="1">
      <c r="A34" s="11" t="s">
        <v>128</v>
      </c>
      <c r="B34" s="25" t="s">
        <v>129</v>
      </c>
      <c r="C34" s="26">
        <v>0</v>
      </c>
    </row>
    <row r="35" spans="1:4" ht="58.5" hidden="1" customHeight="1">
      <c r="A35" s="11" t="s">
        <v>130</v>
      </c>
      <c r="B35" s="25" t="s">
        <v>131</v>
      </c>
      <c r="C35" s="26">
        <f>C36</f>
        <v>0</v>
      </c>
    </row>
    <row r="36" spans="1:4" ht="78" hidden="1" customHeight="1">
      <c r="A36" s="11" t="s">
        <v>132</v>
      </c>
      <c r="B36" s="25" t="s">
        <v>133</v>
      </c>
      <c r="C36" s="26">
        <v>0</v>
      </c>
    </row>
    <row r="37" spans="1:4" ht="37.5">
      <c r="A37" s="18" t="s">
        <v>134</v>
      </c>
      <c r="B37" s="30" t="s">
        <v>135</v>
      </c>
      <c r="C37" s="20">
        <f>C41-C38</f>
        <v>1619666.7199999988</v>
      </c>
      <c r="D37" s="1"/>
    </row>
    <row r="38" spans="1:4" ht="21" customHeight="1">
      <c r="A38" s="21" t="s">
        <v>136</v>
      </c>
      <c r="B38" s="31" t="s">
        <v>137</v>
      </c>
      <c r="C38" s="26">
        <f>C39</f>
        <v>27397170</v>
      </c>
    </row>
    <row r="39" spans="1:4" ht="36" customHeight="1">
      <c r="A39" s="21" t="s">
        <v>138</v>
      </c>
      <c r="B39" s="31" t="s">
        <v>139</v>
      </c>
      <c r="C39" s="26">
        <f>C40</f>
        <v>27397170</v>
      </c>
    </row>
    <row r="40" spans="1:4" ht="40.5" customHeight="1">
      <c r="A40" s="21" t="s">
        <v>140</v>
      </c>
      <c r="B40" s="31" t="s">
        <v>556</v>
      </c>
      <c r="C40" s="26">
        <v>27397170</v>
      </c>
    </row>
    <row r="41" spans="1:4" ht="24" customHeight="1">
      <c r="A41" s="21" t="s">
        <v>141</v>
      </c>
      <c r="B41" s="31" t="s">
        <v>142</v>
      </c>
      <c r="C41" s="26">
        <f>C42</f>
        <v>29016836.719999999</v>
      </c>
    </row>
    <row r="42" spans="1:4" ht="39.75" customHeight="1">
      <c r="A42" s="21" t="s">
        <v>143</v>
      </c>
      <c r="B42" s="31" t="s">
        <v>144</v>
      </c>
      <c r="C42" s="26">
        <f>C43</f>
        <v>29016836.719999999</v>
      </c>
    </row>
    <row r="43" spans="1:4" ht="57" customHeight="1">
      <c r="A43" s="21" t="s">
        <v>145</v>
      </c>
      <c r="B43" s="32" t="s">
        <v>557</v>
      </c>
      <c r="C43" s="26">
        <v>29016836.719999999</v>
      </c>
    </row>
    <row r="44" spans="1:4" ht="37.5" hidden="1">
      <c r="A44" s="33" t="s">
        <v>146</v>
      </c>
      <c r="B44" s="34" t="s">
        <v>147</v>
      </c>
      <c r="C44" s="35">
        <v>0</v>
      </c>
    </row>
    <row r="45" spans="1:4" ht="37.5" hidden="1">
      <c r="A45" s="36" t="s">
        <v>148</v>
      </c>
      <c r="B45" s="37" t="s">
        <v>149</v>
      </c>
      <c r="C45" s="13">
        <v>0</v>
      </c>
    </row>
    <row r="46" spans="1:4" ht="37.5" hidden="1">
      <c r="A46" s="38" t="s">
        <v>150</v>
      </c>
      <c r="B46" s="39" t="s">
        <v>151</v>
      </c>
      <c r="C46" s="40">
        <f>C47</f>
        <v>0</v>
      </c>
    </row>
    <row r="47" spans="1:4" ht="75" hidden="1">
      <c r="A47" s="41" t="s">
        <v>152</v>
      </c>
      <c r="B47" s="42" t="s">
        <v>153</v>
      </c>
      <c r="C47" s="40"/>
    </row>
    <row r="48" spans="1:4" ht="48" hidden="1" customHeight="1">
      <c r="A48" s="36" t="s">
        <v>154</v>
      </c>
      <c r="B48" s="37" t="s">
        <v>155</v>
      </c>
      <c r="C48" s="35">
        <f>C49</f>
        <v>0</v>
      </c>
    </row>
    <row r="49" spans="1:3" ht="93.75" hidden="1">
      <c r="A49" s="43" t="s">
        <v>158</v>
      </c>
      <c r="B49" s="44" t="s">
        <v>159</v>
      </c>
      <c r="C49" s="45"/>
    </row>
    <row r="50" spans="1:3" ht="29.85" customHeight="1">
      <c r="A50" s="46"/>
      <c r="B50" s="47" t="s">
        <v>160</v>
      </c>
      <c r="C50" s="48">
        <f>C27+C22+C37+C44</f>
        <v>1619666.7199999988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6"/>
  <sheetViews>
    <sheetView view="pageBreakPreview" topLeftCell="A172" zoomScaleNormal="80" workbookViewId="0">
      <selection activeCell="B180" sqref="B180"/>
    </sheetView>
  </sheetViews>
  <sheetFormatPr defaultRowHeight="12.75"/>
  <cols>
    <col min="1" max="1" width="38.7109375" customWidth="1"/>
    <col min="2" max="2" width="106.140625" customWidth="1"/>
    <col min="3" max="3" width="21.5703125" customWidth="1"/>
  </cols>
  <sheetData>
    <row r="1" spans="1:7" ht="24.75" customHeight="1">
      <c r="A1" t="s">
        <v>161</v>
      </c>
      <c r="B1" s="509" t="s">
        <v>706</v>
      </c>
      <c r="C1" s="510"/>
      <c r="D1" s="447"/>
      <c r="E1" s="90"/>
      <c r="F1" s="90"/>
      <c r="G1" s="90"/>
    </row>
    <row r="2" spans="1:7" ht="24.75" customHeight="1">
      <c r="B2" s="509" t="s">
        <v>705</v>
      </c>
      <c r="C2" s="510"/>
      <c r="D2" s="447"/>
      <c r="E2" s="447"/>
      <c r="F2" s="447"/>
      <c r="G2" s="448"/>
    </row>
    <row r="3" spans="1:7" ht="24.75" customHeight="1">
      <c r="B3" s="511" t="s">
        <v>704</v>
      </c>
      <c r="C3" s="510"/>
      <c r="D3" s="447"/>
      <c r="E3" s="447"/>
      <c r="F3" s="447"/>
      <c r="G3" s="449"/>
    </row>
    <row r="4" spans="1:7" ht="24.75" customHeight="1">
      <c r="B4" s="512" t="s">
        <v>703</v>
      </c>
      <c r="C4" s="510"/>
      <c r="D4" s="451"/>
      <c r="E4" s="451"/>
      <c r="F4" s="451"/>
      <c r="G4" s="448"/>
    </row>
    <row r="5" spans="1:7" ht="24.75" customHeight="1">
      <c r="B5" s="512" t="s">
        <v>707</v>
      </c>
      <c r="C5" s="510"/>
      <c r="D5" s="451"/>
      <c r="E5" s="451"/>
      <c r="F5" s="451"/>
      <c r="G5" s="448"/>
    </row>
    <row r="6" spans="1:7" ht="24.75" customHeight="1">
      <c r="B6" s="512" t="s">
        <v>702</v>
      </c>
      <c r="C6" s="510"/>
      <c r="D6" s="452"/>
      <c r="E6" s="452"/>
      <c r="F6" s="452"/>
      <c r="G6" s="452"/>
    </row>
    <row r="7" spans="1:7" ht="24.75" customHeight="1">
      <c r="B7" s="511" t="s">
        <v>701</v>
      </c>
      <c r="C7" s="510"/>
      <c r="D7" s="447"/>
      <c r="E7" s="447"/>
      <c r="F7" s="452"/>
      <c r="G7" s="452"/>
    </row>
    <row r="8" spans="1:7" ht="25.5" customHeight="1">
      <c r="B8" s="512" t="s">
        <v>700</v>
      </c>
      <c r="C8" s="510"/>
      <c r="D8" s="451"/>
      <c r="E8" s="451"/>
      <c r="F8" s="451"/>
      <c r="G8" s="448"/>
    </row>
    <row r="9" spans="1:7" ht="24" customHeight="1">
      <c r="B9" s="512" t="s">
        <v>765</v>
      </c>
      <c r="C9" s="510"/>
      <c r="D9" s="451"/>
      <c r="E9" s="451"/>
      <c r="F9" s="451"/>
      <c r="G9" s="448"/>
    </row>
    <row r="10" spans="1:7" ht="21.75" customHeight="1">
      <c r="B10" s="512" t="s">
        <v>766</v>
      </c>
      <c r="C10" s="510"/>
      <c r="D10" s="451"/>
      <c r="E10" s="451"/>
      <c r="F10" s="451"/>
      <c r="G10" s="448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514" t="s">
        <v>162</v>
      </c>
      <c r="B12" s="514"/>
      <c r="C12" s="514"/>
    </row>
    <row r="13" spans="1:7" ht="23.45" customHeight="1">
      <c r="A13" s="514" t="s">
        <v>163</v>
      </c>
      <c r="B13" s="514"/>
      <c r="C13" s="514"/>
    </row>
    <row r="14" spans="1:7" ht="26.65" customHeight="1">
      <c r="A14" s="513" t="s">
        <v>636</v>
      </c>
      <c r="B14" s="513"/>
      <c r="C14" s="513"/>
    </row>
    <row r="15" spans="1:7" ht="20.25" thickBot="1">
      <c r="A15" s="51"/>
      <c r="B15" s="51"/>
      <c r="C15" s="50" t="s">
        <v>570</v>
      </c>
    </row>
    <row r="16" spans="1:7" s="52" customFormat="1" ht="60.75" customHeight="1" thickBot="1">
      <c r="A16" s="244" t="s">
        <v>164</v>
      </c>
      <c r="B16" s="245" t="s">
        <v>165</v>
      </c>
      <c r="C16" s="246" t="s">
        <v>584</v>
      </c>
    </row>
    <row r="17" spans="1:14" s="52" customFormat="1" ht="20.25" customHeight="1">
      <c r="A17" s="247" t="s">
        <v>166</v>
      </c>
      <c r="B17" s="53" t="s">
        <v>167</v>
      </c>
      <c r="C17" s="248">
        <f>C18+C55+C63+C73+C79+C86+C41+C51</f>
        <v>26940970</v>
      </c>
    </row>
    <row r="18" spans="1:14" s="52" customFormat="1" ht="29.25" customHeight="1">
      <c r="A18" s="249" t="s">
        <v>168</v>
      </c>
      <c r="B18" s="54" t="s">
        <v>169</v>
      </c>
      <c r="C18" s="250">
        <f>C19+C22</f>
        <v>23085580</v>
      </c>
    </row>
    <row r="19" spans="1:14" s="52" customFormat="1" ht="34.5" hidden="1" customHeight="1">
      <c r="A19" s="249" t="s">
        <v>170</v>
      </c>
      <c r="B19" s="54" t="s">
        <v>171</v>
      </c>
      <c r="C19" s="250">
        <f>C20</f>
        <v>0</v>
      </c>
    </row>
    <row r="20" spans="1:14" s="52" customFormat="1" ht="60" hidden="1" customHeight="1">
      <c r="A20" s="251" t="s">
        <v>172</v>
      </c>
      <c r="B20" s="55" t="s">
        <v>173</v>
      </c>
      <c r="C20" s="252">
        <f>C21</f>
        <v>0</v>
      </c>
    </row>
    <row r="21" spans="1:14" s="52" customFormat="1" ht="49.5" hidden="1" customHeight="1">
      <c r="A21" s="251" t="s">
        <v>174</v>
      </c>
      <c r="B21" s="55" t="s">
        <v>175</v>
      </c>
      <c r="C21" s="253">
        <v>0</v>
      </c>
    </row>
    <row r="22" spans="1:14" s="52" customFormat="1" ht="20.25">
      <c r="A22" s="249" t="s">
        <v>176</v>
      </c>
      <c r="B22" s="54" t="s">
        <v>177</v>
      </c>
      <c r="C22" s="254">
        <f>C23+C24+C25</f>
        <v>23085580</v>
      </c>
    </row>
    <row r="23" spans="1:14" s="52" customFormat="1" ht="87" customHeight="1">
      <c r="A23" s="251" t="s">
        <v>178</v>
      </c>
      <c r="B23" s="56" t="s">
        <v>179</v>
      </c>
      <c r="C23" s="253">
        <v>23072500</v>
      </c>
    </row>
    <row r="24" spans="1:14" s="52" customFormat="1" ht="121.5">
      <c r="A24" s="251" t="s">
        <v>181</v>
      </c>
      <c r="B24" s="55" t="s">
        <v>576</v>
      </c>
      <c r="C24" s="252">
        <v>12500</v>
      </c>
      <c r="N24" s="57"/>
    </row>
    <row r="25" spans="1:14" s="52" customFormat="1" ht="39.75" customHeight="1">
      <c r="A25" s="251" t="s">
        <v>182</v>
      </c>
      <c r="B25" s="55" t="s">
        <v>699</v>
      </c>
      <c r="C25" s="252">
        <v>580</v>
      </c>
    </row>
    <row r="26" spans="1:14" s="52" customFormat="1" ht="20.25" hidden="1">
      <c r="A26" s="249" t="s">
        <v>183</v>
      </c>
      <c r="B26" s="54" t="s">
        <v>184</v>
      </c>
      <c r="C26" s="250">
        <f>C38</f>
        <v>0</v>
      </c>
    </row>
    <row r="27" spans="1:14" s="52" customFormat="1" ht="39" hidden="1" customHeight="1">
      <c r="A27" s="251" t="s">
        <v>185</v>
      </c>
      <c r="B27" s="58" t="s">
        <v>186</v>
      </c>
      <c r="C27" s="252">
        <f>C28+C31+C34</f>
        <v>0</v>
      </c>
    </row>
    <row r="28" spans="1:14" s="52" customFormat="1" ht="39" hidden="1" customHeight="1">
      <c r="A28" s="251" t="s">
        <v>187</v>
      </c>
      <c r="B28" s="59" t="s">
        <v>188</v>
      </c>
      <c r="C28" s="252">
        <f>C29+C30</f>
        <v>0</v>
      </c>
    </row>
    <row r="29" spans="1:14" s="52" customFormat="1" ht="31.5" hidden="1" customHeight="1">
      <c r="A29" s="251" t="s">
        <v>189</v>
      </c>
      <c r="B29" s="59" t="s">
        <v>190</v>
      </c>
      <c r="C29" s="252"/>
    </row>
    <row r="30" spans="1:14" s="52" customFormat="1" ht="39" hidden="1" customHeight="1">
      <c r="A30" s="251" t="s">
        <v>191</v>
      </c>
      <c r="B30" s="59" t="s">
        <v>192</v>
      </c>
      <c r="C30" s="252"/>
    </row>
    <row r="31" spans="1:14" s="52" customFormat="1" ht="39" hidden="1" customHeight="1">
      <c r="A31" s="251" t="s">
        <v>193</v>
      </c>
      <c r="B31" s="59" t="s">
        <v>194</v>
      </c>
      <c r="C31" s="252">
        <f>C32+C33</f>
        <v>0</v>
      </c>
    </row>
    <row r="32" spans="1:14" s="52" customFormat="1" ht="39" hidden="1" customHeight="1">
      <c r="A32" s="251" t="s">
        <v>195</v>
      </c>
      <c r="B32" s="59" t="s">
        <v>194</v>
      </c>
      <c r="C32" s="252"/>
    </row>
    <row r="33" spans="1:3" s="52" customFormat="1" ht="39" hidden="1" customHeight="1">
      <c r="A33" s="251" t="s">
        <v>196</v>
      </c>
      <c r="B33" s="59" t="s">
        <v>197</v>
      </c>
      <c r="C33" s="252"/>
    </row>
    <row r="34" spans="1:3" s="52" customFormat="1" ht="41.25" hidden="1" customHeight="1">
      <c r="A34" s="251" t="s">
        <v>198</v>
      </c>
      <c r="B34" s="60" t="s">
        <v>199</v>
      </c>
      <c r="C34" s="252">
        <f>C35+C36</f>
        <v>0</v>
      </c>
    </row>
    <row r="35" spans="1:3" s="52" customFormat="1" ht="36" hidden="1" customHeight="1">
      <c r="A35" s="251" t="s">
        <v>200</v>
      </c>
      <c r="B35" s="60" t="s">
        <v>199</v>
      </c>
      <c r="C35" s="252"/>
    </row>
    <row r="36" spans="1:3" s="52" customFormat="1" ht="35.25" hidden="1" customHeight="1">
      <c r="A36" s="251" t="s">
        <v>201</v>
      </c>
      <c r="B36" s="60" t="s">
        <v>202</v>
      </c>
      <c r="C36" s="252"/>
    </row>
    <row r="37" spans="1:3" s="52" customFormat="1" ht="46.5" hidden="1" customHeight="1">
      <c r="A37" s="251" t="s">
        <v>203</v>
      </c>
      <c r="B37" s="59" t="s">
        <v>204</v>
      </c>
      <c r="C37" s="252">
        <v>0</v>
      </c>
    </row>
    <row r="38" spans="1:3" s="52" customFormat="1" ht="18.75" hidden="1" customHeight="1">
      <c r="A38" s="251" t="s">
        <v>205</v>
      </c>
      <c r="B38" s="55" t="s">
        <v>206</v>
      </c>
      <c r="C38" s="252">
        <f>C39+C40</f>
        <v>0</v>
      </c>
    </row>
    <row r="39" spans="1:3" s="52" customFormat="1" ht="18.75" hidden="1" customHeight="1">
      <c r="A39" s="255" t="s">
        <v>207</v>
      </c>
      <c r="B39" s="61" t="s">
        <v>206</v>
      </c>
      <c r="C39" s="252">
        <v>0</v>
      </c>
    </row>
    <row r="40" spans="1:3" s="52" customFormat="1" ht="19.5" hidden="1" customHeight="1">
      <c r="A40" s="255" t="s">
        <v>208</v>
      </c>
      <c r="B40" s="61" t="s">
        <v>209</v>
      </c>
      <c r="C40" s="252">
        <v>0</v>
      </c>
    </row>
    <row r="41" spans="1:3" s="52" customFormat="1" ht="45.75" customHeight="1">
      <c r="A41" s="256" t="s">
        <v>245</v>
      </c>
      <c r="B41" s="158" t="s">
        <v>239</v>
      </c>
      <c r="C41" s="250">
        <f>C42</f>
        <v>569800</v>
      </c>
    </row>
    <row r="42" spans="1:3" s="52" customFormat="1" ht="38.25" customHeight="1">
      <c r="A42" s="257" t="s">
        <v>246</v>
      </c>
      <c r="B42" s="157" t="s">
        <v>240</v>
      </c>
      <c r="C42" s="252">
        <f>C43+C45+C47+C49</f>
        <v>569800</v>
      </c>
    </row>
    <row r="43" spans="1:3" s="52" customFormat="1" ht="81.75" customHeight="1">
      <c r="A43" s="257" t="s">
        <v>247</v>
      </c>
      <c r="B43" s="157" t="s">
        <v>241</v>
      </c>
      <c r="C43" s="252">
        <f>C44</f>
        <v>248400</v>
      </c>
    </row>
    <row r="44" spans="1:3" s="52" customFormat="1" ht="123.75" customHeight="1">
      <c r="A44" s="257" t="s">
        <v>691</v>
      </c>
      <c r="B44" s="157" t="s">
        <v>692</v>
      </c>
      <c r="C44" s="252">
        <v>248400</v>
      </c>
    </row>
    <row r="45" spans="1:3" s="52" customFormat="1" ht="81.75" customHeight="1">
      <c r="A45" s="257" t="s">
        <v>248</v>
      </c>
      <c r="B45" s="157" t="s">
        <v>242</v>
      </c>
      <c r="C45" s="252">
        <f>C46</f>
        <v>2300</v>
      </c>
    </row>
    <row r="46" spans="1:3" s="52" customFormat="1" ht="126.75" customHeight="1">
      <c r="A46" s="257" t="s">
        <v>694</v>
      </c>
      <c r="B46" s="463" t="s">
        <v>693</v>
      </c>
      <c r="C46" s="252">
        <v>2300</v>
      </c>
    </row>
    <row r="47" spans="1:3" s="52" customFormat="1" ht="82.5" customHeight="1">
      <c r="A47" s="257" t="s">
        <v>249</v>
      </c>
      <c r="B47" s="157" t="s">
        <v>243</v>
      </c>
      <c r="C47" s="252">
        <f>C48</f>
        <v>319100</v>
      </c>
    </row>
    <row r="48" spans="1:3" s="52" customFormat="1" ht="126" customHeight="1">
      <c r="A48" s="257" t="s">
        <v>695</v>
      </c>
      <c r="B48" s="157" t="s">
        <v>696</v>
      </c>
      <c r="C48" s="252">
        <v>319100</v>
      </c>
    </row>
    <row r="49" spans="1:3" s="52" customFormat="1" ht="79.5" customHeight="1">
      <c r="A49" s="257" t="s">
        <v>558</v>
      </c>
      <c r="B49" s="157" t="s">
        <v>244</v>
      </c>
      <c r="C49" s="252">
        <f>C50</f>
        <v>0</v>
      </c>
    </row>
    <row r="50" spans="1:3" s="52" customFormat="1" ht="123.75" customHeight="1">
      <c r="A50" s="257" t="s">
        <v>697</v>
      </c>
      <c r="B50" s="364" t="s">
        <v>698</v>
      </c>
      <c r="C50" s="252">
        <v>0</v>
      </c>
    </row>
    <row r="51" spans="1:3" s="52" customFormat="1" ht="21" customHeight="1">
      <c r="A51" s="249" t="s">
        <v>183</v>
      </c>
      <c r="B51" s="62" t="s">
        <v>184</v>
      </c>
      <c r="C51" s="250">
        <f>C52</f>
        <v>25500</v>
      </c>
    </row>
    <row r="52" spans="1:3" s="52" customFormat="1" ht="19.5" customHeight="1">
      <c r="A52" s="249" t="s">
        <v>205</v>
      </c>
      <c r="B52" s="365" t="s">
        <v>206</v>
      </c>
      <c r="C52" s="250">
        <f>C53</f>
        <v>25500</v>
      </c>
    </row>
    <row r="53" spans="1:3" s="52" customFormat="1" ht="20.25" customHeight="1">
      <c r="A53" s="251" t="s">
        <v>207</v>
      </c>
      <c r="B53" s="364" t="s">
        <v>206</v>
      </c>
      <c r="C53" s="252">
        <v>25500</v>
      </c>
    </row>
    <row r="54" spans="1:3" s="52" customFormat="1" ht="5.25" hidden="1" customHeight="1">
      <c r="A54" s="375" t="s">
        <v>208</v>
      </c>
      <c r="B54" s="364" t="s">
        <v>583</v>
      </c>
      <c r="C54" s="252">
        <v>400</v>
      </c>
    </row>
    <row r="55" spans="1:3" s="52" customFormat="1" ht="19.5" customHeight="1">
      <c r="A55" s="249" t="s">
        <v>210</v>
      </c>
      <c r="B55" s="62" t="s">
        <v>211</v>
      </c>
      <c r="C55" s="250">
        <f>C56+C58</f>
        <v>3240900</v>
      </c>
    </row>
    <row r="56" spans="1:3" s="52" customFormat="1" ht="19.5" customHeight="1">
      <c r="A56" s="249" t="s">
        <v>212</v>
      </c>
      <c r="B56" s="61" t="s">
        <v>213</v>
      </c>
      <c r="C56" s="252">
        <f>C57</f>
        <v>48000</v>
      </c>
    </row>
    <row r="57" spans="1:3" s="52" customFormat="1" ht="42" customHeight="1">
      <c r="A57" s="249" t="s">
        <v>214</v>
      </c>
      <c r="B57" s="463" t="s">
        <v>559</v>
      </c>
      <c r="C57" s="252">
        <v>48000</v>
      </c>
    </row>
    <row r="58" spans="1:3" s="52" customFormat="1" ht="27" customHeight="1">
      <c r="A58" s="249" t="s">
        <v>573</v>
      </c>
      <c r="B58" s="62" t="s">
        <v>215</v>
      </c>
      <c r="C58" s="250">
        <f>C59+C61</f>
        <v>3192900</v>
      </c>
    </row>
    <row r="59" spans="1:3" s="52" customFormat="1" ht="28.5" customHeight="1">
      <c r="A59" s="249" t="s">
        <v>574</v>
      </c>
      <c r="B59" s="156" t="s">
        <v>156</v>
      </c>
      <c r="C59" s="250">
        <f>C60</f>
        <v>3060300</v>
      </c>
    </row>
    <row r="60" spans="1:3" s="52" customFormat="1" ht="41.25" customHeight="1">
      <c r="A60" s="251" t="s">
        <v>571</v>
      </c>
      <c r="B60" s="463" t="s">
        <v>560</v>
      </c>
      <c r="C60" s="252">
        <v>3060300</v>
      </c>
    </row>
    <row r="61" spans="1:3" s="52" customFormat="1" ht="32.25" customHeight="1">
      <c r="A61" s="249" t="s">
        <v>575</v>
      </c>
      <c r="B61" s="156" t="s">
        <v>157</v>
      </c>
      <c r="C61" s="250">
        <f>C62</f>
        <v>132600</v>
      </c>
    </row>
    <row r="62" spans="1:3" s="52" customFormat="1" ht="41.25" customHeight="1">
      <c r="A62" s="251" t="s">
        <v>572</v>
      </c>
      <c r="B62" s="463" t="s">
        <v>663</v>
      </c>
      <c r="C62" s="252">
        <v>132600</v>
      </c>
    </row>
    <row r="63" spans="1:3" s="52" customFormat="1" ht="20.25">
      <c r="A63" s="249" t="s">
        <v>216</v>
      </c>
      <c r="B63" s="462" t="s">
        <v>561</v>
      </c>
      <c r="C63" s="250">
        <f>C64+C66</f>
        <v>6190</v>
      </c>
    </row>
    <row r="64" spans="1:3" s="52" customFormat="1" ht="43.5" customHeight="1">
      <c r="A64" s="431" t="s">
        <v>217</v>
      </c>
      <c r="B64" s="436" t="s">
        <v>218</v>
      </c>
      <c r="C64" s="367">
        <f>C65</f>
        <v>6190</v>
      </c>
    </row>
    <row r="65" spans="1:3" s="52" customFormat="1" ht="87" customHeight="1">
      <c r="A65" s="251" t="s">
        <v>219</v>
      </c>
      <c r="B65" s="463" t="s">
        <v>2</v>
      </c>
      <c r="C65" s="252">
        <v>6190</v>
      </c>
    </row>
    <row r="66" spans="1:3" s="52" customFormat="1" ht="40.5" hidden="1">
      <c r="A66" s="251" t="s">
        <v>220</v>
      </c>
      <c r="B66" s="55" t="s">
        <v>221</v>
      </c>
      <c r="C66" s="252">
        <f>C68+C67</f>
        <v>0</v>
      </c>
    </row>
    <row r="67" spans="1:3" s="52" customFormat="1" ht="81" hidden="1" customHeight="1">
      <c r="A67" s="251" t="s">
        <v>222</v>
      </c>
      <c r="B67" s="55" t="s">
        <v>223</v>
      </c>
      <c r="C67" s="252">
        <f>1800000-1800000</f>
        <v>0</v>
      </c>
    </row>
    <row r="68" spans="1:3" s="52" customFormat="1" ht="40.5" hidden="1">
      <c r="A68" s="251" t="s">
        <v>224</v>
      </c>
      <c r="B68" s="55" t="s">
        <v>225</v>
      </c>
      <c r="C68" s="252"/>
    </row>
    <row r="69" spans="1:3" s="52" customFormat="1" ht="40.5" hidden="1">
      <c r="A69" s="249" t="s">
        <v>226</v>
      </c>
      <c r="B69" s="54" t="s">
        <v>227</v>
      </c>
      <c r="C69" s="250"/>
    </row>
    <row r="70" spans="1:3" s="52" customFormat="1" ht="20.25" hidden="1">
      <c r="A70" s="251" t="s">
        <v>228</v>
      </c>
      <c r="B70" s="55" t="s">
        <v>229</v>
      </c>
      <c r="C70" s="252"/>
    </row>
    <row r="71" spans="1:3" s="52" customFormat="1" ht="60.75" hidden="1">
      <c r="A71" s="251" t="s">
        <v>230</v>
      </c>
      <c r="B71" s="55" t="s">
        <v>231</v>
      </c>
      <c r="C71" s="252"/>
    </row>
    <row r="72" spans="1:3" s="52" customFormat="1" ht="60.75" hidden="1">
      <c r="A72" s="251" t="s">
        <v>232</v>
      </c>
      <c r="B72" s="55" t="s">
        <v>233</v>
      </c>
      <c r="C72" s="252"/>
    </row>
    <row r="73" spans="1:3" s="52" customFormat="1" ht="40.5">
      <c r="A73" s="249" t="s">
        <v>234</v>
      </c>
      <c r="B73" s="54" t="s">
        <v>235</v>
      </c>
      <c r="C73" s="250">
        <f>C74</f>
        <v>5000</v>
      </c>
    </row>
    <row r="74" spans="1:3" s="52" customFormat="1" ht="102" customHeight="1">
      <c r="A74" s="251" t="s">
        <v>236</v>
      </c>
      <c r="B74" s="463" t="s">
        <v>237</v>
      </c>
      <c r="C74" s="252">
        <f>C75+C77</f>
        <v>5000</v>
      </c>
    </row>
    <row r="75" spans="1:3" s="52" customFormat="1" ht="0.75" customHeight="1">
      <c r="A75" s="251" t="s">
        <v>238</v>
      </c>
      <c r="B75" s="55" t="s">
        <v>315</v>
      </c>
      <c r="C75" s="252">
        <f>C76</f>
        <v>0</v>
      </c>
    </row>
    <row r="76" spans="1:3" s="52" customFormat="1" ht="88.5" hidden="1" customHeight="1">
      <c r="A76" s="251" t="s">
        <v>316</v>
      </c>
      <c r="B76" s="435" t="s">
        <v>317</v>
      </c>
      <c r="C76" s="252">
        <v>0</v>
      </c>
    </row>
    <row r="77" spans="1:3" s="64" customFormat="1" ht="87" customHeight="1">
      <c r="A77" s="433" t="s">
        <v>318</v>
      </c>
      <c r="B77" s="436" t="s">
        <v>319</v>
      </c>
      <c r="C77" s="367">
        <f>C78</f>
        <v>5000</v>
      </c>
    </row>
    <row r="78" spans="1:3" s="64" customFormat="1" ht="72" customHeight="1">
      <c r="A78" s="433" t="s">
        <v>320</v>
      </c>
      <c r="B78" s="436" t="s">
        <v>562</v>
      </c>
      <c r="C78" s="367">
        <v>5000</v>
      </c>
    </row>
    <row r="79" spans="1:3" s="52" customFormat="1" ht="42" customHeight="1">
      <c r="A79" s="434" t="s">
        <v>321</v>
      </c>
      <c r="B79" s="439" t="s">
        <v>664</v>
      </c>
      <c r="C79" s="366">
        <f>C80+C83</f>
        <v>8000</v>
      </c>
    </row>
    <row r="80" spans="1:3" s="52" customFormat="1" ht="20.25">
      <c r="A80" s="431" t="s">
        <v>322</v>
      </c>
      <c r="B80" s="436" t="s">
        <v>323</v>
      </c>
      <c r="C80" s="367">
        <f>C81</f>
        <v>8000</v>
      </c>
    </row>
    <row r="81" spans="1:3" s="52" customFormat="1" ht="20.25">
      <c r="A81" s="431" t="s">
        <v>324</v>
      </c>
      <c r="B81" s="436" t="s">
        <v>325</v>
      </c>
      <c r="C81" s="367">
        <f>C82</f>
        <v>8000</v>
      </c>
    </row>
    <row r="82" spans="1:3" s="52" customFormat="1" ht="40.5">
      <c r="A82" s="431" t="s">
        <v>326</v>
      </c>
      <c r="B82" s="436" t="s">
        <v>662</v>
      </c>
      <c r="C82" s="367">
        <v>8000</v>
      </c>
    </row>
    <row r="83" spans="1:3" s="52" customFormat="1" ht="34.5" hidden="1" customHeight="1">
      <c r="A83" s="251" t="s">
        <v>327</v>
      </c>
      <c r="B83" s="432" t="s">
        <v>328</v>
      </c>
      <c r="C83" s="252">
        <f>C84</f>
        <v>0</v>
      </c>
    </row>
    <row r="84" spans="1:3" s="52" customFormat="1" ht="38.25" hidden="1" customHeight="1">
      <c r="A84" s="251" t="s">
        <v>329</v>
      </c>
      <c r="B84" s="65" t="s">
        <v>330</v>
      </c>
      <c r="C84" s="252">
        <f>C85</f>
        <v>0</v>
      </c>
    </row>
    <row r="85" spans="1:3" s="52" customFormat="1" ht="42.75" hidden="1" customHeight="1">
      <c r="A85" s="251" t="s">
        <v>331</v>
      </c>
      <c r="B85" s="65" t="s">
        <v>332</v>
      </c>
      <c r="C85" s="252"/>
    </row>
    <row r="86" spans="1:3" s="52" customFormat="1" ht="1.5" hidden="1" customHeight="1">
      <c r="A86" s="249" t="s">
        <v>333</v>
      </c>
      <c r="B86" s="54" t="s">
        <v>334</v>
      </c>
      <c r="C86" s="250">
        <f>C87+C90</f>
        <v>0</v>
      </c>
    </row>
    <row r="87" spans="1:3" s="52" customFormat="1" ht="86.25" hidden="1" customHeight="1">
      <c r="A87" s="251" t="s">
        <v>335</v>
      </c>
      <c r="B87" s="55" t="s">
        <v>336</v>
      </c>
      <c r="C87" s="250">
        <f>C88</f>
        <v>0</v>
      </c>
    </row>
    <row r="88" spans="1:3" s="52" customFormat="1" ht="92.25" hidden="1" customHeight="1">
      <c r="A88" s="251" t="s">
        <v>337</v>
      </c>
      <c r="B88" s="55" t="s">
        <v>338</v>
      </c>
      <c r="C88" s="250">
        <f>C89</f>
        <v>0</v>
      </c>
    </row>
    <row r="89" spans="1:3" s="52" customFormat="1" ht="111" hidden="1" customHeight="1">
      <c r="A89" s="251" t="s">
        <v>339</v>
      </c>
      <c r="B89" s="55" t="s">
        <v>340</v>
      </c>
      <c r="C89" s="252">
        <v>0</v>
      </c>
    </row>
    <row r="90" spans="1:3" s="52" customFormat="1" ht="60.75" hidden="1">
      <c r="A90" s="251" t="s">
        <v>341</v>
      </c>
      <c r="B90" s="55" t="s">
        <v>342</v>
      </c>
      <c r="C90" s="252">
        <f>C91</f>
        <v>0</v>
      </c>
    </row>
    <row r="91" spans="1:3" s="52" customFormat="1" ht="39" hidden="1" customHeight="1">
      <c r="A91" s="251" t="s">
        <v>343</v>
      </c>
      <c r="B91" s="55" t="s">
        <v>344</v>
      </c>
      <c r="C91" s="252">
        <f>C92</f>
        <v>0</v>
      </c>
    </row>
    <row r="92" spans="1:3" s="52" customFormat="1" ht="39.75" hidden="1" customHeight="1">
      <c r="A92" s="251" t="s">
        <v>345</v>
      </c>
      <c r="B92" s="55" t="s">
        <v>346</v>
      </c>
      <c r="C92" s="252">
        <v>0</v>
      </c>
    </row>
    <row r="93" spans="1:3" s="52" customFormat="1" ht="60.75" hidden="1">
      <c r="A93" s="251" t="s">
        <v>347</v>
      </c>
      <c r="B93" s="55" t="s">
        <v>348</v>
      </c>
      <c r="C93" s="252"/>
    </row>
    <row r="94" spans="1:3" s="52" customFormat="1" ht="60.75" hidden="1">
      <c r="A94" s="251" t="s">
        <v>349</v>
      </c>
      <c r="B94" s="55" t="s">
        <v>350</v>
      </c>
      <c r="C94" s="252"/>
    </row>
    <row r="95" spans="1:3" s="52" customFormat="1" ht="20.25" hidden="1">
      <c r="A95" s="249" t="s">
        <v>351</v>
      </c>
      <c r="B95" s="54" t="s">
        <v>352</v>
      </c>
      <c r="C95" s="250">
        <f>C96+C99+C102+C104+C108+C112+C109+C111+C106</f>
        <v>0</v>
      </c>
    </row>
    <row r="96" spans="1:3" s="52" customFormat="1" ht="40.5" hidden="1">
      <c r="A96" s="251" t="s">
        <v>353</v>
      </c>
      <c r="B96" s="55" t="s">
        <v>354</v>
      </c>
      <c r="C96" s="250"/>
    </row>
    <row r="97" spans="1:3" s="52" customFormat="1" ht="81" hidden="1">
      <c r="A97" s="251" t="s">
        <v>355</v>
      </c>
      <c r="B97" s="55" t="s">
        <v>356</v>
      </c>
      <c r="C97" s="250"/>
    </row>
    <row r="98" spans="1:3" s="52" customFormat="1" ht="60.75" hidden="1">
      <c r="A98" s="251" t="s">
        <v>357</v>
      </c>
      <c r="B98" s="55" t="s">
        <v>358</v>
      </c>
      <c r="C98" s="250"/>
    </row>
    <row r="99" spans="1:3" s="52" customFormat="1" ht="60.75" hidden="1">
      <c r="A99" s="251" t="s">
        <v>359</v>
      </c>
      <c r="B99" s="55" t="s">
        <v>360</v>
      </c>
      <c r="C99" s="250"/>
    </row>
    <row r="100" spans="1:3" s="52" customFormat="1" ht="20.25" hidden="1">
      <c r="A100" s="251"/>
      <c r="B100" s="55"/>
      <c r="C100" s="250"/>
    </row>
    <row r="101" spans="1:3" s="52" customFormat="1" ht="20.25" hidden="1">
      <c r="A101" s="251"/>
      <c r="B101" s="55"/>
      <c r="C101" s="250"/>
    </row>
    <row r="102" spans="1:3" s="52" customFormat="1" ht="40.5" hidden="1">
      <c r="A102" s="251" t="s">
        <v>361</v>
      </c>
      <c r="B102" s="55" t="s">
        <v>362</v>
      </c>
      <c r="C102" s="250"/>
    </row>
    <row r="103" spans="1:3" s="52" customFormat="1" ht="60.75" hidden="1">
      <c r="A103" s="251" t="s">
        <v>363</v>
      </c>
      <c r="B103" s="55" t="s">
        <v>364</v>
      </c>
      <c r="C103" s="252"/>
    </row>
    <row r="104" spans="1:3" s="52" customFormat="1" ht="101.25" hidden="1">
      <c r="A104" s="251" t="s">
        <v>365</v>
      </c>
      <c r="B104" s="55" t="s">
        <v>366</v>
      </c>
      <c r="C104" s="252">
        <f>C105</f>
        <v>0</v>
      </c>
    </row>
    <row r="105" spans="1:3" s="52" customFormat="1" ht="20.25" hidden="1">
      <c r="A105" s="251" t="s">
        <v>367</v>
      </c>
      <c r="B105" s="55" t="s">
        <v>368</v>
      </c>
      <c r="C105" s="252"/>
    </row>
    <row r="106" spans="1:3" s="52" customFormat="1" ht="37.5" hidden="1" customHeight="1">
      <c r="A106" s="251" t="s">
        <v>369</v>
      </c>
      <c r="B106" s="55" t="s">
        <v>370</v>
      </c>
      <c r="C106" s="252">
        <f>C107</f>
        <v>0</v>
      </c>
    </row>
    <row r="107" spans="1:3" s="52" customFormat="1" ht="37.5" hidden="1" customHeight="1">
      <c r="A107" s="251" t="s">
        <v>371</v>
      </c>
      <c r="B107" s="55" t="s">
        <v>372</v>
      </c>
      <c r="C107" s="252">
        <v>0</v>
      </c>
    </row>
    <row r="108" spans="1:3" s="52" customFormat="1" ht="60.75" hidden="1">
      <c r="A108" s="259" t="s">
        <v>373</v>
      </c>
      <c r="B108" s="55" t="s">
        <v>374</v>
      </c>
      <c r="C108" s="252">
        <v>0</v>
      </c>
    </row>
    <row r="109" spans="1:3" s="67" customFormat="1" ht="60.75" hidden="1">
      <c r="A109" s="260" t="s">
        <v>375</v>
      </c>
      <c r="B109" s="66" t="s">
        <v>376</v>
      </c>
      <c r="C109" s="252">
        <f>C110</f>
        <v>0</v>
      </c>
    </row>
    <row r="110" spans="1:3" s="67" customFormat="1" ht="60.75" hidden="1">
      <c r="A110" s="260" t="s">
        <v>377</v>
      </c>
      <c r="B110" s="66" t="s">
        <v>378</v>
      </c>
      <c r="C110" s="252"/>
    </row>
    <row r="111" spans="1:3" s="67" customFormat="1" ht="72" hidden="1" customHeight="1">
      <c r="A111" s="260" t="s">
        <v>379</v>
      </c>
      <c r="B111" s="66" t="s">
        <v>380</v>
      </c>
      <c r="C111" s="252">
        <v>0</v>
      </c>
    </row>
    <row r="112" spans="1:3" s="52" customFormat="1" ht="40.5" hidden="1">
      <c r="A112" s="259" t="s">
        <v>381</v>
      </c>
      <c r="B112" s="55" t="s">
        <v>382</v>
      </c>
      <c r="C112" s="252">
        <f>C113</f>
        <v>0</v>
      </c>
    </row>
    <row r="113" spans="1:3" s="52" customFormat="1" ht="51.75" hidden="1" customHeight="1">
      <c r="A113" s="259" t="s">
        <v>383</v>
      </c>
      <c r="B113" s="56" t="s">
        <v>384</v>
      </c>
      <c r="C113" s="252">
        <v>0</v>
      </c>
    </row>
    <row r="114" spans="1:3" s="69" customFormat="1" ht="63.75" hidden="1" customHeight="1">
      <c r="A114" s="261" t="s">
        <v>385</v>
      </c>
      <c r="B114" s="68" t="s">
        <v>386</v>
      </c>
      <c r="C114" s="250"/>
    </row>
    <row r="115" spans="1:3" s="69" customFormat="1" ht="39.75" hidden="1" customHeight="1">
      <c r="A115" s="262" t="s">
        <v>387</v>
      </c>
      <c r="B115" s="70" t="s">
        <v>388</v>
      </c>
      <c r="C115" s="250"/>
    </row>
    <row r="116" spans="1:3" s="69" customFormat="1" ht="60.75" hidden="1">
      <c r="A116" s="262" t="s">
        <v>389</v>
      </c>
      <c r="B116" s="70" t="s">
        <v>390</v>
      </c>
      <c r="C116" s="252"/>
    </row>
    <row r="117" spans="1:3" s="52" customFormat="1" ht="21.75" customHeight="1">
      <c r="A117" s="249" t="s">
        <v>391</v>
      </c>
      <c r="B117" s="464" t="s">
        <v>392</v>
      </c>
      <c r="C117" s="250">
        <f>C118+C203+C191</f>
        <v>456200</v>
      </c>
    </row>
    <row r="118" spans="1:3" s="52" customFormat="1" ht="43.5" customHeight="1">
      <c r="A118" s="431" t="s">
        <v>393</v>
      </c>
      <c r="B118" s="436" t="s">
        <v>669</v>
      </c>
      <c r="C118" s="367">
        <f>C119+C124+C172+C185+H178+C169</f>
        <v>456200</v>
      </c>
    </row>
    <row r="119" spans="1:3" s="52" customFormat="1" ht="0.75" hidden="1" customHeight="1">
      <c r="A119" s="249"/>
      <c r="B119" s="438"/>
      <c r="C119" s="250"/>
    </row>
    <row r="120" spans="1:3" s="52" customFormat="1" ht="27.75" hidden="1" customHeight="1">
      <c r="A120" s="251"/>
      <c r="B120" s="55"/>
      <c r="C120" s="250"/>
    </row>
    <row r="121" spans="1:3" s="52" customFormat="1" ht="20.25" hidden="1">
      <c r="A121" s="251"/>
      <c r="B121" s="55"/>
      <c r="C121" s="252"/>
    </row>
    <row r="122" spans="1:3" s="52" customFormat="1" ht="40.5" hidden="1">
      <c r="A122" s="251" t="s">
        <v>394</v>
      </c>
      <c r="B122" s="55" t="s">
        <v>395</v>
      </c>
      <c r="C122" s="250">
        <f>C123</f>
        <v>0</v>
      </c>
    </row>
    <row r="123" spans="1:3" s="52" customFormat="1" ht="40.5" hidden="1">
      <c r="A123" s="251" t="s">
        <v>396</v>
      </c>
      <c r="B123" s="55" t="s">
        <v>397</v>
      </c>
      <c r="C123" s="252"/>
    </row>
    <row r="124" spans="1:3" s="52" customFormat="1" ht="60.75" hidden="1">
      <c r="A124" s="249" t="s">
        <v>398</v>
      </c>
      <c r="B124" s="54" t="s">
        <v>399</v>
      </c>
      <c r="C124" s="250">
        <f>C125+C127+C129+C131+C133+C135+C137+C139+C141+C143+C145+C147+C149+C154+C159+C161+C163+C165+C167</f>
        <v>0</v>
      </c>
    </row>
    <row r="125" spans="1:3" s="52" customFormat="1" ht="40.5" hidden="1">
      <c r="A125" s="251" t="s">
        <v>400</v>
      </c>
      <c r="B125" s="55" t="s">
        <v>401</v>
      </c>
      <c r="C125" s="250"/>
    </row>
    <row r="126" spans="1:3" s="52" customFormat="1" ht="40.5" hidden="1">
      <c r="A126" s="251" t="s">
        <v>402</v>
      </c>
      <c r="B126" s="55" t="s">
        <v>403</v>
      </c>
      <c r="C126" s="252"/>
    </row>
    <row r="127" spans="1:3" s="52" customFormat="1" ht="20.25" hidden="1">
      <c r="A127" s="251" t="s">
        <v>404</v>
      </c>
      <c r="B127" s="55" t="s">
        <v>405</v>
      </c>
      <c r="C127" s="250">
        <f>C128</f>
        <v>0</v>
      </c>
    </row>
    <row r="128" spans="1:3" s="52" customFormat="1" ht="40.5" hidden="1">
      <c r="A128" s="251" t="s">
        <v>406</v>
      </c>
      <c r="B128" s="59" t="s">
        <v>407</v>
      </c>
      <c r="C128" s="252"/>
    </row>
    <row r="129" spans="1:3" s="52" customFormat="1" ht="40.5" hidden="1">
      <c r="A129" s="251" t="s">
        <v>408</v>
      </c>
      <c r="B129" s="71" t="s">
        <v>409</v>
      </c>
      <c r="C129" s="250">
        <f>C130</f>
        <v>0</v>
      </c>
    </row>
    <row r="130" spans="1:3" s="52" customFormat="1" ht="60.75" hidden="1">
      <c r="A130" s="251" t="s">
        <v>410</v>
      </c>
      <c r="B130" s="71" t="s">
        <v>411</v>
      </c>
      <c r="C130" s="252"/>
    </row>
    <row r="131" spans="1:3" s="52" customFormat="1" ht="20.25" hidden="1">
      <c r="A131" s="251" t="s">
        <v>412</v>
      </c>
      <c r="B131" s="55" t="s">
        <v>413</v>
      </c>
      <c r="C131" s="250"/>
    </row>
    <row r="132" spans="1:3" s="52" customFormat="1" ht="40.5" hidden="1">
      <c r="A132" s="251" t="s">
        <v>414</v>
      </c>
      <c r="B132" s="55" t="s">
        <v>415</v>
      </c>
      <c r="C132" s="252"/>
    </row>
    <row r="133" spans="1:3" s="52" customFormat="1" ht="60.75" hidden="1">
      <c r="A133" s="251" t="s">
        <v>416</v>
      </c>
      <c r="B133" s="55" t="s">
        <v>417</v>
      </c>
      <c r="C133" s="250">
        <f>C134</f>
        <v>0</v>
      </c>
    </row>
    <row r="134" spans="1:3" s="52" customFormat="1" ht="60.75" hidden="1">
      <c r="A134" s="251" t="s">
        <v>418</v>
      </c>
      <c r="B134" s="55" t="s">
        <v>419</v>
      </c>
      <c r="C134" s="252"/>
    </row>
    <row r="135" spans="1:3" s="52" customFormat="1" ht="40.5" hidden="1">
      <c r="A135" s="251" t="s">
        <v>420</v>
      </c>
      <c r="B135" s="55" t="s">
        <v>421</v>
      </c>
      <c r="C135" s="250"/>
    </row>
    <row r="136" spans="1:3" s="52" customFormat="1" ht="60.75" hidden="1">
      <c r="A136" s="251" t="s">
        <v>422</v>
      </c>
      <c r="B136" s="55" t="s">
        <v>423</v>
      </c>
      <c r="C136" s="252"/>
    </row>
    <row r="137" spans="1:3" s="52" customFormat="1" ht="60.75" hidden="1">
      <c r="A137" s="251" t="s">
        <v>424</v>
      </c>
      <c r="B137" s="59" t="s">
        <v>425</v>
      </c>
      <c r="C137" s="250">
        <f>C138</f>
        <v>0</v>
      </c>
    </row>
    <row r="138" spans="1:3" s="52" customFormat="1" ht="60.75" hidden="1">
      <c r="A138" s="251" t="s">
        <v>426</v>
      </c>
      <c r="B138" s="59" t="s">
        <v>427</v>
      </c>
      <c r="C138" s="252"/>
    </row>
    <row r="139" spans="1:3" s="52" customFormat="1" ht="40.5" hidden="1">
      <c r="A139" s="251" t="s">
        <v>428</v>
      </c>
      <c r="B139" s="55" t="s">
        <v>429</v>
      </c>
      <c r="C139" s="250">
        <f>C140</f>
        <v>0</v>
      </c>
    </row>
    <row r="140" spans="1:3" s="52" customFormat="1" ht="40.5" hidden="1">
      <c r="A140" s="251" t="s">
        <v>430</v>
      </c>
      <c r="B140" s="55" t="s">
        <v>431</v>
      </c>
      <c r="C140" s="252"/>
    </row>
    <row r="141" spans="1:3" s="52" customFormat="1" ht="81" hidden="1">
      <c r="A141" s="251" t="s">
        <v>432</v>
      </c>
      <c r="B141" s="72" t="s">
        <v>433</v>
      </c>
      <c r="C141" s="252">
        <f>C142</f>
        <v>0</v>
      </c>
    </row>
    <row r="142" spans="1:3" s="52" customFormat="1" ht="50.25" hidden="1" customHeight="1">
      <c r="A142" s="251" t="s">
        <v>434</v>
      </c>
      <c r="B142" s="72" t="s">
        <v>435</v>
      </c>
      <c r="C142" s="252"/>
    </row>
    <row r="143" spans="1:3" s="52" customFormat="1" ht="40.5" hidden="1">
      <c r="A143" s="251" t="s">
        <v>436</v>
      </c>
      <c r="B143" s="59" t="s">
        <v>448</v>
      </c>
      <c r="C143" s="250">
        <f>C144</f>
        <v>0</v>
      </c>
    </row>
    <row r="144" spans="1:3" s="52" customFormat="1" ht="40.5" hidden="1">
      <c r="A144" s="251" t="s">
        <v>449</v>
      </c>
      <c r="B144" s="59" t="s">
        <v>450</v>
      </c>
      <c r="C144" s="252"/>
    </row>
    <row r="145" spans="1:3" s="52" customFormat="1" ht="40.5" hidden="1">
      <c r="A145" s="251" t="s">
        <v>451</v>
      </c>
      <c r="B145" s="72" t="s">
        <v>452</v>
      </c>
      <c r="C145" s="250">
        <f>C146</f>
        <v>0</v>
      </c>
    </row>
    <row r="146" spans="1:3" s="52" customFormat="1" ht="40.5" hidden="1">
      <c r="A146" s="251" t="s">
        <v>453</v>
      </c>
      <c r="B146" s="72" t="s">
        <v>454</v>
      </c>
      <c r="C146" s="252"/>
    </row>
    <row r="147" spans="1:3" s="52" customFormat="1" ht="40.5" hidden="1">
      <c r="A147" s="251" t="s">
        <v>455</v>
      </c>
      <c r="B147" s="55" t="s">
        <v>456</v>
      </c>
      <c r="C147" s="250">
        <f>C148</f>
        <v>0</v>
      </c>
    </row>
    <row r="148" spans="1:3" s="52" customFormat="1" ht="60.75" hidden="1">
      <c r="A148" s="251" t="s">
        <v>457</v>
      </c>
      <c r="B148" s="55" t="s">
        <v>458</v>
      </c>
      <c r="C148" s="252"/>
    </row>
    <row r="149" spans="1:3" s="52" customFormat="1" ht="101.25" hidden="1">
      <c r="A149" s="251" t="s">
        <v>459</v>
      </c>
      <c r="B149" s="55" t="s">
        <v>460</v>
      </c>
      <c r="C149" s="250">
        <f>C150</f>
        <v>0</v>
      </c>
    </row>
    <row r="150" spans="1:3" s="52" customFormat="1" ht="101.25" hidden="1">
      <c r="A150" s="251" t="s">
        <v>461</v>
      </c>
      <c r="B150" s="55" t="s">
        <v>462</v>
      </c>
      <c r="C150" s="252">
        <f>C151+C152+C153</f>
        <v>0</v>
      </c>
    </row>
    <row r="151" spans="1:3" s="52" customFormat="1" ht="81" hidden="1">
      <c r="A151" s="251" t="s">
        <v>463</v>
      </c>
      <c r="B151" s="55" t="s">
        <v>464</v>
      </c>
      <c r="C151" s="252"/>
    </row>
    <row r="152" spans="1:3" s="52" customFormat="1" ht="81" hidden="1">
      <c r="A152" s="251" t="s">
        <v>465</v>
      </c>
      <c r="B152" s="55" t="s">
        <v>466</v>
      </c>
      <c r="C152" s="252"/>
    </row>
    <row r="153" spans="1:3" s="52" customFormat="1" ht="101.25" hidden="1">
      <c r="A153" s="251" t="s">
        <v>467</v>
      </c>
      <c r="B153" s="55" t="s">
        <v>468</v>
      </c>
      <c r="C153" s="263"/>
    </row>
    <row r="154" spans="1:3" s="52" customFormat="1" ht="60.75" hidden="1">
      <c r="A154" s="251" t="s">
        <v>469</v>
      </c>
      <c r="B154" s="55" t="s">
        <v>470</v>
      </c>
      <c r="C154" s="250">
        <f>C155</f>
        <v>0</v>
      </c>
    </row>
    <row r="155" spans="1:3" s="52" customFormat="1" ht="60.75" hidden="1">
      <c r="A155" s="251" t="s">
        <v>471</v>
      </c>
      <c r="B155" s="55" t="s">
        <v>472</v>
      </c>
      <c r="C155" s="252">
        <f>C156+C157+C158</f>
        <v>0</v>
      </c>
    </row>
    <row r="156" spans="1:3" s="52" customFormat="1" ht="40.5" hidden="1">
      <c r="A156" s="251" t="s">
        <v>473</v>
      </c>
      <c r="B156" s="55" t="s">
        <v>474</v>
      </c>
      <c r="C156" s="252"/>
    </row>
    <row r="157" spans="1:3" s="52" customFormat="1" ht="60.75" hidden="1">
      <c r="A157" s="251" t="s">
        <v>475</v>
      </c>
      <c r="B157" s="55" t="s">
        <v>476</v>
      </c>
      <c r="C157" s="252"/>
    </row>
    <row r="158" spans="1:3" s="52" customFormat="1" ht="81" hidden="1">
      <c r="A158" s="251" t="s">
        <v>477</v>
      </c>
      <c r="B158" s="55" t="s">
        <v>478</v>
      </c>
      <c r="C158" s="263"/>
    </row>
    <row r="159" spans="1:3" s="52" customFormat="1" ht="40.5" hidden="1">
      <c r="A159" s="251" t="s">
        <v>479</v>
      </c>
      <c r="B159" s="72" t="s">
        <v>480</v>
      </c>
      <c r="C159" s="252"/>
    </row>
    <row r="160" spans="1:3" s="52" customFormat="1" ht="40.5" hidden="1">
      <c r="A160" s="251" t="s">
        <v>481</v>
      </c>
      <c r="B160" s="72" t="s">
        <v>482</v>
      </c>
      <c r="C160" s="252"/>
    </row>
    <row r="161" spans="1:3" s="52" customFormat="1" ht="40.5" hidden="1">
      <c r="A161" s="251" t="s">
        <v>483</v>
      </c>
      <c r="B161" s="55" t="s">
        <v>484</v>
      </c>
      <c r="C161" s="250">
        <f>C162</f>
        <v>0</v>
      </c>
    </row>
    <row r="162" spans="1:3" s="52" customFormat="1" ht="60.75" hidden="1">
      <c r="A162" s="251" t="s">
        <v>485</v>
      </c>
      <c r="B162" s="55" t="s">
        <v>486</v>
      </c>
      <c r="C162" s="252"/>
    </row>
    <row r="163" spans="1:3" s="52" customFormat="1" ht="40.5" hidden="1">
      <c r="A163" s="251" t="s">
        <v>487</v>
      </c>
      <c r="B163" s="73" t="s">
        <v>488</v>
      </c>
      <c r="C163" s="252">
        <f>C164</f>
        <v>0</v>
      </c>
    </row>
    <row r="164" spans="1:3" s="52" customFormat="1" ht="20.25" hidden="1" customHeight="1">
      <c r="A164" s="251" t="s">
        <v>489</v>
      </c>
      <c r="B164" s="74" t="s">
        <v>490</v>
      </c>
      <c r="C164" s="252"/>
    </row>
    <row r="165" spans="1:3" s="52" customFormat="1" ht="24" hidden="1" customHeight="1">
      <c r="A165" s="251" t="s">
        <v>491</v>
      </c>
      <c r="B165" s="75" t="s">
        <v>492</v>
      </c>
      <c r="C165" s="252">
        <f>C166</f>
        <v>0</v>
      </c>
    </row>
    <row r="166" spans="1:3" s="52" customFormat="1" ht="22.5" hidden="1" customHeight="1">
      <c r="A166" s="264" t="s">
        <v>493</v>
      </c>
      <c r="B166" s="75" t="s">
        <v>494</v>
      </c>
      <c r="C166" s="265"/>
    </row>
    <row r="167" spans="1:3" s="52" customFormat="1" ht="21" hidden="1" customHeight="1">
      <c r="A167" s="251" t="s">
        <v>495</v>
      </c>
      <c r="B167" s="55" t="s">
        <v>496</v>
      </c>
      <c r="C167" s="250">
        <f>C168</f>
        <v>0</v>
      </c>
    </row>
    <row r="168" spans="1:3" s="52" customFormat="1" ht="22.5" hidden="1" customHeight="1">
      <c r="A168" s="343" t="s">
        <v>497</v>
      </c>
      <c r="B168" s="435" t="s">
        <v>498</v>
      </c>
      <c r="C168" s="252"/>
    </row>
    <row r="169" spans="1:3" s="52" customFormat="1" ht="41.25" customHeight="1">
      <c r="A169" s="475" t="s">
        <v>732</v>
      </c>
      <c r="B169" s="475" t="s">
        <v>733</v>
      </c>
      <c r="C169" s="366">
        <f>C170</f>
        <v>100000</v>
      </c>
    </row>
    <row r="170" spans="1:3" s="52" customFormat="1" ht="22.5" customHeight="1">
      <c r="A170" s="404" t="s">
        <v>734</v>
      </c>
      <c r="B170" s="404" t="s">
        <v>735</v>
      </c>
      <c r="C170" s="367">
        <f>C171</f>
        <v>100000</v>
      </c>
    </row>
    <row r="171" spans="1:3" s="52" customFormat="1" ht="22.5" customHeight="1">
      <c r="A171" s="404" t="s">
        <v>736</v>
      </c>
      <c r="B171" s="404" t="s">
        <v>737</v>
      </c>
      <c r="C171" s="367">
        <v>100000</v>
      </c>
    </row>
    <row r="172" spans="1:3" s="52" customFormat="1" ht="21.75" customHeight="1">
      <c r="A172" s="474" t="s">
        <v>742</v>
      </c>
      <c r="B172" s="439" t="s">
        <v>668</v>
      </c>
      <c r="C172" s="366">
        <f>C177+C181+C179</f>
        <v>356200</v>
      </c>
    </row>
    <row r="173" spans="1:3" s="52" customFormat="1" ht="56.25" hidden="1" customHeight="1">
      <c r="A173" s="431" t="s">
        <v>499</v>
      </c>
      <c r="B173" s="404" t="s">
        <v>500</v>
      </c>
      <c r="C173" s="366"/>
    </row>
    <row r="174" spans="1:3" s="52" customFormat="1" ht="56.25" hidden="1" customHeight="1">
      <c r="A174" s="431" t="s">
        <v>501</v>
      </c>
      <c r="B174" s="404" t="s">
        <v>502</v>
      </c>
      <c r="C174" s="367"/>
    </row>
    <row r="175" spans="1:3" s="52" customFormat="1" ht="26.25" hidden="1" customHeight="1">
      <c r="A175" s="431" t="s">
        <v>503</v>
      </c>
      <c r="B175" s="404" t="s">
        <v>504</v>
      </c>
      <c r="C175" s="367">
        <f>C176</f>
        <v>0</v>
      </c>
    </row>
    <row r="176" spans="1:3" s="52" customFormat="1" ht="36" hidden="1" customHeight="1">
      <c r="A176" s="431" t="s">
        <v>505</v>
      </c>
      <c r="B176" s="404" t="s">
        <v>506</v>
      </c>
      <c r="C176" s="367"/>
    </row>
    <row r="177" spans="1:3" s="52" customFormat="1" ht="42" customHeight="1">
      <c r="A177" s="431" t="s">
        <v>667</v>
      </c>
      <c r="B177" s="436" t="s">
        <v>666</v>
      </c>
      <c r="C177" s="367">
        <f>C178</f>
        <v>310200</v>
      </c>
    </row>
    <row r="178" spans="1:3" s="52" customFormat="1" ht="42" customHeight="1">
      <c r="A178" s="431" t="s">
        <v>665</v>
      </c>
      <c r="B178" s="436" t="s">
        <v>564</v>
      </c>
      <c r="C178" s="367">
        <v>310200</v>
      </c>
    </row>
    <row r="179" spans="1:3" s="52" customFormat="1" ht="42" customHeight="1">
      <c r="A179" s="431" t="s">
        <v>752</v>
      </c>
      <c r="B179" s="436" t="s">
        <v>753</v>
      </c>
      <c r="C179" s="367">
        <f>C180</f>
        <v>1000</v>
      </c>
    </row>
    <row r="180" spans="1:3" s="52" customFormat="1" ht="42" customHeight="1">
      <c r="A180" s="431" t="s">
        <v>750</v>
      </c>
      <c r="B180" s="436" t="s">
        <v>751</v>
      </c>
      <c r="C180" s="367">
        <v>1000</v>
      </c>
    </row>
    <row r="181" spans="1:3" s="52" customFormat="1" ht="42" customHeight="1">
      <c r="A181" s="431" t="s">
        <v>670</v>
      </c>
      <c r="B181" s="436" t="s">
        <v>631</v>
      </c>
      <c r="C181" s="367">
        <f>C182</f>
        <v>45000</v>
      </c>
    </row>
    <row r="182" spans="1:3" s="52" customFormat="1" ht="44.25" customHeight="1" thickBot="1">
      <c r="A182" s="431" t="s">
        <v>671</v>
      </c>
      <c r="B182" s="436" t="s">
        <v>630</v>
      </c>
      <c r="C182" s="367">
        <v>45000</v>
      </c>
    </row>
    <row r="183" spans="1:3" s="52" customFormat="1" ht="68.25" hidden="1" customHeight="1">
      <c r="A183" s="251" t="s">
        <v>512</v>
      </c>
      <c r="B183" s="437" t="s">
        <v>513</v>
      </c>
      <c r="C183" s="252">
        <f>C184</f>
        <v>0</v>
      </c>
    </row>
    <row r="184" spans="1:3" s="52" customFormat="1" ht="60.75" hidden="1" customHeight="1">
      <c r="A184" s="251" t="s">
        <v>514</v>
      </c>
      <c r="B184" s="55" t="s">
        <v>515</v>
      </c>
      <c r="C184" s="252"/>
    </row>
    <row r="185" spans="1:3" s="52" customFormat="1" ht="29.25" hidden="1" customHeight="1">
      <c r="A185" s="249" t="s">
        <v>516</v>
      </c>
      <c r="B185" s="54" t="s">
        <v>517</v>
      </c>
      <c r="C185" s="250">
        <f>C189</f>
        <v>0</v>
      </c>
    </row>
    <row r="186" spans="1:3" s="52" customFormat="1" ht="61.5" hidden="1" thickBot="1">
      <c r="A186" s="251" t="s">
        <v>518</v>
      </c>
      <c r="B186" s="55" t="s">
        <v>519</v>
      </c>
      <c r="C186" s="250">
        <f>C187</f>
        <v>0</v>
      </c>
    </row>
    <row r="187" spans="1:3" s="52" customFormat="1" ht="61.5" hidden="1" thickBot="1">
      <c r="A187" s="251" t="s">
        <v>520</v>
      </c>
      <c r="B187" s="55" t="s">
        <v>521</v>
      </c>
      <c r="C187" s="252"/>
    </row>
    <row r="188" spans="1:3" s="52" customFormat="1" ht="61.5" hidden="1" thickBot="1">
      <c r="A188" s="251" t="s">
        <v>522</v>
      </c>
      <c r="B188" s="76" t="s">
        <v>523</v>
      </c>
      <c r="C188" s="250">
        <f>C189</f>
        <v>0</v>
      </c>
    </row>
    <row r="189" spans="1:3" s="52" customFormat="1" ht="57" hidden="1" customHeight="1">
      <c r="A189" s="251" t="s">
        <v>518</v>
      </c>
      <c r="B189" s="55" t="s">
        <v>519</v>
      </c>
      <c r="C189" s="252">
        <f>C190</f>
        <v>0</v>
      </c>
    </row>
    <row r="190" spans="1:3" s="52" customFormat="1" ht="57" hidden="1" customHeight="1">
      <c r="A190" s="251" t="s">
        <v>520</v>
      </c>
      <c r="B190" s="55" t="s">
        <v>563</v>
      </c>
      <c r="C190" s="252">
        <v>0</v>
      </c>
    </row>
    <row r="191" spans="1:3" s="52" customFormat="1" ht="31.5" hidden="1" customHeight="1">
      <c r="A191" s="249" t="s">
        <v>568</v>
      </c>
      <c r="B191" s="54" t="s">
        <v>541</v>
      </c>
      <c r="C191" s="250">
        <f>C192</f>
        <v>0</v>
      </c>
    </row>
    <row r="192" spans="1:3" s="52" customFormat="1" ht="31.5" hidden="1" customHeight="1">
      <c r="A192" s="251" t="s">
        <v>569</v>
      </c>
      <c r="B192" s="55" t="s">
        <v>567</v>
      </c>
      <c r="C192" s="252">
        <f>C193</f>
        <v>0</v>
      </c>
    </row>
    <row r="193" spans="1:3" s="52" customFormat="1" ht="33" hidden="1" customHeight="1">
      <c r="A193" s="251" t="s">
        <v>566</v>
      </c>
      <c r="B193" s="55" t="s">
        <v>567</v>
      </c>
      <c r="C193" s="252">
        <v>0</v>
      </c>
    </row>
    <row r="194" spans="1:3" s="52" customFormat="1" ht="23.25" hidden="1" customHeight="1">
      <c r="A194" s="251" t="s">
        <v>524</v>
      </c>
      <c r="B194" s="55" t="s">
        <v>525</v>
      </c>
      <c r="C194" s="252"/>
    </row>
    <row r="195" spans="1:3" s="52" customFormat="1" ht="21.75" hidden="1" customHeight="1">
      <c r="A195" s="251" t="s">
        <v>526</v>
      </c>
      <c r="B195" s="55" t="s">
        <v>527</v>
      </c>
      <c r="C195" s="250"/>
    </row>
    <row r="196" spans="1:3" s="52" customFormat="1" ht="19.5" hidden="1" customHeight="1">
      <c r="A196" s="251" t="s">
        <v>528</v>
      </c>
      <c r="B196" s="55" t="s">
        <v>529</v>
      </c>
      <c r="C196" s="252"/>
    </row>
    <row r="197" spans="1:3" s="64" customFormat="1" ht="20.25" hidden="1" customHeight="1">
      <c r="A197" s="258" t="s">
        <v>530</v>
      </c>
      <c r="B197" s="63" t="s">
        <v>531</v>
      </c>
      <c r="C197" s="250">
        <f>C198</f>
        <v>0</v>
      </c>
    </row>
    <row r="198" spans="1:3" s="64" customFormat="1" ht="21.75" hidden="1" customHeight="1">
      <c r="A198" s="258" t="s">
        <v>532</v>
      </c>
      <c r="B198" s="63" t="s">
        <v>533</v>
      </c>
      <c r="C198" s="252"/>
    </row>
    <row r="199" spans="1:3" s="64" customFormat="1" ht="19.5" hidden="1" customHeight="1">
      <c r="A199" s="251" t="s">
        <v>534</v>
      </c>
      <c r="B199" s="77" t="s">
        <v>535</v>
      </c>
      <c r="C199" s="250">
        <f>C200</f>
        <v>0</v>
      </c>
    </row>
    <row r="200" spans="1:3" s="64" customFormat="1" ht="19.5" hidden="1" customHeight="1">
      <c r="A200" s="251" t="s">
        <v>536</v>
      </c>
      <c r="B200" s="77" t="s">
        <v>537</v>
      </c>
      <c r="C200" s="252"/>
    </row>
    <row r="201" spans="1:3" s="52" customFormat="1" ht="22.5" hidden="1" customHeight="1">
      <c r="A201" s="251" t="s">
        <v>538</v>
      </c>
      <c r="B201" s="59" t="s">
        <v>539</v>
      </c>
      <c r="C201" s="250">
        <f>C202</f>
        <v>0</v>
      </c>
    </row>
    <row r="202" spans="1:3" s="52" customFormat="1" ht="24.75" hidden="1" customHeight="1">
      <c r="A202" s="251" t="s">
        <v>524</v>
      </c>
      <c r="B202" s="59" t="s">
        <v>525</v>
      </c>
      <c r="C202" s="266"/>
    </row>
    <row r="203" spans="1:3" s="52" customFormat="1" ht="20.25" hidden="1" customHeight="1">
      <c r="A203" s="249" t="s">
        <v>540</v>
      </c>
      <c r="B203" s="54" t="s">
        <v>541</v>
      </c>
      <c r="C203" s="250">
        <f>C204</f>
        <v>0</v>
      </c>
    </row>
    <row r="204" spans="1:3" s="52" customFormat="1" ht="21.75" hidden="1" customHeight="1">
      <c r="A204" s="251" t="s">
        <v>542</v>
      </c>
      <c r="B204" s="55" t="s">
        <v>543</v>
      </c>
      <c r="C204" s="252">
        <f>C205</f>
        <v>0</v>
      </c>
    </row>
    <row r="205" spans="1:3" s="52" customFormat="1" ht="32.25" hidden="1" customHeight="1">
      <c r="A205" s="251" t="s">
        <v>544</v>
      </c>
      <c r="B205" s="55" t="s">
        <v>543</v>
      </c>
      <c r="C205" s="267"/>
    </row>
    <row r="206" spans="1:3" s="52" customFormat="1" ht="24.6" customHeight="1" thickBot="1">
      <c r="A206" s="268" t="s">
        <v>545</v>
      </c>
      <c r="B206" s="269" t="s">
        <v>546</v>
      </c>
      <c r="C206" s="270">
        <f>C17+C117</f>
        <v>27397170</v>
      </c>
    </row>
    <row r="207" spans="1:3" s="52" customFormat="1" ht="12.75" hidden="1" customHeight="1">
      <c r="A207" s="78"/>
      <c r="B207" s="78" t="s">
        <v>547</v>
      </c>
      <c r="C207" s="79"/>
    </row>
    <row r="208" spans="1:3" s="52" customFormat="1" ht="20.25" hidden="1">
      <c r="A208" s="78"/>
      <c r="B208" s="78" t="s">
        <v>548</v>
      </c>
      <c r="C208" s="79"/>
    </row>
    <row r="209" spans="1:3" s="52" customFormat="1" ht="20.25" hidden="1">
      <c r="A209" s="78"/>
      <c r="B209" s="78" t="s">
        <v>549</v>
      </c>
      <c r="C209" s="79"/>
    </row>
    <row r="210" spans="1:3" s="52" customFormat="1" ht="20.25" hidden="1">
      <c r="A210" s="78"/>
      <c r="B210" s="78" t="s">
        <v>550</v>
      </c>
      <c r="C210" s="79"/>
    </row>
    <row r="211" spans="1:3" s="52" customFormat="1" ht="20.25" hidden="1">
      <c r="A211" s="78"/>
      <c r="B211" s="78" t="s">
        <v>551</v>
      </c>
      <c r="C211" s="79"/>
    </row>
    <row r="212" spans="1:3" s="52" customFormat="1" ht="20.25" hidden="1">
      <c r="A212" s="78"/>
      <c r="B212" s="78" t="s">
        <v>552</v>
      </c>
      <c r="C212" s="79"/>
    </row>
    <row r="213" spans="1:3" s="52" customFormat="1" ht="20.25" hidden="1">
      <c r="A213" s="78"/>
      <c r="B213" s="78"/>
      <c r="C213" s="79"/>
    </row>
    <row r="214" spans="1:3" s="52" customFormat="1" ht="20.25" hidden="1">
      <c r="A214" s="78"/>
      <c r="B214" s="78" t="s">
        <v>553</v>
      </c>
      <c r="C214" s="80"/>
    </row>
    <row r="215" spans="1:3" s="52" customFormat="1" ht="20.25" hidden="1">
      <c r="A215" s="78"/>
      <c r="B215" s="81" t="s">
        <v>554</v>
      </c>
      <c r="C215" s="80"/>
    </row>
    <row r="216" spans="1:3" ht="18.75">
      <c r="A216" s="4"/>
      <c r="B216" s="4"/>
      <c r="C216" s="49"/>
    </row>
  </sheetData>
  <sheetProtection selectLockedCells="1" selectUnlockedCells="1"/>
  <mergeCells count="13">
    <mergeCell ref="A14:C14"/>
    <mergeCell ref="B7:C7"/>
    <mergeCell ref="B8:C8"/>
    <mergeCell ref="B9:C9"/>
    <mergeCell ref="B10:C10"/>
    <mergeCell ref="A12:C12"/>
    <mergeCell ref="A13:C13"/>
    <mergeCell ref="B1:C1"/>
    <mergeCell ref="B2:C2"/>
    <mergeCell ref="B3:C3"/>
    <mergeCell ref="B4:C4"/>
    <mergeCell ref="B5:C5"/>
    <mergeCell ref="B6:C6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9"/>
  <sheetViews>
    <sheetView view="pageBreakPreview" zoomScaleNormal="80" workbookViewId="0">
      <selection activeCell="A91" sqref="A91"/>
    </sheetView>
  </sheetViews>
  <sheetFormatPr defaultRowHeight="12.75"/>
  <cols>
    <col min="1" max="1" width="77.28515625" customWidth="1"/>
    <col min="2" max="2" width="9.5703125" style="87" customWidth="1"/>
    <col min="3" max="3" width="8" style="88" customWidth="1"/>
    <col min="4" max="4" width="7.140625" style="88" customWidth="1"/>
    <col min="5" max="5" width="17.140625" style="88" customWidth="1"/>
    <col min="6" max="6" width="8.7109375" style="88" customWidth="1"/>
    <col min="7" max="7" width="24.140625" style="89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161</v>
      </c>
      <c r="B1" s="132"/>
      <c r="C1" s="446" t="s">
        <v>680</v>
      </c>
      <c r="D1" s="447"/>
      <c r="E1" s="90"/>
      <c r="F1" s="90"/>
      <c r="G1" s="90"/>
      <c r="H1" s="90"/>
    </row>
    <row r="2" spans="1:9" ht="16.5">
      <c r="B2" s="132"/>
      <c r="C2" s="446" t="s">
        <v>674</v>
      </c>
      <c r="D2" s="447"/>
      <c r="E2" s="447"/>
      <c r="F2" s="447"/>
      <c r="G2" s="448"/>
      <c r="H2" s="448"/>
      <c r="I2" s="447"/>
    </row>
    <row r="3" spans="1:9" ht="16.5">
      <c r="B3" s="132"/>
      <c r="C3" s="446" t="s">
        <v>4</v>
      </c>
      <c r="D3" s="447"/>
      <c r="E3" s="447"/>
      <c r="F3" s="447"/>
      <c r="G3" s="449"/>
      <c r="H3" s="449"/>
      <c r="I3" s="447"/>
    </row>
    <row r="4" spans="1:9" ht="16.5">
      <c r="B4" s="132"/>
      <c r="C4" s="450" t="s">
        <v>681</v>
      </c>
      <c r="D4" s="451"/>
      <c r="E4" s="451"/>
      <c r="F4" s="451"/>
      <c r="G4" s="448"/>
      <c r="H4" s="448"/>
      <c r="I4" s="451"/>
    </row>
    <row r="5" spans="1:9" ht="16.5">
      <c r="B5" s="132"/>
      <c r="C5" s="450" t="s">
        <v>713</v>
      </c>
      <c r="D5" s="451"/>
      <c r="E5" s="451"/>
      <c r="F5" s="451"/>
      <c r="G5" s="448"/>
      <c r="H5" s="448"/>
      <c r="I5" s="451"/>
    </row>
    <row r="6" spans="1:9" ht="16.5">
      <c r="B6" s="132"/>
      <c r="C6" s="450" t="s">
        <v>682</v>
      </c>
      <c r="D6" s="452"/>
      <c r="E6" s="452"/>
      <c r="F6" s="452"/>
      <c r="G6" s="452"/>
      <c r="H6" s="452"/>
      <c r="I6" s="452"/>
    </row>
    <row r="7" spans="1:9" ht="16.5">
      <c r="B7" s="132"/>
      <c r="C7" s="446" t="s">
        <v>683</v>
      </c>
      <c r="D7" s="447"/>
      <c r="E7" s="447"/>
      <c r="F7" s="452"/>
      <c r="G7" s="452"/>
      <c r="H7" s="452"/>
      <c r="I7" s="452"/>
    </row>
    <row r="8" spans="1:9" ht="16.5">
      <c r="B8" s="132"/>
      <c r="C8" s="450" t="s">
        <v>684</v>
      </c>
      <c r="D8" s="451"/>
      <c r="E8" s="451"/>
      <c r="F8" s="451"/>
      <c r="G8" s="448"/>
      <c r="H8" s="448"/>
      <c r="I8" s="451"/>
    </row>
    <row r="9" spans="1:9" ht="16.5">
      <c r="B9" s="132"/>
      <c r="C9" s="450" t="s">
        <v>767</v>
      </c>
      <c r="D9" s="451"/>
      <c r="E9" s="451"/>
      <c r="F9" s="451"/>
      <c r="G9" s="448"/>
      <c r="H9" s="448"/>
      <c r="I9" s="451"/>
    </row>
    <row r="10" spans="1:9" ht="16.5">
      <c r="B10" s="132"/>
      <c r="C10" s="450" t="s">
        <v>762</v>
      </c>
      <c r="D10" s="451"/>
      <c r="E10" s="451"/>
      <c r="F10" s="451"/>
      <c r="G10" s="448"/>
      <c r="H10" s="448"/>
      <c r="I10" s="451"/>
    </row>
    <row r="11" spans="1:9" ht="19.5" customHeight="1"/>
    <row r="12" spans="1:9" ht="18.75">
      <c r="A12" s="515" t="s">
        <v>3</v>
      </c>
      <c r="B12" s="515"/>
      <c r="C12" s="515"/>
      <c r="D12" s="515"/>
      <c r="E12" s="515"/>
      <c r="F12" s="515"/>
      <c r="G12" s="515"/>
    </row>
    <row r="13" spans="1:9" ht="18.75" customHeight="1">
      <c r="A13" s="516" t="s">
        <v>509</v>
      </c>
      <c r="B13" s="516"/>
      <c r="C13" s="516"/>
      <c r="D13" s="516"/>
      <c r="E13" s="516"/>
      <c r="F13" s="516"/>
      <c r="G13" s="516"/>
    </row>
    <row r="14" spans="1:9" ht="18.75" customHeight="1">
      <c r="A14" s="516" t="s">
        <v>4</v>
      </c>
      <c r="B14" s="516"/>
      <c r="C14" s="516"/>
      <c r="D14" s="516"/>
      <c r="E14" s="516"/>
      <c r="F14" s="516"/>
      <c r="G14" s="516"/>
    </row>
    <row r="15" spans="1:9" ht="18.75" customHeight="1">
      <c r="A15" s="516" t="s">
        <v>638</v>
      </c>
      <c r="B15" s="516"/>
      <c r="C15" s="516"/>
      <c r="D15" s="516"/>
      <c r="E15" s="516"/>
      <c r="F15" s="516"/>
      <c r="G15" s="516"/>
    </row>
    <row r="16" spans="1:9" ht="19.5" thickBot="1">
      <c r="A16" s="83"/>
      <c r="B16" s="93"/>
      <c r="C16" s="94" t="s">
        <v>161</v>
      </c>
      <c r="D16" s="95"/>
      <c r="E16" s="95"/>
      <c r="F16" s="95"/>
      <c r="G16" s="96" t="s">
        <v>103</v>
      </c>
    </row>
    <row r="17" spans="1:7" ht="32.25" customHeight="1" thickBot="1">
      <c r="A17" s="271" t="s">
        <v>105</v>
      </c>
      <c r="B17" s="272"/>
      <c r="C17" s="273" t="s">
        <v>5</v>
      </c>
      <c r="D17" s="273" t="s">
        <v>6</v>
      </c>
      <c r="E17" s="273" t="s">
        <v>7</v>
      </c>
      <c r="F17" s="273" t="s">
        <v>8</v>
      </c>
      <c r="G17" s="274" t="s">
        <v>659</v>
      </c>
    </row>
    <row r="18" spans="1:7" ht="36" customHeight="1" thickBot="1">
      <c r="A18" s="406" t="s">
        <v>1</v>
      </c>
      <c r="B18" s="407" t="s">
        <v>0</v>
      </c>
      <c r="C18" s="408"/>
      <c r="D18" s="408"/>
      <c r="E18" s="408"/>
      <c r="F18" s="408"/>
      <c r="G18" s="409"/>
    </row>
    <row r="19" spans="1:7" ht="16.5">
      <c r="A19" s="410" t="s">
        <v>9</v>
      </c>
      <c r="B19" s="411" t="s">
        <v>0</v>
      </c>
      <c r="C19" s="412" t="s">
        <v>10</v>
      </c>
      <c r="D19" s="412"/>
      <c r="E19" s="412"/>
      <c r="F19" s="412"/>
      <c r="G19" s="413">
        <f>G20+G25+G30+G45+G40</f>
        <v>5929876</v>
      </c>
    </row>
    <row r="20" spans="1:7" ht="33">
      <c r="A20" s="276" t="s">
        <v>11</v>
      </c>
      <c r="B20" s="99" t="s">
        <v>0</v>
      </c>
      <c r="C20" s="99" t="s">
        <v>10</v>
      </c>
      <c r="D20" s="100" t="s">
        <v>12</v>
      </c>
      <c r="E20" s="100"/>
      <c r="F20" s="100"/>
      <c r="G20" s="277">
        <f>G21</f>
        <v>1126976</v>
      </c>
    </row>
    <row r="21" spans="1:7" ht="49.5">
      <c r="A21" s="163" t="s">
        <v>13</v>
      </c>
      <c r="B21" s="101" t="s">
        <v>0</v>
      </c>
      <c r="C21" s="102" t="s">
        <v>10</v>
      </c>
      <c r="D21" s="102" t="s">
        <v>12</v>
      </c>
      <c r="E21" s="159" t="s">
        <v>250</v>
      </c>
      <c r="F21" s="103"/>
      <c r="G21" s="278">
        <f>G22</f>
        <v>1126976</v>
      </c>
    </row>
    <row r="22" spans="1:7" ht="16.5">
      <c r="A22" s="163" t="s">
        <v>14</v>
      </c>
      <c r="B22" s="102" t="s">
        <v>0</v>
      </c>
      <c r="C22" s="102" t="s">
        <v>10</v>
      </c>
      <c r="D22" s="103" t="s">
        <v>12</v>
      </c>
      <c r="E22" s="159" t="s">
        <v>251</v>
      </c>
      <c r="F22" s="103"/>
      <c r="G22" s="278">
        <f>G23</f>
        <v>1126976</v>
      </c>
    </row>
    <row r="23" spans="1:7" ht="20.25" customHeight="1">
      <c r="A23" s="163" t="s">
        <v>15</v>
      </c>
      <c r="B23" s="102" t="s">
        <v>0</v>
      </c>
      <c r="C23" s="102" t="s">
        <v>10</v>
      </c>
      <c r="D23" s="102" t="s">
        <v>12</v>
      </c>
      <c r="E23" s="159" t="s">
        <v>252</v>
      </c>
      <c r="F23" s="103"/>
      <c r="G23" s="278">
        <f>G24</f>
        <v>1126976</v>
      </c>
    </row>
    <row r="24" spans="1:7" ht="21.75" customHeight="1">
      <c r="A24" s="163" t="s">
        <v>16</v>
      </c>
      <c r="B24" s="102" t="s">
        <v>0</v>
      </c>
      <c r="C24" s="102" t="s">
        <v>10</v>
      </c>
      <c r="D24" s="102" t="s">
        <v>12</v>
      </c>
      <c r="E24" s="159" t="s">
        <v>252</v>
      </c>
      <c r="F24" s="103" t="s">
        <v>17</v>
      </c>
      <c r="G24" s="278">
        <v>1126976</v>
      </c>
    </row>
    <row r="25" spans="1:7" ht="54.75" customHeight="1">
      <c r="A25" s="276" t="s">
        <v>18</v>
      </c>
      <c r="B25" s="104" t="s">
        <v>0</v>
      </c>
      <c r="C25" s="99" t="s">
        <v>10</v>
      </c>
      <c r="D25" s="100" t="s">
        <v>19</v>
      </c>
      <c r="E25" s="100"/>
      <c r="F25" s="100"/>
      <c r="G25" s="277">
        <f>G26</f>
        <v>427835</v>
      </c>
    </row>
    <row r="26" spans="1:7" ht="49.5">
      <c r="A26" s="163" t="s">
        <v>13</v>
      </c>
      <c r="B26" s="102" t="s">
        <v>0</v>
      </c>
      <c r="C26" s="102" t="s">
        <v>10</v>
      </c>
      <c r="D26" s="103" t="s">
        <v>19</v>
      </c>
      <c r="E26" s="159" t="s">
        <v>250</v>
      </c>
      <c r="F26" s="103"/>
      <c r="G26" s="278">
        <f>G27</f>
        <v>427835</v>
      </c>
    </row>
    <row r="27" spans="1:7" ht="33.75" customHeight="1">
      <c r="A27" s="163" t="s">
        <v>20</v>
      </c>
      <c r="B27" s="102" t="s">
        <v>0</v>
      </c>
      <c r="C27" s="102" t="s">
        <v>10</v>
      </c>
      <c r="D27" s="103" t="s">
        <v>19</v>
      </c>
      <c r="E27" s="159" t="s">
        <v>253</v>
      </c>
      <c r="F27" s="103"/>
      <c r="G27" s="278">
        <f>G28</f>
        <v>427835</v>
      </c>
    </row>
    <row r="28" spans="1:7" ht="36" customHeight="1">
      <c r="A28" s="163" t="s">
        <v>21</v>
      </c>
      <c r="B28" s="102" t="s">
        <v>0</v>
      </c>
      <c r="C28" s="102" t="s">
        <v>10</v>
      </c>
      <c r="D28" s="103" t="s">
        <v>19</v>
      </c>
      <c r="E28" s="159" t="s">
        <v>254</v>
      </c>
      <c r="F28" s="103"/>
      <c r="G28" s="278">
        <f>G29</f>
        <v>427835</v>
      </c>
    </row>
    <row r="29" spans="1:7" ht="24" customHeight="1">
      <c r="A29" s="163" t="s">
        <v>16</v>
      </c>
      <c r="B29" s="102" t="s">
        <v>0</v>
      </c>
      <c r="C29" s="102" t="s">
        <v>10</v>
      </c>
      <c r="D29" s="103" t="s">
        <v>19</v>
      </c>
      <c r="E29" s="159" t="s">
        <v>254</v>
      </c>
      <c r="F29" s="103" t="s">
        <v>17</v>
      </c>
      <c r="G29" s="278">
        <v>427835</v>
      </c>
    </row>
    <row r="30" spans="1:7" ht="49.5">
      <c r="A30" s="276" t="s">
        <v>22</v>
      </c>
      <c r="B30" s="104" t="s">
        <v>0</v>
      </c>
      <c r="C30" s="99" t="s">
        <v>10</v>
      </c>
      <c r="D30" s="99" t="s">
        <v>23</v>
      </c>
      <c r="E30" s="99"/>
      <c r="F30" s="99"/>
      <c r="G30" s="277">
        <f>G31</f>
        <v>4124065</v>
      </c>
    </row>
    <row r="31" spans="1:7" ht="49.5">
      <c r="A31" s="163" t="s">
        <v>13</v>
      </c>
      <c r="B31" s="102" t="s">
        <v>0</v>
      </c>
      <c r="C31" s="102" t="s">
        <v>10</v>
      </c>
      <c r="D31" s="103" t="s">
        <v>23</v>
      </c>
      <c r="E31" s="159" t="s">
        <v>250</v>
      </c>
      <c r="F31" s="103"/>
      <c r="G31" s="278">
        <f>G32</f>
        <v>4124065</v>
      </c>
    </row>
    <row r="32" spans="1:7" ht="21" customHeight="1">
      <c r="A32" s="163" t="s">
        <v>24</v>
      </c>
      <c r="B32" s="102" t="s">
        <v>0</v>
      </c>
      <c r="C32" s="102" t="s">
        <v>10</v>
      </c>
      <c r="D32" s="103" t="s">
        <v>23</v>
      </c>
      <c r="E32" s="159" t="s">
        <v>255</v>
      </c>
      <c r="F32" s="103"/>
      <c r="G32" s="278">
        <f>G33+G36</f>
        <v>4124065</v>
      </c>
    </row>
    <row r="33" spans="1:7" ht="21.75" customHeight="1">
      <c r="A33" s="163" t="s">
        <v>25</v>
      </c>
      <c r="B33" s="102" t="s">
        <v>0</v>
      </c>
      <c r="C33" s="102" t="s">
        <v>10</v>
      </c>
      <c r="D33" s="103" t="s">
        <v>23</v>
      </c>
      <c r="E33" s="159" t="s">
        <v>256</v>
      </c>
      <c r="F33" s="103"/>
      <c r="G33" s="278">
        <f>G34+G35+G38+G39</f>
        <v>4123065</v>
      </c>
    </row>
    <row r="34" spans="1:7" ht="21" customHeight="1">
      <c r="A34" s="163" t="s">
        <v>16</v>
      </c>
      <c r="B34" s="102" t="s">
        <v>0</v>
      </c>
      <c r="C34" s="102" t="s">
        <v>10</v>
      </c>
      <c r="D34" s="103" t="s">
        <v>23</v>
      </c>
      <c r="E34" s="159" t="s">
        <v>256</v>
      </c>
      <c r="F34" s="103" t="s">
        <v>17</v>
      </c>
      <c r="G34" s="278">
        <v>2676118</v>
      </c>
    </row>
    <row r="35" spans="1:7" ht="33">
      <c r="A35" s="166" t="s">
        <v>26</v>
      </c>
      <c r="B35" s="102" t="s">
        <v>0</v>
      </c>
      <c r="C35" s="102" t="s">
        <v>10</v>
      </c>
      <c r="D35" s="103" t="s">
        <v>23</v>
      </c>
      <c r="E35" s="159" t="s">
        <v>256</v>
      </c>
      <c r="F35" s="103" t="s">
        <v>27</v>
      </c>
      <c r="G35" s="278">
        <v>1301431</v>
      </c>
    </row>
    <row r="36" spans="1:7" ht="49.5">
      <c r="A36" s="203" t="s">
        <v>754</v>
      </c>
      <c r="B36" s="102" t="s">
        <v>0</v>
      </c>
      <c r="C36" s="102" t="s">
        <v>10</v>
      </c>
      <c r="D36" s="103" t="s">
        <v>23</v>
      </c>
      <c r="E36" s="159" t="s">
        <v>755</v>
      </c>
      <c r="F36" s="103"/>
      <c r="G36" s="278">
        <f>G37</f>
        <v>1000</v>
      </c>
    </row>
    <row r="37" spans="1:7" ht="33">
      <c r="A37" s="166" t="s">
        <v>26</v>
      </c>
      <c r="B37" s="102" t="s">
        <v>0</v>
      </c>
      <c r="C37" s="102" t="s">
        <v>10</v>
      </c>
      <c r="D37" s="103" t="s">
        <v>23</v>
      </c>
      <c r="E37" s="159" t="s">
        <v>755</v>
      </c>
      <c r="F37" s="103" t="s">
        <v>27</v>
      </c>
      <c r="G37" s="278">
        <v>1000</v>
      </c>
    </row>
    <row r="38" spans="1:7" ht="16.5">
      <c r="A38" s="279" t="s">
        <v>28</v>
      </c>
      <c r="B38" s="102" t="s">
        <v>0</v>
      </c>
      <c r="C38" s="102" t="s">
        <v>10</v>
      </c>
      <c r="D38" s="103" t="s">
        <v>23</v>
      </c>
      <c r="E38" s="159" t="s">
        <v>256</v>
      </c>
      <c r="F38" s="103" t="s">
        <v>29</v>
      </c>
      <c r="G38" s="278">
        <v>107594</v>
      </c>
    </row>
    <row r="39" spans="1:7" ht="16.5">
      <c r="A39" s="377" t="s">
        <v>592</v>
      </c>
      <c r="B39" s="102" t="s">
        <v>0</v>
      </c>
      <c r="C39" s="102" t="s">
        <v>10</v>
      </c>
      <c r="D39" s="103" t="s">
        <v>23</v>
      </c>
      <c r="E39" s="159" t="s">
        <v>256</v>
      </c>
      <c r="F39" s="103" t="s">
        <v>593</v>
      </c>
      <c r="G39" s="278">
        <v>37922</v>
      </c>
    </row>
    <row r="40" spans="1:7" ht="16.5">
      <c r="A40" s="160" t="s">
        <v>257</v>
      </c>
      <c r="B40" s="161" t="s">
        <v>0</v>
      </c>
      <c r="C40" s="161" t="s">
        <v>10</v>
      </c>
      <c r="D40" s="161" t="s">
        <v>80</v>
      </c>
      <c r="E40" s="161"/>
      <c r="F40" s="161"/>
      <c r="G40" s="277">
        <f>G41</f>
        <v>25000</v>
      </c>
    </row>
    <row r="41" spans="1:7" ht="49.5">
      <c r="A41" s="162" t="s">
        <v>13</v>
      </c>
      <c r="B41" s="115" t="s">
        <v>0</v>
      </c>
      <c r="C41" s="159" t="s">
        <v>10</v>
      </c>
      <c r="D41" s="159" t="s">
        <v>80</v>
      </c>
      <c r="E41" s="103" t="s">
        <v>250</v>
      </c>
      <c r="F41" s="116"/>
      <c r="G41" s="278">
        <f>G42</f>
        <v>25000</v>
      </c>
    </row>
    <row r="42" spans="1:7" ht="21.75" customHeight="1">
      <c r="A42" s="163" t="s">
        <v>30</v>
      </c>
      <c r="B42" s="115" t="s">
        <v>0</v>
      </c>
      <c r="C42" s="159" t="s">
        <v>10</v>
      </c>
      <c r="D42" s="159" t="s">
        <v>80</v>
      </c>
      <c r="E42" s="103" t="s">
        <v>258</v>
      </c>
      <c r="F42" s="116"/>
      <c r="G42" s="278">
        <f>G43</f>
        <v>25000</v>
      </c>
    </row>
    <row r="43" spans="1:7" ht="36" customHeight="1">
      <c r="A43" s="163" t="s">
        <v>41</v>
      </c>
      <c r="B43" s="115" t="s">
        <v>0</v>
      </c>
      <c r="C43" s="159" t="s">
        <v>10</v>
      </c>
      <c r="D43" s="159" t="s">
        <v>80</v>
      </c>
      <c r="E43" s="103" t="s">
        <v>259</v>
      </c>
      <c r="F43" s="116"/>
      <c r="G43" s="278">
        <f>G44</f>
        <v>25000</v>
      </c>
    </row>
    <row r="44" spans="1:7" ht="16.5">
      <c r="A44" s="163" t="s">
        <v>42</v>
      </c>
      <c r="B44" s="115" t="s">
        <v>0</v>
      </c>
      <c r="C44" s="159" t="s">
        <v>10</v>
      </c>
      <c r="D44" s="159" t="s">
        <v>80</v>
      </c>
      <c r="E44" s="103" t="s">
        <v>259</v>
      </c>
      <c r="F44" s="116" t="s">
        <v>43</v>
      </c>
      <c r="G44" s="278">
        <v>25000</v>
      </c>
    </row>
    <row r="45" spans="1:7" ht="16.5">
      <c r="A45" s="276" t="s">
        <v>30</v>
      </c>
      <c r="B45" s="99" t="s">
        <v>0</v>
      </c>
      <c r="C45" s="99" t="s">
        <v>10</v>
      </c>
      <c r="D45" s="99" t="s">
        <v>31</v>
      </c>
      <c r="E45" s="100"/>
      <c r="F45" s="100"/>
      <c r="G45" s="277">
        <f>G46+G53</f>
        <v>226000</v>
      </c>
    </row>
    <row r="46" spans="1:7" ht="49.5">
      <c r="A46" s="163" t="s">
        <v>13</v>
      </c>
      <c r="B46" s="102" t="s">
        <v>0</v>
      </c>
      <c r="C46" s="102" t="s">
        <v>10</v>
      </c>
      <c r="D46" s="103" t="s">
        <v>31</v>
      </c>
      <c r="E46" s="103" t="s">
        <v>260</v>
      </c>
      <c r="F46" s="103"/>
      <c r="G46" s="278">
        <f>G47</f>
        <v>208000</v>
      </c>
    </row>
    <row r="47" spans="1:7" ht="16.5">
      <c r="A47" s="163" t="s">
        <v>30</v>
      </c>
      <c r="B47" s="102" t="s">
        <v>0</v>
      </c>
      <c r="C47" s="103" t="s">
        <v>10</v>
      </c>
      <c r="D47" s="103" t="s">
        <v>31</v>
      </c>
      <c r="E47" s="103" t="s">
        <v>258</v>
      </c>
      <c r="F47" s="103"/>
      <c r="G47" s="278">
        <f>G48+G51</f>
        <v>208000</v>
      </c>
    </row>
    <row r="48" spans="1:7" ht="16.5">
      <c r="A48" s="415" t="s">
        <v>32</v>
      </c>
      <c r="B48" s="102" t="s">
        <v>0</v>
      </c>
      <c r="C48" s="103" t="s">
        <v>10</v>
      </c>
      <c r="D48" s="103" t="s">
        <v>31</v>
      </c>
      <c r="E48" s="103" t="s">
        <v>261</v>
      </c>
      <c r="F48" s="103"/>
      <c r="G48" s="278">
        <f>+G50+G49</f>
        <v>197500</v>
      </c>
    </row>
    <row r="49" spans="1:10" ht="16.5">
      <c r="A49" s="202" t="s">
        <v>592</v>
      </c>
      <c r="B49" s="101" t="s">
        <v>0</v>
      </c>
      <c r="C49" s="103" t="s">
        <v>10</v>
      </c>
      <c r="D49" s="103" t="s">
        <v>31</v>
      </c>
      <c r="E49" s="103" t="s">
        <v>261</v>
      </c>
      <c r="F49" s="103" t="s">
        <v>593</v>
      </c>
      <c r="G49" s="278">
        <v>6000</v>
      </c>
      <c r="J49" s="105"/>
    </row>
    <row r="50" spans="1:10" ht="16.5">
      <c r="A50" s="280" t="s">
        <v>28</v>
      </c>
      <c r="B50" s="102" t="s">
        <v>0</v>
      </c>
      <c r="C50" s="103" t="s">
        <v>10</v>
      </c>
      <c r="D50" s="103" t="s">
        <v>31</v>
      </c>
      <c r="E50" s="103" t="s">
        <v>261</v>
      </c>
      <c r="F50" s="103" t="s">
        <v>29</v>
      </c>
      <c r="G50" s="278">
        <v>191500</v>
      </c>
      <c r="J50" s="105"/>
    </row>
    <row r="51" spans="1:10" ht="16.5">
      <c r="A51" s="280" t="s">
        <v>654</v>
      </c>
      <c r="B51" s="102" t="s">
        <v>0</v>
      </c>
      <c r="C51" s="103" t="s">
        <v>10</v>
      </c>
      <c r="D51" s="103" t="s">
        <v>31</v>
      </c>
      <c r="E51" s="103" t="s">
        <v>639</v>
      </c>
      <c r="F51" s="103"/>
      <c r="G51" s="278">
        <f>G52</f>
        <v>10500</v>
      </c>
      <c r="J51" s="105"/>
    </row>
    <row r="52" spans="1:10" ht="33">
      <c r="A52" s="166" t="s">
        <v>26</v>
      </c>
      <c r="B52" s="102" t="s">
        <v>0</v>
      </c>
      <c r="C52" s="103" t="s">
        <v>10</v>
      </c>
      <c r="D52" s="103" t="s">
        <v>31</v>
      </c>
      <c r="E52" s="103" t="s">
        <v>639</v>
      </c>
      <c r="F52" s="103" t="s">
        <v>27</v>
      </c>
      <c r="G52" s="278">
        <v>10500</v>
      </c>
      <c r="J52" s="105"/>
    </row>
    <row r="53" spans="1:10" ht="33">
      <c r="A53" s="168" t="s">
        <v>589</v>
      </c>
      <c r="B53" s="102" t="s">
        <v>0</v>
      </c>
      <c r="C53" s="103" t="s">
        <v>10</v>
      </c>
      <c r="D53" s="103" t="s">
        <v>31</v>
      </c>
      <c r="E53" s="103" t="s">
        <v>293</v>
      </c>
      <c r="F53" s="103"/>
      <c r="G53" s="278">
        <f>G54</f>
        <v>18000</v>
      </c>
      <c r="J53" s="105"/>
    </row>
    <row r="54" spans="1:10" ht="16.5">
      <c r="A54" s="416" t="s">
        <v>507</v>
      </c>
      <c r="B54" s="102" t="s">
        <v>0</v>
      </c>
      <c r="C54" s="103" t="s">
        <v>10</v>
      </c>
      <c r="D54" s="103" t="s">
        <v>31</v>
      </c>
      <c r="E54" s="103" t="s">
        <v>290</v>
      </c>
      <c r="F54" s="103"/>
      <c r="G54" s="278">
        <f>G55</f>
        <v>18000</v>
      </c>
    </row>
    <row r="55" spans="1:10" ht="16.5">
      <c r="A55" s="416" t="s">
        <v>508</v>
      </c>
      <c r="B55" s="102" t="s">
        <v>0</v>
      </c>
      <c r="C55" s="103" t="s">
        <v>10</v>
      </c>
      <c r="D55" s="103" t="s">
        <v>31</v>
      </c>
      <c r="E55" s="103" t="s">
        <v>618</v>
      </c>
      <c r="F55" s="103"/>
      <c r="G55" s="278">
        <f>G56</f>
        <v>18000</v>
      </c>
    </row>
    <row r="56" spans="1:10" ht="33">
      <c r="A56" s="166" t="s">
        <v>26</v>
      </c>
      <c r="B56" s="102" t="s">
        <v>0</v>
      </c>
      <c r="C56" s="103" t="s">
        <v>10</v>
      </c>
      <c r="D56" s="103" t="s">
        <v>31</v>
      </c>
      <c r="E56" s="103" t="s">
        <v>618</v>
      </c>
      <c r="F56" s="103" t="s">
        <v>27</v>
      </c>
      <c r="G56" s="278">
        <v>18000</v>
      </c>
    </row>
    <row r="57" spans="1:10" ht="16.5">
      <c r="A57" s="281" t="s">
        <v>33</v>
      </c>
      <c r="B57" s="100" t="s">
        <v>0</v>
      </c>
      <c r="C57" s="100" t="s">
        <v>12</v>
      </c>
      <c r="D57" s="100"/>
      <c r="E57" s="100"/>
      <c r="F57" s="100"/>
      <c r="G57" s="282">
        <f>G58</f>
        <v>310200</v>
      </c>
    </row>
    <row r="58" spans="1:10" ht="16.5">
      <c r="A58" s="281" t="s">
        <v>34</v>
      </c>
      <c r="B58" s="106" t="s">
        <v>0</v>
      </c>
      <c r="C58" s="107" t="s">
        <v>12</v>
      </c>
      <c r="D58" s="107" t="s">
        <v>19</v>
      </c>
      <c r="E58" s="107"/>
      <c r="F58" s="107"/>
      <c r="G58" s="283">
        <f>G59</f>
        <v>310200</v>
      </c>
    </row>
    <row r="59" spans="1:10" ht="36.75" customHeight="1">
      <c r="A59" s="162" t="s">
        <v>13</v>
      </c>
      <c r="B59" s="108" t="s">
        <v>0</v>
      </c>
      <c r="C59" s="103" t="s">
        <v>12</v>
      </c>
      <c r="D59" s="103" t="s">
        <v>19</v>
      </c>
      <c r="E59" s="103" t="s">
        <v>250</v>
      </c>
      <c r="F59" s="103"/>
      <c r="G59" s="278">
        <f>G61</f>
        <v>310200</v>
      </c>
    </row>
    <row r="60" spans="1:10" ht="16.5">
      <c r="A60" s="163" t="s">
        <v>30</v>
      </c>
      <c r="B60" s="307" t="s">
        <v>0</v>
      </c>
      <c r="C60" s="308" t="s">
        <v>12</v>
      </c>
      <c r="D60" s="308" t="s">
        <v>19</v>
      </c>
      <c r="E60" s="308" t="s">
        <v>258</v>
      </c>
      <c r="F60" s="308"/>
      <c r="G60" s="305">
        <f>G61</f>
        <v>310200</v>
      </c>
    </row>
    <row r="61" spans="1:10" ht="23.85" customHeight="1">
      <c r="A61" s="309" t="s">
        <v>35</v>
      </c>
      <c r="B61" s="310" t="s">
        <v>0</v>
      </c>
      <c r="C61" s="311" t="s">
        <v>12</v>
      </c>
      <c r="D61" s="311" t="s">
        <v>19</v>
      </c>
      <c r="E61" s="311" t="s">
        <v>672</v>
      </c>
      <c r="F61" s="312"/>
      <c r="G61" s="313">
        <f>G62+G63</f>
        <v>310200</v>
      </c>
    </row>
    <row r="62" spans="1:10" ht="22.9" customHeight="1">
      <c r="A62" s="163" t="s">
        <v>16</v>
      </c>
      <c r="B62" s="106" t="s">
        <v>0</v>
      </c>
      <c r="C62" s="103" t="s">
        <v>12</v>
      </c>
      <c r="D62" s="103" t="s">
        <v>19</v>
      </c>
      <c r="E62" s="103" t="s">
        <v>672</v>
      </c>
      <c r="F62" s="103" t="s">
        <v>17</v>
      </c>
      <c r="G62" s="278">
        <v>281981.95</v>
      </c>
    </row>
    <row r="63" spans="1:10" ht="32.25" customHeight="1">
      <c r="A63" s="306" t="s">
        <v>26</v>
      </c>
      <c r="B63" s="307" t="s">
        <v>0</v>
      </c>
      <c r="C63" s="308" t="s">
        <v>12</v>
      </c>
      <c r="D63" s="308" t="s">
        <v>19</v>
      </c>
      <c r="E63" s="308" t="s">
        <v>672</v>
      </c>
      <c r="F63" s="308" t="s">
        <v>27</v>
      </c>
      <c r="G63" s="305">
        <v>28218.05</v>
      </c>
    </row>
    <row r="64" spans="1:10" ht="23.25" customHeight="1">
      <c r="A64" s="499" t="s">
        <v>36</v>
      </c>
      <c r="B64" s="315" t="s">
        <v>0</v>
      </c>
      <c r="C64" s="316" t="s">
        <v>19</v>
      </c>
      <c r="D64" s="316"/>
      <c r="E64" s="316"/>
      <c r="F64" s="316"/>
      <c r="G64" s="317">
        <f>G65+G76</f>
        <v>65600</v>
      </c>
    </row>
    <row r="65" spans="1:7" ht="16.5">
      <c r="A65" s="287" t="s">
        <v>37</v>
      </c>
      <c r="B65" s="111" t="s">
        <v>0</v>
      </c>
      <c r="C65" s="112" t="s">
        <v>19</v>
      </c>
      <c r="D65" s="112" t="s">
        <v>12</v>
      </c>
      <c r="E65" s="107"/>
      <c r="F65" s="107"/>
      <c r="G65" s="288">
        <f>G66+G72</f>
        <v>17600</v>
      </c>
    </row>
    <row r="66" spans="1:7" ht="37.5" customHeight="1">
      <c r="A66" s="369" t="s">
        <v>623</v>
      </c>
      <c r="B66" s="102" t="s">
        <v>0</v>
      </c>
      <c r="C66" s="102" t="s">
        <v>19</v>
      </c>
      <c r="D66" s="103" t="s">
        <v>12</v>
      </c>
      <c r="E66" s="103" t="s">
        <v>278</v>
      </c>
      <c r="F66" s="103"/>
      <c r="G66" s="278">
        <f>G67</f>
        <v>15600</v>
      </c>
    </row>
    <row r="67" spans="1:7" ht="16.5">
      <c r="A67" s="164" t="s">
        <v>264</v>
      </c>
      <c r="B67" s="102" t="s">
        <v>0</v>
      </c>
      <c r="C67" s="102" t="s">
        <v>19</v>
      </c>
      <c r="D67" s="102" t="s">
        <v>12</v>
      </c>
      <c r="E67" s="103" t="s">
        <v>565</v>
      </c>
      <c r="F67" s="113"/>
      <c r="G67" s="278">
        <f>G68</f>
        <v>15600</v>
      </c>
    </row>
    <row r="68" spans="1:7" ht="33.75" customHeight="1">
      <c r="A68" s="165" t="s">
        <v>38</v>
      </c>
      <c r="B68" s="102" t="s">
        <v>0</v>
      </c>
      <c r="C68" s="102" t="s">
        <v>19</v>
      </c>
      <c r="D68" s="102" t="s">
        <v>12</v>
      </c>
      <c r="E68" s="103" t="s">
        <v>595</v>
      </c>
      <c r="F68" s="113"/>
      <c r="G68" s="278">
        <f>G70+G69+G71</f>
        <v>15600</v>
      </c>
    </row>
    <row r="69" spans="1:7" ht="19.5" customHeight="1">
      <c r="A69" s="163" t="s">
        <v>16</v>
      </c>
      <c r="B69" s="102" t="s">
        <v>0</v>
      </c>
      <c r="C69" s="102" t="s">
        <v>19</v>
      </c>
      <c r="D69" s="102" t="s">
        <v>12</v>
      </c>
      <c r="E69" s="103" t="s">
        <v>595</v>
      </c>
      <c r="F69" s="113" t="s">
        <v>17</v>
      </c>
      <c r="G69" s="278">
        <v>0</v>
      </c>
    </row>
    <row r="70" spans="1:7" ht="33">
      <c r="A70" s="465" t="s">
        <v>26</v>
      </c>
      <c r="B70" s="102" t="s">
        <v>0</v>
      </c>
      <c r="C70" s="102" t="s">
        <v>19</v>
      </c>
      <c r="D70" s="102" t="s">
        <v>12</v>
      </c>
      <c r="E70" s="103" t="s">
        <v>595</v>
      </c>
      <c r="F70" s="103" t="s">
        <v>27</v>
      </c>
      <c r="G70" s="278">
        <v>5000</v>
      </c>
    </row>
    <row r="71" spans="1:7" ht="16.5">
      <c r="A71" s="201" t="s">
        <v>710</v>
      </c>
      <c r="B71" s="101" t="s">
        <v>0</v>
      </c>
      <c r="C71" s="102" t="s">
        <v>19</v>
      </c>
      <c r="D71" s="102" t="s">
        <v>12</v>
      </c>
      <c r="E71" s="103" t="s">
        <v>595</v>
      </c>
      <c r="F71" s="113" t="s">
        <v>685</v>
      </c>
      <c r="G71" s="289">
        <v>10600</v>
      </c>
    </row>
    <row r="72" spans="1:7" ht="31.5" customHeight="1">
      <c r="A72" s="466" t="s">
        <v>627</v>
      </c>
      <c r="B72" s="102" t="s">
        <v>0</v>
      </c>
      <c r="C72" s="102" t="s">
        <v>19</v>
      </c>
      <c r="D72" s="102" t="s">
        <v>12</v>
      </c>
      <c r="E72" s="113" t="s">
        <v>279</v>
      </c>
      <c r="F72" s="113"/>
      <c r="G72" s="289">
        <f>G74</f>
        <v>2000</v>
      </c>
    </row>
    <row r="73" spans="1:7" ht="16.5">
      <c r="A73" s="203" t="s">
        <v>265</v>
      </c>
      <c r="B73" s="102" t="s">
        <v>0</v>
      </c>
      <c r="C73" s="102" t="s">
        <v>19</v>
      </c>
      <c r="D73" s="102" t="s">
        <v>12</v>
      </c>
      <c r="E73" s="113" t="s">
        <v>281</v>
      </c>
      <c r="F73" s="113"/>
      <c r="G73" s="289">
        <f>G74</f>
        <v>2000</v>
      </c>
    </row>
    <row r="74" spans="1:7" ht="33">
      <c r="A74" s="165" t="s">
        <v>38</v>
      </c>
      <c r="B74" s="102" t="s">
        <v>0</v>
      </c>
      <c r="C74" s="102" t="s">
        <v>19</v>
      </c>
      <c r="D74" s="102" t="s">
        <v>12</v>
      </c>
      <c r="E74" s="116" t="s">
        <v>596</v>
      </c>
      <c r="F74" s="113"/>
      <c r="G74" s="289">
        <f>G75</f>
        <v>2000</v>
      </c>
    </row>
    <row r="75" spans="1:7" ht="30.75" customHeight="1">
      <c r="A75" s="166" t="s">
        <v>26</v>
      </c>
      <c r="B75" s="102" t="s">
        <v>0</v>
      </c>
      <c r="C75" s="102" t="s">
        <v>19</v>
      </c>
      <c r="D75" s="102" t="s">
        <v>12</v>
      </c>
      <c r="E75" s="116" t="s">
        <v>596</v>
      </c>
      <c r="F75" s="113" t="s">
        <v>27</v>
      </c>
      <c r="G75" s="289">
        <v>2000</v>
      </c>
    </row>
    <row r="76" spans="1:7" ht="16.5">
      <c r="A76" s="290" t="s">
        <v>44</v>
      </c>
      <c r="B76" s="99" t="s">
        <v>0</v>
      </c>
      <c r="C76" s="100" t="s">
        <v>19</v>
      </c>
      <c r="D76" s="100" t="s">
        <v>45</v>
      </c>
      <c r="E76" s="100"/>
      <c r="F76" s="100"/>
      <c r="G76" s="277">
        <f>G77</f>
        <v>48000</v>
      </c>
    </row>
    <row r="77" spans="1:7" ht="49.5">
      <c r="A77" s="163" t="s">
        <v>626</v>
      </c>
      <c r="B77" s="102" t="s">
        <v>0</v>
      </c>
      <c r="C77" s="103" t="s">
        <v>19</v>
      </c>
      <c r="D77" s="103" t="s">
        <v>45</v>
      </c>
      <c r="E77" s="103" t="s">
        <v>266</v>
      </c>
      <c r="F77" s="103"/>
      <c r="G77" s="278">
        <f>G78</f>
        <v>48000</v>
      </c>
    </row>
    <row r="78" spans="1:7" ht="24" customHeight="1">
      <c r="A78" s="163" t="s">
        <v>269</v>
      </c>
      <c r="B78" s="102" t="s">
        <v>0</v>
      </c>
      <c r="C78" s="103" t="s">
        <v>19</v>
      </c>
      <c r="D78" s="103" t="s">
        <v>45</v>
      </c>
      <c r="E78" s="103" t="s">
        <v>267</v>
      </c>
      <c r="F78" s="103"/>
      <c r="G78" s="278">
        <f>G79</f>
        <v>48000</v>
      </c>
    </row>
    <row r="79" spans="1:7" ht="33">
      <c r="A79" s="181" t="s">
        <v>439</v>
      </c>
      <c r="B79" s="102" t="s">
        <v>0</v>
      </c>
      <c r="C79" s="103" t="s">
        <v>19</v>
      </c>
      <c r="D79" s="103" t="s">
        <v>45</v>
      </c>
      <c r="E79" s="103" t="s">
        <v>268</v>
      </c>
      <c r="F79" s="103"/>
      <c r="G79" s="278">
        <f>G80+G81</f>
        <v>48000</v>
      </c>
    </row>
    <row r="80" spans="1:7" ht="33">
      <c r="A80" s="174" t="s">
        <v>26</v>
      </c>
      <c r="B80" s="102" t="s">
        <v>0</v>
      </c>
      <c r="C80" s="103" t="s">
        <v>19</v>
      </c>
      <c r="D80" s="103" t="s">
        <v>45</v>
      </c>
      <c r="E80" s="103" t="s">
        <v>268</v>
      </c>
      <c r="F80" s="103" t="s">
        <v>27</v>
      </c>
      <c r="G80" s="278">
        <v>36000</v>
      </c>
    </row>
    <row r="81" spans="1:7" ht="16.5">
      <c r="A81" s="201" t="s">
        <v>710</v>
      </c>
      <c r="B81" s="102" t="s">
        <v>0</v>
      </c>
      <c r="C81" s="103" t="s">
        <v>19</v>
      </c>
      <c r="D81" s="103" t="s">
        <v>45</v>
      </c>
      <c r="E81" s="103" t="s">
        <v>268</v>
      </c>
      <c r="F81" s="103" t="s">
        <v>685</v>
      </c>
      <c r="G81" s="278">
        <v>12000</v>
      </c>
    </row>
    <row r="82" spans="1:7" ht="16.5">
      <c r="A82" s="285" t="s">
        <v>46</v>
      </c>
      <c r="B82" s="117" t="s">
        <v>0</v>
      </c>
      <c r="C82" s="110" t="s">
        <v>23</v>
      </c>
      <c r="D82" s="100"/>
      <c r="E82" s="100"/>
      <c r="F82" s="100"/>
      <c r="G82" s="277">
        <f>+G83+G88</f>
        <v>710638.72</v>
      </c>
    </row>
    <row r="83" spans="1:7" ht="16.5">
      <c r="A83" s="291" t="s">
        <v>48</v>
      </c>
      <c r="B83" s="99" t="s">
        <v>0</v>
      </c>
      <c r="C83" s="100" t="s">
        <v>23</v>
      </c>
      <c r="D83" s="100" t="s">
        <v>40</v>
      </c>
      <c r="E83" s="100"/>
      <c r="F83" s="100"/>
      <c r="G83" s="288">
        <f>G84</f>
        <v>689638.72</v>
      </c>
    </row>
    <row r="84" spans="1:7" ht="49.5">
      <c r="A84" s="414" t="s">
        <v>748</v>
      </c>
      <c r="B84" s="102" t="s">
        <v>0</v>
      </c>
      <c r="C84" s="103" t="s">
        <v>23</v>
      </c>
      <c r="D84" s="103" t="s">
        <v>40</v>
      </c>
      <c r="E84" s="103" t="s">
        <v>274</v>
      </c>
      <c r="F84" s="103"/>
      <c r="G84" s="284">
        <f>G85</f>
        <v>689638.72</v>
      </c>
    </row>
    <row r="85" spans="1:7" ht="33">
      <c r="A85" s="167" t="s">
        <v>277</v>
      </c>
      <c r="B85" s="102" t="s">
        <v>0</v>
      </c>
      <c r="C85" s="103" t="s">
        <v>23</v>
      </c>
      <c r="D85" s="103" t="s">
        <v>40</v>
      </c>
      <c r="E85" s="103" t="s">
        <v>275</v>
      </c>
      <c r="F85" s="103"/>
      <c r="G85" s="284">
        <f>G86</f>
        <v>689638.72</v>
      </c>
    </row>
    <row r="86" spans="1:7" ht="33">
      <c r="A86" s="174" t="s">
        <v>49</v>
      </c>
      <c r="B86" s="102" t="s">
        <v>0</v>
      </c>
      <c r="C86" s="103" t="s">
        <v>23</v>
      </c>
      <c r="D86" s="103" t="s">
        <v>40</v>
      </c>
      <c r="E86" s="103" t="s">
        <v>276</v>
      </c>
      <c r="F86" s="103"/>
      <c r="G86" s="284">
        <f>G87</f>
        <v>689638.72</v>
      </c>
    </row>
    <row r="87" spans="1:7" ht="33">
      <c r="A87" s="174" t="s">
        <v>26</v>
      </c>
      <c r="B87" s="102" t="s">
        <v>0</v>
      </c>
      <c r="C87" s="103" t="s">
        <v>23</v>
      </c>
      <c r="D87" s="103" t="s">
        <v>40</v>
      </c>
      <c r="E87" s="103" t="s">
        <v>276</v>
      </c>
      <c r="F87" s="103" t="s">
        <v>27</v>
      </c>
      <c r="G87" s="284">
        <v>689638.72</v>
      </c>
    </row>
    <row r="88" spans="1:7" ht="16.5">
      <c r="A88" s="291" t="s">
        <v>757</v>
      </c>
      <c r="B88" s="99" t="s">
        <v>0</v>
      </c>
      <c r="C88" s="100" t="s">
        <v>23</v>
      </c>
      <c r="D88" s="100" t="s">
        <v>756</v>
      </c>
      <c r="E88" s="100"/>
      <c r="F88" s="100"/>
      <c r="G88" s="288">
        <f>G90</f>
        <v>21000</v>
      </c>
    </row>
    <row r="89" spans="1:7" ht="49.5">
      <c r="A89" s="162" t="s">
        <v>13</v>
      </c>
      <c r="B89" s="102" t="s">
        <v>0</v>
      </c>
      <c r="C89" s="103" t="s">
        <v>23</v>
      </c>
      <c r="D89" s="103" t="s">
        <v>756</v>
      </c>
      <c r="E89" s="103" t="s">
        <v>250</v>
      </c>
      <c r="F89" s="100"/>
      <c r="G89" s="288"/>
    </row>
    <row r="90" spans="1:7" ht="16.5">
      <c r="A90" s="163" t="s">
        <v>30</v>
      </c>
      <c r="B90" s="102" t="s">
        <v>0</v>
      </c>
      <c r="C90" s="103" t="s">
        <v>23</v>
      </c>
      <c r="D90" s="103" t="s">
        <v>756</v>
      </c>
      <c r="E90" s="103" t="s">
        <v>258</v>
      </c>
      <c r="F90" s="103"/>
      <c r="G90" s="284">
        <f>G91</f>
        <v>21000</v>
      </c>
    </row>
    <row r="91" spans="1:7" ht="33">
      <c r="A91" s="203" t="s">
        <v>759</v>
      </c>
      <c r="B91" s="102" t="s">
        <v>0</v>
      </c>
      <c r="C91" s="103" t="s">
        <v>23</v>
      </c>
      <c r="D91" s="103" t="s">
        <v>756</v>
      </c>
      <c r="E91" s="103" t="s">
        <v>763</v>
      </c>
      <c r="F91" s="103"/>
      <c r="G91" s="284">
        <f>G92</f>
        <v>21000</v>
      </c>
    </row>
    <row r="92" spans="1:7" ht="33">
      <c r="A92" s="174" t="s">
        <v>26</v>
      </c>
      <c r="B92" s="102" t="s">
        <v>0</v>
      </c>
      <c r="C92" s="103" t="s">
        <v>23</v>
      </c>
      <c r="D92" s="103" t="s">
        <v>756</v>
      </c>
      <c r="E92" s="103" t="s">
        <v>763</v>
      </c>
      <c r="F92" s="103" t="s">
        <v>27</v>
      </c>
      <c r="G92" s="284">
        <v>21000</v>
      </c>
    </row>
    <row r="93" spans="1:7" ht="16.5">
      <c r="A93" s="292" t="s">
        <v>50</v>
      </c>
      <c r="B93" s="117" t="s">
        <v>0</v>
      </c>
      <c r="C93" s="110" t="s">
        <v>51</v>
      </c>
      <c r="D93" s="110"/>
      <c r="E93" s="110"/>
      <c r="F93" s="110"/>
      <c r="G93" s="286">
        <f>G94+G103+G115+G141</f>
        <v>3833034</v>
      </c>
    </row>
    <row r="94" spans="1:7" ht="16.5">
      <c r="A94" s="293" t="s">
        <v>52</v>
      </c>
      <c r="B94" s="118" t="s">
        <v>0</v>
      </c>
      <c r="C94" s="119" t="s">
        <v>51</v>
      </c>
      <c r="D94" s="120" t="s">
        <v>10</v>
      </c>
      <c r="E94" s="120"/>
      <c r="F94" s="121"/>
      <c r="G94" s="294">
        <f>G95+G99</f>
        <v>79264</v>
      </c>
    </row>
    <row r="95" spans="1:7" ht="66">
      <c r="A95" s="203" t="s">
        <v>749</v>
      </c>
      <c r="B95" s="159" t="s">
        <v>0</v>
      </c>
      <c r="C95" s="159" t="s">
        <v>51</v>
      </c>
      <c r="D95" s="159" t="s">
        <v>10</v>
      </c>
      <c r="E95" s="122" t="s">
        <v>262</v>
      </c>
      <c r="F95" s="122"/>
      <c r="G95" s="295">
        <f>G98</f>
        <v>0</v>
      </c>
    </row>
    <row r="96" spans="1:7" ht="33">
      <c r="A96" s="169" t="s">
        <v>280</v>
      </c>
      <c r="B96" s="159" t="s">
        <v>0</v>
      </c>
      <c r="C96" s="159" t="s">
        <v>51</v>
      </c>
      <c r="D96" s="159" t="s">
        <v>10</v>
      </c>
      <c r="E96" s="122" t="s">
        <v>263</v>
      </c>
      <c r="F96" s="120"/>
      <c r="G96" s="295">
        <f>G97</f>
        <v>0</v>
      </c>
    </row>
    <row r="97" spans="1:9" ht="33">
      <c r="A97" s="168" t="s">
        <v>282</v>
      </c>
      <c r="B97" s="159" t="s">
        <v>0</v>
      </c>
      <c r="C97" s="159" t="s">
        <v>51</v>
      </c>
      <c r="D97" s="159" t="s">
        <v>10</v>
      </c>
      <c r="E97" s="122" t="s">
        <v>597</v>
      </c>
      <c r="F97" s="120"/>
      <c r="G97" s="295">
        <f>G98</f>
        <v>0</v>
      </c>
    </row>
    <row r="98" spans="1:9" ht="33">
      <c r="A98" s="170" t="s">
        <v>26</v>
      </c>
      <c r="B98" s="159" t="s">
        <v>0</v>
      </c>
      <c r="C98" s="159" t="s">
        <v>51</v>
      </c>
      <c r="D98" s="159" t="s">
        <v>10</v>
      </c>
      <c r="E98" s="122" t="s">
        <v>597</v>
      </c>
      <c r="F98" s="122" t="s">
        <v>27</v>
      </c>
      <c r="G98" s="296">
        <v>0</v>
      </c>
      <c r="H98" s="124"/>
      <c r="I98" s="125"/>
    </row>
    <row r="99" spans="1:9" ht="49.5">
      <c r="A99" s="203" t="s">
        <v>743</v>
      </c>
      <c r="B99" s="159" t="s">
        <v>0</v>
      </c>
      <c r="C99" s="159" t="s">
        <v>51</v>
      </c>
      <c r="D99" s="159" t="s">
        <v>10</v>
      </c>
      <c r="E99" s="122" t="s">
        <v>262</v>
      </c>
      <c r="F99" s="122"/>
      <c r="G99" s="296">
        <f>G100</f>
        <v>79264</v>
      </c>
      <c r="H99" s="124"/>
      <c r="I99" s="125"/>
    </row>
    <row r="100" spans="1:9" ht="35.25" customHeight="1">
      <c r="A100" s="169" t="s">
        <v>280</v>
      </c>
      <c r="B100" s="159" t="s">
        <v>0</v>
      </c>
      <c r="C100" s="159" t="s">
        <v>51</v>
      </c>
      <c r="D100" s="159" t="s">
        <v>10</v>
      </c>
      <c r="E100" s="122" t="s">
        <v>263</v>
      </c>
      <c r="F100" s="122"/>
      <c r="G100" s="296">
        <f>G101</f>
        <v>79264</v>
      </c>
      <c r="H100" s="124"/>
      <c r="I100" s="125"/>
    </row>
    <row r="101" spans="1:9" ht="33">
      <c r="A101" s="168" t="s">
        <v>282</v>
      </c>
      <c r="B101" s="159" t="s">
        <v>0</v>
      </c>
      <c r="C101" s="159" t="s">
        <v>51</v>
      </c>
      <c r="D101" s="159" t="s">
        <v>10</v>
      </c>
      <c r="E101" s="122" t="s">
        <v>597</v>
      </c>
      <c r="F101" s="122"/>
      <c r="G101" s="296">
        <f>G102</f>
        <v>79264</v>
      </c>
      <c r="H101" s="124"/>
      <c r="I101" s="125"/>
    </row>
    <row r="102" spans="1:9" ht="16.5">
      <c r="A102" s="419" t="s">
        <v>54</v>
      </c>
      <c r="B102" s="159" t="s">
        <v>0</v>
      </c>
      <c r="C102" s="159" t="s">
        <v>51</v>
      </c>
      <c r="D102" s="159" t="s">
        <v>10</v>
      </c>
      <c r="E102" s="122" t="s">
        <v>597</v>
      </c>
      <c r="F102" s="122" t="s">
        <v>55</v>
      </c>
      <c r="G102" s="296">
        <v>79264</v>
      </c>
      <c r="H102" s="124"/>
      <c r="I102" s="125"/>
    </row>
    <row r="103" spans="1:9" ht="16.5">
      <c r="A103" s="291" t="s">
        <v>53</v>
      </c>
      <c r="B103" s="117" t="s">
        <v>0</v>
      </c>
      <c r="C103" s="123" t="s">
        <v>51</v>
      </c>
      <c r="D103" s="120" t="s">
        <v>12</v>
      </c>
      <c r="E103" s="120"/>
      <c r="F103" s="110"/>
      <c r="G103" s="297">
        <f>G104</f>
        <v>2291500</v>
      </c>
      <c r="H103" s="124"/>
      <c r="I103" s="125"/>
    </row>
    <row r="104" spans="1:9" ht="49.5">
      <c r="A104" s="471" t="s">
        <v>590</v>
      </c>
      <c r="B104" s="172" t="s">
        <v>0</v>
      </c>
      <c r="C104" s="172" t="s">
        <v>51</v>
      </c>
      <c r="D104" s="172" t="s">
        <v>12</v>
      </c>
      <c r="E104" s="172" t="s">
        <v>309</v>
      </c>
      <c r="F104" s="172"/>
      <c r="G104" s="278">
        <f>+G112+G105</f>
        <v>2291500</v>
      </c>
      <c r="H104" s="124"/>
      <c r="I104" s="125"/>
    </row>
    <row r="105" spans="1:9" ht="20.25" customHeight="1">
      <c r="A105" s="173" t="s">
        <v>447</v>
      </c>
      <c r="B105" s="172" t="s">
        <v>0</v>
      </c>
      <c r="C105" s="172" t="s">
        <v>51</v>
      </c>
      <c r="D105" s="172" t="s">
        <v>12</v>
      </c>
      <c r="E105" s="113" t="s">
        <v>445</v>
      </c>
      <c r="F105" s="113"/>
      <c r="G105" s="278">
        <f>G106+G108+G110</f>
        <v>1080000</v>
      </c>
      <c r="H105" s="124"/>
      <c r="I105" s="125"/>
    </row>
    <row r="106" spans="1:9" ht="36" customHeight="1">
      <c r="A106" s="215" t="s">
        <v>724</v>
      </c>
      <c r="B106" s="172" t="s">
        <v>0</v>
      </c>
      <c r="C106" s="172" t="s">
        <v>51</v>
      </c>
      <c r="D106" s="172" t="s">
        <v>12</v>
      </c>
      <c r="E106" s="113" t="s">
        <v>723</v>
      </c>
      <c r="F106" s="113"/>
      <c r="G106" s="278">
        <f>G107</f>
        <v>350000</v>
      </c>
      <c r="H106" s="124"/>
      <c r="I106" s="125"/>
    </row>
    <row r="107" spans="1:9" ht="36" customHeight="1">
      <c r="A107" s="215" t="s">
        <v>726</v>
      </c>
      <c r="B107" s="172" t="s">
        <v>0</v>
      </c>
      <c r="C107" s="172" t="s">
        <v>51</v>
      </c>
      <c r="D107" s="172" t="s">
        <v>12</v>
      </c>
      <c r="E107" s="113" t="s">
        <v>723</v>
      </c>
      <c r="F107" s="113" t="s">
        <v>725</v>
      </c>
      <c r="G107" s="278">
        <v>350000</v>
      </c>
      <c r="H107" s="124"/>
      <c r="I107" s="125"/>
    </row>
    <row r="108" spans="1:9" ht="33">
      <c r="A108" s="215" t="s">
        <v>727</v>
      </c>
      <c r="B108" s="172" t="s">
        <v>0</v>
      </c>
      <c r="C108" s="172" t="s">
        <v>51</v>
      </c>
      <c r="D108" s="172" t="s">
        <v>12</v>
      </c>
      <c r="E108" s="113" t="s">
        <v>728</v>
      </c>
      <c r="F108" s="113"/>
      <c r="G108" s="278">
        <v>730000</v>
      </c>
    </row>
    <row r="109" spans="1:9" ht="33">
      <c r="A109" s="215" t="s">
        <v>726</v>
      </c>
      <c r="B109" s="172" t="s">
        <v>0</v>
      </c>
      <c r="C109" s="172" t="s">
        <v>51</v>
      </c>
      <c r="D109" s="172" t="s">
        <v>12</v>
      </c>
      <c r="E109" s="113" t="s">
        <v>728</v>
      </c>
      <c r="F109" s="113" t="s">
        <v>725</v>
      </c>
      <c r="G109" s="278">
        <v>340000</v>
      </c>
    </row>
    <row r="110" spans="1:9" ht="33">
      <c r="A110" s="215" t="s">
        <v>747</v>
      </c>
      <c r="B110" s="113" t="s">
        <v>0</v>
      </c>
      <c r="C110" s="113" t="s">
        <v>51</v>
      </c>
      <c r="D110" s="113" t="s">
        <v>12</v>
      </c>
      <c r="E110" s="113" t="s">
        <v>746</v>
      </c>
      <c r="F110" s="113"/>
      <c r="G110" s="278">
        <f>G111</f>
        <v>0</v>
      </c>
    </row>
    <row r="111" spans="1:9" ht="33">
      <c r="A111" s="174" t="s">
        <v>26</v>
      </c>
      <c r="B111" s="113" t="s">
        <v>0</v>
      </c>
      <c r="C111" s="113" t="s">
        <v>51</v>
      </c>
      <c r="D111" s="113" t="s">
        <v>12</v>
      </c>
      <c r="E111" s="113" t="s">
        <v>746</v>
      </c>
      <c r="F111" s="113" t="s">
        <v>27</v>
      </c>
      <c r="G111" s="278">
        <v>0</v>
      </c>
    </row>
    <row r="112" spans="1:9" ht="16.5">
      <c r="A112" s="175" t="s">
        <v>285</v>
      </c>
      <c r="B112" s="418" t="s">
        <v>0</v>
      </c>
      <c r="C112" s="418" t="s">
        <v>51</v>
      </c>
      <c r="D112" s="418" t="s">
        <v>12</v>
      </c>
      <c r="E112" s="102" t="s">
        <v>588</v>
      </c>
      <c r="F112" s="102"/>
      <c r="G112" s="417">
        <f>G113</f>
        <v>1211500</v>
      </c>
    </row>
    <row r="113" spans="1:8" ht="33">
      <c r="A113" s="175" t="s">
        <v>286</v>
      </c>
      <c r="B113" s="418" t="s">
        <v>0</v>
      </c>
      <c r="C113" s="418" t="s">
        <v>51</v>
      </c>
      <c r="D113" s="418" t="s">
        <v>12</v>
      </c>
      <c r="E113" s="102" t="s">
        <v>598</v>
      </c>
      <c r="F113" s="102"/>
      <c r="G113" s="417">
        <f>G114</f>
        <v>1211500</v>
      </c>
    </row>
    <row r="114" spans="1:8" ht="16.5">
      <c r="A114" s="419" t="s">
        <v>54</v>
      </c>
      <c r="B114" s="420" t="s">
        <v>0</v>
      </c>
      <c r="C114" s="420" t="s">
        <v>51</v>
      </c>
      <c r="D114" s="420" t="s">
        <v>12</v>
      </c>
      <c r="E114" s="304" t="s">
        <v>598</v>
      </c>
      <c r="F114" s="420" t="s">
        <v>55</v>
      </c>
      <c r="G114" s="421">
        <v>1211500</v>
      </c>
    </row>
    <row r="115" spans="1:8" ht="16.5">
      <c r="A115" s="314" t="s">
        <v>56</v>
      </c>
      <c r="B115" s="321" t="s">
        <v>0</v>
      </c>
      <c r="C115" s="312" t="s">
        <v>51</v>
      </c>
      <c r="D115" s="312" t="s">
        <v>19</v>
      </c>
      <c r="E115" s="312"/>
      <c r="F115" s="312"/>
      <c r="G115" s="322">
        <f>G125+G120+G137+G116</f>
        <v>1262270</v>
      </c>
    </row>
    <row r="116" spans="1:8" ht="33">
      <c r="A116" s="163" t="s">
        <v>629</v>
      </c>
      <c r="B116" s="102" t="s">
        <v>0</v>
      </c>
      <c r="C116" s="103" t="s">
        <v>51</v>
      </c>
      <c r="D116" s="103" t="s">
        <v>19</v>
      </c>
      <c r="E116" s="103" t="s">
        <v>270</v>
      </c>
      <c r="F116" s="103"/>
      <c r="G116" s="278">
        <f>G117</f>
        <v>48300</v>
      </c>
    </row>
    <row r="117" spans="1:8" ht="16.5">
      <c r="A117" s="163" t="s">
        <v>273</v>
      </c>
      <c r="B117" s="102" t="s">
        <v>0</v>
      </c>
      <c r="C117" s="103" t="s">
        <v>51</v>
      </c>
      <c r="D117" s="103" t="s">
        <v>19</v>
      </c>
      <c r="E117" s="103" t="s">
        <v>271</v>
      </c>
      <c r="F117" s="103"/>
      <c r="G117" s="278">
        <f>G118</f>
        <v>48300</v>
      </c>
    </row>
    <row r="118" spans="1:8" ht="16.5">
      <c r="A118" s="279" t="s">
        <v>47</v>
      </c>
      <c r="B118" s="102" t="s">
        <v>0</v>
      </c>
      <c r="C118" s="103" t="s">
        <v>51</v>
      </c>
      <c r="D118" s="103" t="s">
        <v>19</v>
      </c>
      <c r="E118" s="103" t="s">
        <v>272</v>
      </c>
      <c r="F118" s="103"/>
      <c r="G118" s="278">
        <f>G119</f>
        <v>48300</v>
      </c>
    </row>
    <row r="119" spans="1:8" ht="30.75" customHeight="1">
      <c r="A119" s="174" t="s">
        <v>26</v>
      </c>
      <c r="B119" s="102" t="s">
        <v>0</v>
      </c>
      <c r="C119" s="103" t="s">
        <v>51</v>
      </c>
      <c r="D119" s="103" t="s">
        <v>19</v>
      </c>
      <c r="E119" s="103" t="s">
        <v>272</v>
      </c>
      <c r="F119" s="103" t="s">
        <v>27</v>
      </c>
      <c r="G119" s="278">
        <v>48300</v>
      </c>
    </row>
    <row r="120" spans="1:8" ht="33">
      <c r="A120" s="168" t="s">
        <v>589</v>
      </c>
      <c r="B120" s="102" t="s">
        <v>0</v>
      </c>
      <c r="C120" s="103" t="s">
        <v>51</v>
      </c>
      <c r="D120" s="103" t="s">
        <v>19</v>
      </c>
      <c r="E120" s="103" t="s">
        <v>293</v>
      </c>
      <c r="F120" s="103"/>
      <c r="G120" s="278">
        <f>G121</f>
        <v>42000</v>
      </c>
    </row>
    <row r="121" spans="1:8" ht="16.5">
      <c r="A121" s="416" t="s">
        <v>442</v>
      </c>
      <c r="B121" s="102" t="s">
        <v>0</v>
      </c>
      <c r="C121" s="103" t="s">
        <v>51</v>
      </c>
      <c r="D121" s="103" t="s">
        <v>19</v>
      </c>
      <c r="E121" s="103" t="s">
        <v>599</v>
      </c>
      <c r="F121" s="103"/>
      <c r="G121" s="278">
        <f>G122</f>
        <v>42000</v>
      </c>
      <c r="H121" s="124"/>
    </row>
    <row r="122" spans="1:8" ht="16.5">
      <c r="A122" s="174" t="s">
        <v>47</v>
      </c>
      <c r="B122" s="102" t="s">
        <v>0</v>
      </c>
      <c r="C122" s="103" t="s">
        <v>51</v>
      </c>
      <c r="D122" s="103" t="s">
        <v>19</v>
      </c>
      <c r="E122" s="103" t="s">
        <v>600</v>
      </c>
      <c r="F122" s="103"/>
      <c r="G122" s="278">
        <f>G123+G124</f>
        <v>42000</v>
      </c>
      <c r="H122" s="124"/>
    </row>
    <row r="123" spans="1:8" ht="33">
      <c r="A123" s="174" t="s">
        <v>26</v>
      </c>
      <c r="B123" s="102" t="s">
        <v>0</v>
      </c>
      <c r="C123" s="103" t="s">
        <v>51</v>
      </c>
      <c r="D123" s="103" t="s">
        <v>19</v>
      </c>
      <c r="E123" s="103" t="s">
        <v>600</v>
      </c>
      <c r="F123" s="103" t="s">
        <v>27</v>
      </c>
      <c r="G123" s="278">
        <v>23000</v>
      </c>
    </row>
    <row r="124" spans="1:8" ht="16.5">
      <c r="A124" s="470" t="s">
        <v>686</v>
      </c>
      <c r="B124" s="102" t="s">
        <v>0</v>
      </c>
      <c r="C124" s="103" t="s">
        <v>51</v>
      </c>
      <c r="D124" s="103" t="s">
        <v>19</v>
      </c>
      <c r="E124" s="103" t="s">
        <v>600</v>
      </c>
      <c r="F124" s="103" t="s">
        <v>685</v>
      </c>
      <c r="G124" s="278">
        <v>19000</v>
      </c>
    </row>
    <row r="125" spans="1:8" ht="33" customHeight="1">
      <c r="A125" s="500" t="s">
        <v>57</v>
      </c>
      <c r="B125" s="304" t="s">
        <v>0</v>
      </c>
      <c r="C125" s="308" t="s">
        <v>51</v>
      </c>
      <c r="D125" s="308" t="s">
        <v>19</v>
      </c>
      <c r="E125" s="308" t="s">
        <v>287</v>
      </c>
      <c r="F125" s="308"/>
      <c r="G125" s="305">
        <f>G126</f>
        <v>1161970</v>
      </c>
    </row>
    <row r="126" spans="1:8" ht="19.5" customHeight="1">
      <c r="A126" s="501" t="s">
        <v>180</v>
      </c>
      <c r="B126" s="502" t="s">
        <v>0</v>
      </c>
      <c r="C126" s="489" t="s">
        <v>51</v>
      </c>
      <c r="D126" s="489" t="s">
        <v>19</v>
      </c>
      <c r="E126" s="489" t="s">
        <v>288</v>
      </c>
      <c r="F126" s="489"/>
      <c r="G126" s="503">
        <f>G127+G131+G133+G135</f>
        <v>1161970</v>
      </c>
    </row>
    <row r="127" spans="1:8" ht="30" customHeight="1">
      <c r="A127" s="370" t="s">
        <v>63</v>
      </c>
      <c r="B127" s="371" t="s">
        <v>0</v>
      </c>
      <c r="C127" s="311" t="s">
        <v>51</v>
      </c>
      <c r="D127" s="311" t="s">
        <v>19</v>
      </c>
      <c r="E127" s="311" t="s">
        <v>289</v>
      </c>
      <c r="F127" s="311"/>
      <c r="G127" s="348">
        <f>G128+G129+G130</f>
        <v>622763</v>
      </c>
    </row>
    <row r="128" spans="1:8" ht="33" customHeight="1">
      <c r="A128" s="174" t="s">
        <v>26</v>
      </c>
      <c r="B128" s="102" t="s">
        <v>0</v>
      </c>
      <c r="C128" s="103" t="s">
        <v>51</v>
      </c>
      <c r="D128" s="103" t="s">
        <v>19</v>
      </c>
      <c r="E128" s="103" t="s">
        <v>289</v>
      </c>
      <c r="F128" s="103" t="s">
        <v>27</v>
      </c>
      <c r="G128" s="278">
        <v>619214</v>
      </c>
    </row>
    <row r="129" spans="1:12" ht="21" customHeight="1">
      <c r="A129" s="174" t="s">
        <v>592</v>
      </c>
      <c r="B129" s="102" t="s">
        <v>0</v>
      </c>
      <c r="C129" s="103" t="s">
        <v>51</v>
      </c>
      <c r="D129" s="103" t="s">
        <v>19</v>
      </c>
      <c r="E129" s="103" t="s">
        <v>289</v>
      </c>
      <c r="F129" s="103" t="s">
        <v>593</v>
      </c>
      <c r="G129" s="278">
        <v>3549</v>
      </c>
      <c r="L129">
        <v>9</v>
      </c>
    </row>
    <row r="130" spans="1:12" ht="17.25" customHeight="1">
      <c r="A130" s="174" t="s">
        <v>28</v>
      </c>
      <c r="B130" s="102" t="s">
        <v>0</v>
      </c>
      <c r="C130" s="103" t="s">
        <v>51</v>
      </c>
      <c r="D130" s="103" t="s">
        <v>19</v>
      </c>
      <c r="E130" s="103" t="s">
        <v>289</v>
      </c>
      <c r="F130" s="103" t="s">
        <v>29</v>
      </c>
      <c r="G130" s="278">
        <v>0</v>
      </c>
    </row>
    <row r="131" spans="1:12" ht="20.25" customHeight="1">
      <c r="A131" s="174" t="s">
        <v>47</v>
      </c>
      <c r="B131" s="102" t="s">
        <v>0</v>
      </c>
      <c r="C131" s="103" t="s">
        <v>51</v>
      </c>
      <c r="D131" s="103" t="s">
        <v>19</v>
      </c>
      <c r="E131" s="103" t="s">
        <v>58</v>
      </c>
      <c r="F131" s="103"/>
      <c r="G131" s="278">
        <f>G132</f>
        <v>539207</v>
      </c>
    </row>
    <row r="132" spans="1:12" ht="33" customHeight="1">
      <c r="A132" s="174" t="s">
        <v>26</v>
      </c>
      <c r="B132" s="102" t="s">
        <v>0</v>
      </c>
      <c r="C132" s="103" t="s">
        <v>51</v>
      </c>
      <c r="D132" s="103" t="s">
        <v>19</v>
      </c>
      <c r="E132" s="103" t="s">
        <v>58</v>
      </c>
      <c r="F132" s="103" t="s">
        <v>27</v>
      </c>
      <c r="G132" s="278">
        <v>539207</v>
      </c>
    </row>
    <row r="133" spans="1:12" ht="18" customHeight="1">
      <c r="A133" s="354" t="s">
        <v>650</v>
      </c>
      <c r="B133" s="102" t="s">
        <v>0</v>
      </c>
      <c r="C133" s="103" t="s">
        <v>51</v>
      </c>
      <c r="D133" s="103" t="s">
        <v>19</v>
      </c>
      <c r="E133" s="103" t="s">
        <v>649</v>
      </c>
      <c r="F133" s="103"/>
      <c r="G133" s="278">
        <f>G134</f>
        <v>0</v>
      </c>
    </row>
    <row r="134" spans="1:12" ht="33" customHeight="1">
      <c r="A134" s="174" t="s">
        <v>26</v>
      </c>
      <c r="B134" s="102" t="s">
        <v>0</v>
      </c>
      <c r="C134" s="103" t="s">
        <v>51</v>
      </c>
      <c r="D134" s="103" t="s">
        <v>19</v>
      </c>
      <c r="E134" s="103" t="s">
        <v>649</v>
      </c>
      <c r="F134" s="103" t="s">
        <v>27</v>
      </c>
      <c r="G134" s="278">
        <v>0</v>
      </c>
    </row>
    <row r="135" spans="1:12" ht="18.75" customHeight="1">
      <c r="A135" s="354" t="s">
        <v>443</v>
      </c>
      <c r="B135" s="102" t="s">
        <v>0</v>
      </c>
      <c r="C135" s="103" t="s">
        <v>51</v>
      </c>
      <c r="D135" s="103" t="s">
        <v>19</v>
      </c>
      <c r="E135" s="103" t="s">
        <v>59</v>
      </c>
      <c r="F135" s="103"/>
      <c r="G135" s="278">
        <f>G136</f>
        <v>0</v>
      </c>
    </row>
    <row r="136" spans="1:12" ht="33">
      <c r="A136" s="174" t="s">
        <v>26</v>
      </c>
      <c r="B136" s="102" t="s">
        <v>0</v>
      </c>
      <c r="C136" s="103" t="s">
        <v>51</v>
      </c>
      <c r="D136" s="103" t="s">
        <v>19</v>
      </c>
      <c r="E136" s="103" t="s">
        <v>59</v>
      </c>
      <c r="F136" s="103" t="s">
        <v>27</v>
      </c>
      <c r="G136" s="278">
        <v>0</v>
      </c>
    </row>
    <row r="137" spans="1:12" ht="36.75" customHeight="1">
      <c r="A137" s="369" t="s">
        <v>623</v>
      </c>
      <c r="B137" s="102" t="s">
        <v>0</v>
      </c>
      <c r="C137" s="103" t="s">
        <v>51</v>
      </c>
      <c r="D137" s="103" t="s">
        <v>19</v>
      </c>
      <c r="E137" s="103" t="s">
        <v>278</v>
      </c>
      <c r="F137" s="103"/>
      <c r="G137" s="278">
        <f>G138</f>
        <v>10000</v>
      </c>
    </row>
    <row r="138" spans="1:12" ht="16.5">
      <c r="A138" s="164" t="s">
        <v>264</v>
      </c>
      <c r="B138" s="102" t="s">
        <v>0</v>
      </c>
      <c r="C138" s="103" t="s">
        <v>51</v>
      </c>
      <c r="D138" s="103" t="s">
        <v>19</v>
      </c>
      <c r="E138" s="103" t="s">
        <v>565</v>
      </c>
      <c r="F138" s="113"/>
      <c r="G138" s="278">
        <f>G139</f>
        <v>10000</v>
      </c>
    </row>
    <row r="139" spans="1:12" ht="33">
      <c r="A139" s="363" t="s">
        <v>585</v>
      </c>
      <c r="B139" s="102" t="s">
        <v>0</v>
      </c>
      <c r="C139" s="103" t="s">
        <v>51</v>
      </c>
      <c r="D139" s="103" t="s">
        <v>19</v>
      </c>
      <c r="E139" s="103" t="s">
        <v>601</v>
      </c>
      <c r="F139" s="113"/>
      <c r="G139" s="278">
        <f>G140</f>
        <v>10000</v>
      </c>
    </row>
    <row r="140" spans="1:12" ht="33">
      <c r="A140" s="166" t="s">
        <v>26</v>
      </c>
      <c r="B140" s="102" t="s">
        <v>0</v>
      </c>
      <c r="C140" s="103" t="s">
        <v>51</v>
      </c>
      <c r="D140" s="103" t="s">
        <v>19</v>
      </c>
      <c r="E140" s="103" t="s">
        <v>601</v>
      </c>
      <c r="F140" s="103" t="s">
        <v>27</v>
      </c>
      <c r="G140" s="278">
        <v>10000</v>
      </c>
    </row>
    <row r="141" spans="1:12" ht="16.5">
      <c r="A141" s="291" t="s">
        <v>632</v>
      </c>
      <c r="B141" s="104" t="s">
        <v>0</v>
      </c>
      <c r="C141" s="100" t="s">
        <v>51</v>
      </c>
      <c r="D141" s="100" t="s">
        <v>51</v>
      </c>
      <c r="E141" s="100"/>
      <c r="F141" s="100"/>
      <c r="G141" s="277">
        <f>G142</f>
        <v>200000</v>
      </c>
    </row>
    <row r="142" spans="1:12" ht="49.5">
      <c r="A142" s="182" t="s">
        <v>590</v>
      </c>
      <c r="B142" s="172" t="s">
        <v>0</v>
      </c>
      <c r="C142" s="172" t="s">
        <v>51</v>
      </c>
      <c r="D142" s="172" t="s">
        <v>51</v>
      </c>
      <c r="E142" s="172" t="s">
        <v>309</v>
      </c>
      <c r="F142" s="172"/>
      <c r="G142" s="278">
        <f>G143</f>
        <v>200000</v>
      </c>
    </row>
    <row r="143" spans="1:12" ht="16.5">
      <c r="A143" s="173" t="s">
        <v>447</v>
      </c>
      <c r="B143" s="193" t="s">
        <v>0</v>
      </c>
      <c r="C143" s="193" t="s">
        <v>51</v>
      </c>
      <c r="D143" s="193" t="s">
        <v>51</v>
      </c>
      <c r="E143" s="193" t="s">
        <v>445</v>
      </c>
      <c r="F143" s="193"/>
      <c r="G143" s="278">
        <f>G144</f>
        <v>200000</v>
      </c>
    </row>
    <row r="144" spans="1:12" ht="49.5">
      <c r="A144" s="173" t="s">
        <v>712</v>
      </c>
      <c r="B144" s="193" t="s">
        <v>0</v>
      </c>
      <c r="C144" s="193" t="s">
        <v>51</v>
      </c>
      <c r="D144" s="193" t="s">
        <v>51</v>
      </c>
      <c r="E144" s="193" t="s">
        <v>602</v>
      </c>
      <c r="F144" s="193"/>
      <c r="G144" s="278">
        <f>G145</f>
        <v>200000</v>
      </c>
    </row>
    <row r="145" spans="1:7" ht="15.75" customHeight="1">
      <c r="A145" s="209" t="s">
        <v>440</v>
      </c>
      <c r="B145" s="193" t="s">
        <v>0</v>
      </c>
      <c r="C145" s="193" t="s">
        <v>51</v>
      </c>
      <c r="D145" s="193" t="s">
        <v>51</v>
      </c>
      <c r="E145" s="193" t="s">
        <v>602</v>
      </c>
      <c r="F145" s="193" t="s">
        <v>441</v>
      </c>
      <c r="G145" s="278">
        <v>200000</v>
      </c>
    </row>
    <row r="146" spans="1:7" ht="23.25" customHeight="1">
      <c r="A146" s="285" t="s">
        <v>64</v>
      </c>
      <c r="B146" s="109" t="s">
        <v>0</v>
      </c>
      <c r="C146" s="110" t="s">
        <v>65</v>
      </c>
      <c r="D146" s="110"/>
      <c r="E146" s="110"/>
      <c r="F146" s="110"/>
      <c r="G146" s="286">
        <f>G147+G168</f>
        <v>14611229</v>
      </c>
    </row>
    <row r="147" spans="1:7" ht="16.5">
      <c r="A147" s="275" t="s">
        <v>66</v>
      </c>
      <c r="B147" s="97" t="s">
        <v>0</v>
      </c>
      <c r="C147" s="126" t="s">
        <v>65</v>
      </c>
      <c r="D147" s="126" t="s">
        <v>10</v>
      </c>
      <c r="E147" s="98"/>
      <c r="F147" s="98"/>
      <c r="G147" s="299">
        <f>G148+G164</f>
        <v>12172313</v>
      </c>
    </row>
    <row r="148" spans="1:7" ht="20.25" customHeight="1">
      <c r="A148" s="183" t="s">
        <v>738</v>
      </c>
      <c r="B148" s="127" t="s">
        <v>0</v>
      </c>
      <c r="C148" s="116" t="s">
        <v>65</v>
      </c>
      <c r="D148" s="115" t="s">
        <v>10</v>
      </c>
      <c r="E148" s="116" t="s">
        <v>299</v>
      </c>
      <c r="F148" s="115"/>
      <c r="G148" s="278">
        <f>G149+G161+G158</f>
        <v>12172313</v>
      </c>
    </row>
    <row r="149" spans="1:7" ht="16.5">
      <c r="A149" s="180" t="s">
        <v>294</v>
      </c>
      <c r="B149" s="129" t="s">
        <v>0</v>
      </c>
      <c r="C149" s="116" t="s">
        <v>65</v>
      </c>
      <c r="D149" s="116" t="s">
        <v>10</v>
      </c>
      <c r="E149" s="103" t="s">
        <v>295</v>
      </c>
      <c r="F149" s="115"/>
      <c r="G149" s="278">
        <f>G150+G154+G156</f>
        <v>9821313</v>
      </c>
    </row>
    <row r="150" spans="1:7" ht="49.5">
      <c r="A150" s="181" t="s">
        <v>67</v>
      </c>
      <c r="B150" s="127" t="s">
        <v>0</v>
      </c>
      <c r="C150" s="116" t="s">
        <v>65</v>
      </c>
      <c r="D150" s="115" t="s">
        <v>10</v>
      </c>
      <c r="E150" s="103" t="s">
        <v>296</v>
      </c>
      <c r="F150" s="115"/>
      <c r="G150" s="278">
        <f>G151+G152+G153</f>
        <v>8127723</v>
      </c>
    </row>
    <row r="151" spans="1:7" ht="17.25" customHeight="1">
      <c r="A151" s="174" t="s">
        <v>68</v>
      </c>
      <c r="B151" s="159" t="s">
        <v>0</v>
      </c>
      <c r="C151" s="159" t="s">
        <v>65</v>
      </c>
      <c r="D151" s="159" t="s">
        <v>10</v>
      </c>
      <c r="E151" s="103" t="s">
        <v>296</v>
      </c>
      <c r="F151" s="116" t="s">
        <v>69</v>
      </c>
      <c r="G151" s="278">
        <v>5006102</v>
      </c>
    </row>
    <row r="152" spans="1:7" ht="31.5" customHeight="1">
      <c r="A152" s="179" t="s">
        <v>26</v>
      </c>
      <c r="B152" s="102" t="s">
        <v>0</v>
      </c>
      <c r="C152" s="103" t="s">
        <v>65</v>
      </c>
      <c r="D152" s="103" t="s">
        <v>10</v>
      </c>
      <c r="E152" s="103" t="s">
        <v>296</v>
      </c>
      <c r="F152" s="103" t="s">
        <v>27</v>
      </c>
      <c r="G152" s="278">
        <v>2785621</v>
      </c>
    </row>
    <row r="153" spans="1:7" ht="16.5">
      <c r="A153" s="279" t="s">
        <v>28</v>
      </c>
      <c r="B153" s="127" t="s">
        <v>0</v>
      </c>
      <c r="C153" s="115" t="s">
        <v>65</v>
      </c>
      <c r="D153" s="115" t="s">
        <v>10</v>
      </c>
      <c r="E153" s="103" t="s">
        <v>296</v>
      </c>
      <c r="F153" s="116" t="s">
        <v>29</v>
      </c>
      <c r="G153" s="298">
        <v>336000</v>
      </c>
    </row>
    <row r="154" spans="1:7" ht="16.5">
      <c r="A154" s="182" t="s">
        <v>297</v>
      </c>
      <c r="B154" s="159" t="s">
        <v>0</v>
      </c>
      <c r="C154" s="159" t="s">
        <v>65</v>
      </c>
      <c r="D154" s="159" t="s">
        <v>10</v>
      </c>
      <c r="E154" s="103" t="s">
        <v>298</v>
      </c>
      <c r="F154" s="103"/>
      <c r="G154" s="298">
        <f>G155</f>
        <v>1593590</v>
      </c>
    </row>
    <row r="155" spans="1:7" ht="33">
      <c r="A155" s="174" t="s">
        <v>26</v>
      </c>
      <c r="B155" s="159" t="s">
        <v>0</v>
      </c>
      <c r="C155" s="159" t="s">
        <v>65</v>
      </c>
      <c r="D155" s="159" t="s">
        <v>10</v>
      </c>
      <c r="E155" s="103" t="s">
        <v>298</v>
      </c>
      <c r="F155" s="103" t="s">
        <v>27</v>
      </c>
      <c r="G155" s="298">
        <v>1593590</v>
      </c>
    </row>
    <row r="156" spans="1:7" ht="16.5">
      <c r="A156" s="354" t="s">
        <v>739</v>
      </c>
      <c r="B156" s="159" t="s">
        <v>0</v>
      </c>
      <c r="C156" s="159" t="s">
        <v>65</v>
      </c>
      <c r="D156" s="159" t="s">
        <v>10</v>
      </c>
      <c r="E156" s="103" t="s">
        <v>740</v>
      </c>
      <c r="F156" s="103"/>
      <c r="G156" s="298">
        <f>G157</f>
        <v>100000</v>
      </c>
    </row>
    <row r="157" spans="1:7" ht="33">
      <c r="A157" s="174" t="s">
        <v>26</v>
      </c>
      <c r="B157" s="159" t="s">
        <v>0</v>
      </c>
      <c r="C157" s="159" t="s">
        <v>65</v>
      </c>
      <c r="D157" s="159" t="s">
        <v>10</v>
      </c>
      <c r="E157" s="103" t="s">
        <v>740</v>
      </c>
      <c r="F157" s="103" t="s">
        <v>27</v>
      </c>
      <c r="G157" s="298">
        <v>100000</v>
      </c>
    </row>
    <row r="158" spans="1:7" ht="49.5">
      <c r="A158" s="203" t="s">
        <v>758</v>
      </c>
      <c r="B158" s="159" t="s">
        <v>0</v>
      </c>
      <c r="C158" s="159" t="s">
        <v>65</v>
      </c>
      <c r="D158" s="159" t="s">
        <v>10</v>
      </c>
      <c r="E158" s="103" t="s">
        <v>760</v>
      </c>
      <c r="F158" s="103"/>
      <c r="G158" s="298">
        <f>G159</f>
        <v>21000</v>
      </c>
    </row>
    <row r="159" spans="1:7" ht="33">
      <c r="A159" s="203" t="s">
        <v>759</v>
      </c>
      <c r="B159" s="159" t="s">
        <v>0</v>
      </c>
      <c r="C159" s="159" t="s">
        <v>65</v>
      </c>
      <c r="D159" s="159" t="s">
        <v>10</v>
      </c>
      <c r="E159" s="103" t="s">
        <v>761</v>
      </c>
      <c r="F159" s="103"/>
      <c r="G159" s="298">
        <f>G160</f>
        <v>21000</v>
      </c>
    </row>
    <row r="160" spans="1:7" ht="33">
      <c r="A160" s="174" t="s">
        <v>26</v>
      </c>
      <c r="B160" s="159" t="s">
        <v>0</v>
      </c>
      <c r="C160" s="159" t="s">
        <v>65</v>
      </c>
      <c r="D160" s="159" t="s">
        <v>10</v>
      </c>
      <c r="E160" s="103" t="s">
        <v>761</v>
      </c>
      <c r="F160" s="103" t="s">
        <v>27</v>
      </c>
      <c r="G160" s="298">
        <v>21000</v>
      </c>
    </row>
    <row r="161" spans="1:7" ht="16.5">
      <c r="A161" s="354" t="s">
        <v>657</v>
      </c>
      <c r="B161" s="159" t="s">
        <v>0</v>
      </c>
      <c r="C161" s="159" t="s">
        <v>65</v>
      </c>
      <c r="D161" s="159" t="s">
        <v>10</v>
      </c>
      <c r="E161" s="103" t="s">
        <v>729</v>
      </c>
      <c r="F161" s="103"/>
      <c r="G161" s="298">
        <f>G162</f>
        <v>2330000</v>
      </c>
    </row>
    <row r="162" spans="1:7" ht="16.5">
      <c r="A162" s="354" t="s">
        <v>731</v>
      </c>
      <c r="B162" s="159" t="s">
        <v>0</v>
      </c>
      <c r="C162" s="159" t="s">
        <v>65</v>
      </c>
      <c r="D162" s="159" t="s">
        <v>10</v>
      </c>
      <c r="E162" s="103" t="s">
        <v>730</v>
      </c>
      <c r="F162" s="103"/>
      <c r="G162" s="298">
        <f>G163</f>
        <v>2330000</v>
      </c>
    </row>
    <row r="163" spans="1:7" ht="33">
      <c r="A163" s="179" t="s">
        <v>26</v>
      </c>
      <c r="B163" s="159" t="s">
        <v>0</v>
      </c>
      <c r="C163" s="159" t="s">
        <v>65</v>
      </c>
      <c r="D163" s="159" t="s">
        <v>10</v>
      </c>
      <c r="E163" s="103" t="s">
        <v>730</v>
      </c>
      <c r="F163" s="125" t="s">
        <v>27</v>
      </c>
      <c r="G163" s="298">
        <v>2330000</v>
      </c>
    </row>
    <row r="164" spans="1:7" ht="49.5">
      <c r="A164" s="354" t="s">
        <v>647</v>
      </c>
      <c r="B164" s="159" t="s">
        <v>0</v>
      </c>
      <c r="C164" s="159" t="s">
        <v>65</v>
      </c>
      <c r="D164" s="159" t="s">
        <v>10</v>
      </c>
      <c r="E164" s="113" t="s">
        <v>310</v>
      </c>
      <c r="F164" s="358"/>
      <c r="G164" s="298">
        <f>G165</f>
        <v>0</v>
      </c>
    </row>
    <row r="165" spans="1:7" ht="16.5">
      <c r="A165" s="209" t="s">
        <v>657</v>
      </c>
      <c r="B165" s="159" t="s">
        <v>0</v>
      </c>
      <c r="C165" s="159" t="s">
        <v>65</v>
      </c>
      <c r="D165" s="159" t="s">
        <v>10</v>
      </c>
      <c r="E165" s="113" t="s">
        <v>660</v>
      </c>
      <c r="F165" s="358"/>
      <c r="G165" s="298">
        <f>G166</f>
        <v>0</v>
      </c>
    </row>
    <row r="166" spans="1:7" ht="16.5">
      <c r="A166" s="209" t="s">
        <v>658</v>
      </c>
      <c r="B166" s="159" t="s">
        <v>0</v>
      </c>
      <c r="C166" s="159" t="s">
        <v>65</v>
      </c>
      <c r="D166" s="159" t="s">
        <v>10</v>
      </c>
      <c r="E166" s="103" t="s">
        <v>661</v>
      </c>
      <c r="F166" s="194"/>
      <c r="G166" s="298">
        <f>G167</f>
        <v>0</v>
      </c>
    </row>
    <row r="167" spans="1:7" ht="37.5" customHeight="1">
      <c r="A167" s="174" t="s">
        <v>26</v>
      </c>
      <c r="B167" s="159" t="s">
        <v>0</v>
      </c>
      <c r="C167" s="159" t="s">
        <v>65</v>
      </c>
      <c r="D167" s="159" t="s">
        <v>10</v>
      </c>
      <c r="E167" s="113" t="s">
        <v>661</v>
      </c>
      <c r="F167" s="358" t="s">
        <v>27</v>
      </c>
      <c r="G167" s="298"/>
    </row>
    <row r="168" spans="1:7" ht="16.5">
      <c r="A168" s="285" t="s">
        <v>71</v>
      </c>
      <c r="B168" s="99" t="s">
        <v>0</v>
      </c>
      <c r="C168" s="100" t="s">
        <v>65</v>
      </c>
      <c r="D168" s="100" t="s">
        <v>23</v>
      </c>
      <c r="E168" s="128"/>
      <c r="F168" s="100"/>
      <c r="G168" s="277">
        <f>G169</f>
        <v>2438916</v>
      </c>
    </row>
    <row r="169" spans="1:7" ht="36" customHeight="1">
      <c r="A169" s="181" t="s">
        <v>70</v>
      </c>
      <c r="B169" s="102" t="s">
        <v>0</v>
      </c>
      <c r="C169" s="103" t="s">
        <v>65</v>
      </c>
      <c r="D169" s="103" t="s">
        <v>23</v>
      </c>
      <c r="E169" s="103" t="s">
        <v>299</v>
      </c>
      <c r="F169" s="103"/>
      <c r="G169" s="278">
        <f>G170</f>
        <v>2438916</v>
      </c>
    </row>
    <row r="170" spans="1:7" ht="21.75" customHeight="1">
      <c r="A170" s="181" t="s">
        <v>300</v>
      </c>
      <c r="B170" s="127" t="s">
        <v>0</v>
      </c>
      <c r="C170" s="115" t="s">
        <v>65</v>
      </c>
      <c r="D170" s="115" t="s">
        <v>23</v>
      </c>
      <c r="E170" s="103" t="s">
        <v>301</v>
      </c>
      <c r="F170" s="103"/>
      <c r="G170" s="278">
        <f>G171</f>
        <v>2438916</v>
      </c>
    </row>
    <row r="171" spans="1:7" ht="33">
      <c r="A171" s="181" t="s">
        <v>446</v>
      </c>
      <c r="B171" s="127" t="s">
        <v>0</v>
      </c>
      <c r="C171" s="115" t="s">
        <v>65</v>
      </c>
      <c r="D171" s="115" t="s">
        <v>23</v>
      </c>
      <c r="E171" s="115" t="s">
        <v>302</v>
      </c>
      <c r="F171" s="116"/>
      <c r="G171" s="298">
        <f>G172+G173</f>
        <v>2438916</v>
      </c>
    </row>
    <row r="172" spans="1:7" ht="21" customHeight="1">
      <c r="A172" s="181" t="s">
        <v>16</v>
      </c>
      <c r="B172" s="127" t="s">
        <v>0</v>
      </c>
      <c r="C172" s="115" t="s">
        <v>65</v>
      </c>
      <c r="D172" s="115" t="s">
        <v>23</v>
      </c>
      <c r="E172" s="115" t="s">
        <v>302</v>
      </c>
      <c r="F172" s="116" t="s">
        <v>17</v>
      </c>
      <c r="G172" s="298">
        <v>2172042</v>
      </c>
    </row>
    <row r="173" spans="1:7" ht="33">
      <c r="A173" s="354" t="s">
        <v>26</v>
      </c>
      <c r="B173" s="127" t="s">
        <v>0</v>
      </c>
      <c r="C173" s="401" t="s">
        <v>65</v>
      </c>
      <c r="D173" s="401" t="s">
        <v>23</v>
      </c>
      <c r="E173" s="401" t="s">
        <v>302</v>
      </c>
      <c r="F173" s="189" t="s">
        <v>27</v>
      </c>
      <c r="G173" s="355">
        <v>266874</v>
      </c>
    </row>
    <row r="174" spans="1:7" ht="16.5">
      <c r="A174" s="210" t="s">
        <v>642</v>
      </c>
      <c r="B174" s="190" t="s">
        <v>0</v>
      </c>
      <c r="C174" s="190" t="s">
        <v>40</v>
      </c>
      <c r="D174" s="190"/>
      <c r="E174" s="190"/>
      <c r="F174" s="191"/>
      <c r="G174" s="212">
        <f>G175</f>
        <v>0</v>
      </c>
    </row>
    <row r="175" spans="1:7" ht="16.5">
      <c r="A175" s="210" t="s">
        <v>643</v>
      </c>
      <c r="B175" s="190" t="s">
        <v>0</v>
      </c>
      <c r="C175" s="190" t="s">
        <v>40</v>
      </c>
      <c r="D175" s="190" t="s">
        <v>40</v>
      </c>
      <c r="E175" s="190"/>
      <c r="F175" s="191"/>
      <c r="G175" s="212">
        <f>G176</f>
        <v>0</v>
      </c>
    </row>
    <row r="176" spans="1:7" ht="49.5">
      <c r="A176" s="209" t="s">
        <v>644</v>
      </c>
      <c r="B176" s="178" t="s">
        <v>0</v>
      </c>
      <c r="C176" s="178" t="s">
        <v>40</v>
      </c>
      <c r="D176" s="178" t="s">
        <v>40</v>
      </c>
      <c r="E176" s="178" t="s">
        <v>648</v>
      </c>
      <c r="F176" s="195"/>
      <c r="G176" s="213">
        <f>G177</f>
        <v>0</v>
      </c>
    </row>
    <row r="177" spans="1:8" ht="16.5">
      <c r="A177" s="209" t="s">
        <v>645</v>
      </c>
      <c r="B177" s="178" t="s">
        <v>0</v>
      </c>
      <c r="C177" s="178" t="s">
        <v>40</v>
      </c>
      <c r="D177" s="178" t="s">
        <v>40</v>
      </c>
      <c r="E177" s="178" t="s">
        <v>655</v>
      </c>
      <c r="F177" s="195"/>
      <c r="G177" s="213">
        <f>G178</f>
        <v>0</v>
      </c>
    </row>
    <row r="178" spans="1:8" ht="19.5" customHeight="1">
      <c r="A178" s="209" t="s">
        <v>646</v>
      </c>
      <c r="B178" s="178" t="s">
        <v>0</v>
      </c>
      <c r="C178" s="178" t="s">
        <v>40</v>
      </c>
      <c r="D178" s="178" t="s">
        <v>40</v>
      </c>
      <c r="E178" s="178" t="s">
        <v>656</v>
      </c>
      <c r="F178" s="195"/>
      <c r="G178" s="213">
        <f>G179</f>
        <v>0</v>
      </c>
    </row>
    <row r="179" spans="1:8" ht="33">
      <c r="A179" s="354" t="s">
        <v>26</v>
      </c>
      <c r="B179" s="178" t="s">
        <v>0</v>
      </c>
      <c r="C179" s="178" t="s">
        <v>40</v>
      </c>
      <c r="D179" s="178" t="s">
        <v>40</v>
      </c>
      <c r="E179" s="178" t="s">
        <v>656</v>
      </c>
      <c r="F179" s="195" t="s">
        <v>27</v>
      </c>
      <c r="G179" s="213">
        <v>0</v>
      </c>
    </row>
    <row r="180" spans="1:8" ht="15.75" customHeight="1">
      <c r="A180" s="318" t="s">
        <v>72</v>
      </c>
      <c r="B180" s="315" t="s">
        <v>0</v>
      </c>
      <c r="C180" s="319" t="s">
        <v>45</v>
      </c>
      <c r="D180" s="319"/>
      <c r="E180" s="319"/>
      <c r="F180" s="316"/>
      <c r="G180" s="320">
        <f>G181+G186</f>
        <v>406564</v>
      </c>
    </row>
    <row r="181" spans="1:8" ht="16.5">
      <c r="A181" s="291" t="s">
        <v>73</v>
      </c>
      <c r="B181" s="114" t="s">
        <v>0</v>
      </c>
      <c r="C181" s="117" t="s">
        <v>45</v>
      </c>
      <c r="D181" s="117" t="s">
        <v>10</v>
      </c>
      <c r="E181" s="115"/>
      <c r="F181" s="116"/>
      <c r="G181" s="297">
        <f>G182</f>
        <v>147564</v>
      </c>
    </row>
    <row r="182" spans="1:8" ht="33">
      <c r="A182" s="208" t="s">
        <v>510</v>
      </c>
      <c r="B182" s="127" t="s">
        <v>0</v>
      </c>
      <c r="C182" s="115" t="s">
        <v>45</v>
      </c>
      <c r="D182" s="115" t="s">
        <v>10</v>
      </c>
      <c r="E182" s="115" t="s">
        <v>283</v>
      </c>
      <c r="F182" s="116"/>
      <c r="G182" s="298">
        <f>G183</f>
        <v>147564</v>
      </c>
    </row>
    <row r="183" spans="1:8" ht="33">
      <c r="A183" s="184" t="s">
        <v>305</v>
      </c>
      <c r="B183" s="422" t="s">
        <v>0</v>
      </c>
      <c r="C183" s="423" t="s">
        <v>45</v>
      </c>
      <c r="D183" s="423" t="s">
        <v>10</v>
      </c>
      <c r="E183" s="423" t="s">
        <v>555</v>
      </c>
      <c r="F183" s="323"/>
      <c r="G183" s="324">
        <f>G184</f>
        <v>147564</v>
      </c>
    </row>
    <row r="184" spans="1:8" ht="18" customHeight="1">
      <c r="A184" s="424" t="s">
        <v>306</v>
      </c>
      <c r="B184" s="425" t="s">
        <v>0</v>
      </c>
      <c r="C184" s="426" t="s">
        <v>45</v>
      </c>
      <c r="D184" s="426" t="s">
        <v>10</v>
      </c>
      <c r="E184" s="426" t="s">
        <v>616</v>
      </c>
      <c r="F184" s="361"/>
      <c r="G184" s="362">
        <f>G185</f>
        <v>147564</v>
      </c>
    </row>
    <row r="185" spans="1:8" ht="25.5" customHeight="1">
      <c r="A185" s="174" t="s">
        <v>74</v>
      </c>
      <c r="B185" s="115" t="s">
        <v>0</v>
      </c>
      <c r="C185" s="115" t="s">
        <v>45</v>
      </c>
      <c r="D185" s="115" t="s">
        <v>10</v>
      </c>
      <c r="E185" s="115" t="s">
        <v>616</v>
      </c>
      <c r="F185" s="116" t="s">
        <v>75</v>
      </c>
      <c r="G185" s="298">
        <v>147564</v>
      </c>
    </row>
    <row r="186" spans="1:8" ht="19.5" customHeight="1">
      <c r="A186" s="300" t="s">
        <v>76</v>
      </c>
      <c r="B186" s="114" t="s">
        <v>0</v>
      </c>
      <c r="C186" s="117" t="s">
        <v>45</v>
      </c>
      <c r="D186" s="117" t="s">
        <v>19</v>
      </c>
      <c r="E186" s="117"/>
      <c r="F186" s="110"/>
      <c r="G186" s="297">
        <f>+G191+G187</f>
        <v>259000</v>
      </c>
    </row>
    <row r="187" spans="1:8" ht="49.5">
      <c r="A187" s="427" t="s">
        <v>581</v>
      </c>
      <c r="B187" s="504" t="s">
        <v>0</v>
      </c>
      <c r="C187" s="323" t="s">
        <v>45</v>
      </c>
      <c r="D187" s="323" t="s">
        <v>19</v>
      </c>
      <c r="E187" s="423" t="s">
        <v>603</v>
      </c>
      <c r="F187" s="323"/>
      <c r="G187" s="324">
        <f>G188</f>
        <v>0</v>
      </c>
      <c r="H187" s="124"/>
    </row>
    <row r="188" spans="1:8" ht="16.5">
      <c r="A188" s="370" t="s">
        <v>635</v>
      </c>
      <c r="B188" s="505" t="s">
        <v>0</v>
      </c>
      <c r="C188" s="361" t="s">
        <v>45</v>
      </c>
      <c r="D188" s="361" t="s">
        <v>19</v>
      </c>
      <c r="E188" s="426" t="s">
        <v>604</v>
      </c>
      <c r="F188" s="361"/>
      <c r="G188" s="362">
        <f>G189</f>
        <v>0</v>
      </c>
      <c r="H188" s="124"/>
    </row>
    <row r="189" spans="1:8" ht="22.5" customHeight="1">
      <c r="A189" s="354" t="s">
        <v>580</v>
      </c>
      <c r="B189" s="129" t="s">
        <v>0</v>
      </c>
      <c r="C189" s="116" t="s">
        <v>45</v>
      </c>
      <c r="D189" s="116" t="s">
        <v>19</v>
      </c>
      <c r="E189" s="115" t="s">
        <v>605</v>
      </c>
      <c r="F189" s="116"/>
      <c r="G189" s="298">
        <f>G190</f>
        <v>0</v>
      </c>
      <c r="H189" s="124"/>
    </row>
    <row r="190" spans="1:8" ht="33">
      <c r="A190" s="354" t="s">
        <v>578</v>
      </c>
      <c r="B190" s="129" t="s">
        <v>0</v>
      </c>
      <c r="C190" s="116" t="s">
        <v>45</v>
      </c>
      <c r="D190" s="116" t="s">
        <v>19</v>
      </c>
      <c r="E190" s="115" t="s">
        <v>605</v>
      </c>
      <c r="F190" s="116" t="s">
        <v>577</v>
      </c>
      <c r="G190" s="298">
        <v>0</v>
      </c>
      <c r="H190" s="124"/>
    </row>
    <row r="191" spans="1:8" ht="32.25" customHeight="1">
      <c r="A191" s="181" t="s">
        <v>304</v>
      </c>
      <c r="B191" s="127" t="s">
        <v>0</v>
      </c>
      <c r="C191" s="115" t="s">
        <v>45</v>
      </c>
      <c r="D191" s="115" t="s">
        <v>19</v>
      </c>
      <c r="E191" s="115" t="s">
        <v>283</v>
      </c>
      <c r="F191" s="116"/>
      <c r="G191" s="298">
        <f>G192+G201</f>
        <v>259000</v>
      </c>
      <c r="H191" s="124"/>
    </row>
    <row r="192" spans="1:8" ht="16.5">
      <c r="A192" s="186" t="s">
        <v>307</v>
      </c>
      <c r="B192" s="127" t="s">
        <v>0</v>
      </c>
      <c r="C192" s="115" t="s">
        <v>45</v>
      </c>
      <c r="D192" s="115" t="s">
        <v>19</v>
      </c>
      <c r="E192" s="115" t="s">
        <v>284</v>
      </c>
      <c r="F192" s="116"/>
      <c r="G192" s="298">
        <f>G193+G195+G197+G199</f>
        <v>214000</v>
      </c>
      <c r="H192" s="124"/>
    </row>
    <row r="193" spans="1:7" ht="15.75" customHeight="1">
      <c r="A193" s="185" t="s">
        <v>308</v>
      </c>
      <c r="B193" s="127" t="s">
        <v>0</v>
      </c>
      <c r="C193" s="115" t="s">
        <v>45</v>
      </c>
      <c r="D193" s="115" t="s">
        <v>19</v>
      </c>
      <c r="E193" s="115" t="s">
        <v>606</v>
      </c>
      <c r="F193" s="116"/>
      <c r="G193" s="298">
        <f>+G194</f>
        <v>68000</v>
      </c>
    </row>
    <row r="194" spans="1:7" ht="33">
      <c r="A194" s="354" t="s">
        <v>578</v>
      </c>
      <c r="B194" s="127" t="s">
        <v>0</v>
      </c>
      <c r="C194" s="115" t="s">
        <v>45</v>
      </c>
      <c r="D194" s="115" t="s">
        <v>19</v>
      </c>
      <c r="E194" s="115" t="s">
        <v>606</v>
      </c>
      <c r="F194" s="116" t="s">
        <v>577</v>
      </c>
      <c r="G194" s="298">
        <v>68000</v>
      </c>
    </row>
    <row r="195" spans="1:7" ht="20.25" customHeight="1">
      <c r="A195" s="176" t="s">
        <v>77</v>
      </c>
      <c r="B195" s="129" t="s">
        <v>0</v>
      </c>
      <c r="C195" s="116" t="s">
        <v>45</v>
      </c>
      <c r="D195" s="116" t="s">
        <v>19</v>
      </c>
      <c r="E195" s="115" t="s">
        <v>607</v>
      </c>
      <c r="F195" s="116"/>
      <c r="G195" s="298">
        <f>+G196</f>
        <v>110000</v>
      </c>
    </row>
    <row r="196" spans="1:7" ht="36.75" customHeight="1">
      <c r="A196" s="354" t="s">
        <v>578</v>
      </c>
      <c r="B196" s="129" t="s">
        <v>0</v>
      </c>
      <c r="C196" s="116" t="s">
        <v>45</v>
      </c>
      <c r="D196" s="116" t="s">
        <v>19</v>
      </c>
      <c r="E196" s="115" t="s">
        <v>607</v>
      </c>
      <c r="F196" s="116" t="s">
        <v>577</v>
      </c>
      <c r="G196" s="298">
        <v>110000</v>
      </c>
    </row>
    <row r="197" spans="1:7" ht="34.5" customHeight="1">
      <c r="A197" s="179" t="s">
        <v>78</v>
      </c>
      <c r="B197" s="129" t="s">
        <v>0</v>
      </c>
      <c r="C197" s="116" t="s">
        <v>45</v>
      </c>
      <c r="D197" s="116" t="s">
        <v>19</v>
      </c>
      <c r="E197" s="115" t="s">
        <v>608</v>
      </c>
      <c r="F197" s="130"/>
      <c r="G197" s="298">
        <f>+G198</f>
        <v>5100</v>
      </c>
    </row>
    <row r="198" spans="1:7" ht="36.75" customHeight="1">
      <c r="A198" s="354" t="s">
        <v>578</v>
      </c>
      <c r="B198" s="129" t="s">
        <v>0</v>
      </c>
      <c r="C198" s="116" t="s">
        <v>45</v>
      </c>
      <c r="D198" s="116" t="s">
        <v>19</v>
      </c>
      <c r="E198" s="115" t="s">
        <v>608</v>
      </c>
      <c r="F198" s="116" t="s">
        <v>577</v>
      </c>
      <c r="G198" s="298">
        <v>5100</v>
      </c>
    </row>
    <row r="199" spans="1:7" ht="49.5">
      <c r="A199" s="209" t="s">
        <v>688</v>
      </c>
      <c r="B199" s="129" t="s">
        <v>0</v>
      </c>
      <c r="C199" s="116" t="s">
        <v>45</v>
      </c>
      <c r="D199" s="116" t="s">
        <v>19</v>
      </c>
      <c r="E199" s="115" t="s">
        <v>687</v>
      </c>
      <c r="F199" s="116"/>
      <c r="G199" s="298">
        <f>G200</f>
        <v>30900</v>
      </c>
    </row>
    <row r="200" spans="1:7" ht="33">
      <c r="A200" s="354" t="s">
        <v>578</v>
      </c>
      <c r="B200" s="129" t="s">
        <v>0</v>
      </c>
      <c r="C200" s="116" t="s">
        <v>45</v>
      </c>
      <c r="D200" s="116" t="s">
        <v>19</v>
      </c>
      <c r="E200" s="115" t="s">
        <v>687</v>
      </c>
      <c r="F200" s="116" t="s">
        <v>577</v>
      </c>
      <c r="G200" s="298">
        <v>30900</v>
      </c>
    </row>
    <row r="201" spans="1:7" ht="33">
      <c r="A201" s="184" t="s">
        <v>305</v>
      </c>
      <c r="B201" s="127" t="s">
        <v>0</v>
      </c>
      <c r="C201" s="115" t="s">
        <v>45</v>
      </c>
      <c r="D201" s="115" t="s">
        <v>19</v>
      </c>
      <c r="E201" s="115" t="s">
        <v>555</v>
      </c>
      <c r="F201" s="116"/>
      <c r="G201" s="298">
        <f>G202</f>
        <v>45000</v>
      </c>
    </row>
    <row r="202" spans="1:7" ht="49.5">
      <c r="A202" s="393" t="s">
        <v>633</v>
      </c>
      <c r="B202" s="127" t="s">
        <v>0</v>
      </c>
      <c r="C202" s="115" t="s">
        <v>45</v>
      </c>
      <c r="D202" s="115" t="s">
        <v>19</v>
      </c>
      <c r="E202" s="115" t="s">
        <v>617</v>
      </c>
      <c r="F202" s="116"/>
      <c r="G202" s="298">
        <v>45000</v>
      </c>
    </row>
    <row r="203" spans="1:7" ht="16.5">
      <c r="A203" s="174" t="s">
        <v>74</v>
      </c>
      <c r="B203" s="127" t="s">
        <v>0</v>
      </c>
      <c r="C203" s="115" t="s">
        <v>45</v>
      </c>
      <c r="D203" s="115" t="s">
        <v>19</v>
      </c>
      <c r="E203" s="115" t="s">
        <v>617</v>
      </c>
      <c r="F203" s="116" t="s">
        <v>75</v>
      </c>
      <c r="G203" s="298">
        <v>45000</v>
      </c>
    </row>
    <row r="204" spans="1:7" ht="18" customHeight="1">
      <c r="A204" s="301" t="s">
        <v>79</v>
      </c>
      <c r="B204" s="109" t="s">
        <v>0</v>
      </c>
      <c r="C204" s="110" t="s">
        <v>80</v>
      </c>
      <c r="D204" s="110"/>
      <c r="E204" s="110"/>
      <c r="F204" s="110"/>
      <c r="G204" s="286">
        <f>G205</f>
        <v>3149695</v>
      </c>
    </row>
    <row r="205" spans="1:7" ht="19.5" customHeight="1">
      <c r="A205" s="292" t="s">
        <v>81</v>
      </c>
      <c r="B205" s="131" t="s">
        <v>0</v>
      </c>
      <c r="C205" s="110" t="s">
        <v>80</v>
      </c>
      <c r="D205" s="117" t="s">
        <v>10</v>
      </c>
      <c r="E205" s="110"/>
      <c r="F205" s="110"/>
      <c r="G205" s="297">
        <f>G206+G210</f>
        <v>3149695</v>
      </c>
    </row>
    <row r="206" spans="1:7" ht="21" customHeight="1">
      <c r="A206" s="369" t="s">
        <v>623</v>
      </c>
      <c r="B206" s="129" t="s">
        <v>0</v>
      </c>
      <c r="C206" s="116" t="s">
        <v>80</v>
      </c>
      <c r="D206" s="116" t="s">
        <v>10</v>
      </c>
      <c r="E206" s="116" t="s">
        <v>278</v>
      </c>
      <c r="F206" s="116"/>
      <c r="G206" s="298">
        <f>G207</f>
        <v>9500</v>
      </c>
    </row>
    <row r="207" spans="1:7" ht="20.25" customHeight="1">
      <c r="A207" s="171" t="s">
        <v>311</v>
      </c>
      <c r="B207" s="129" t="s">
        <v>0</v>
      </c>
      <c r="C207" s="116" t="s">
        <v>80</v>
      </c>
      <c r="D207" s="116" t="s">
        <v>10</v>
      </c>
      <c r="E207" s="116" t="s">
        <v>609</v>
      </c>
      <c r="F207" s="116"/>
      <c r="G207" s="298">
        <f>G208</f>
        <v>9500</v>
      </c>
    </row>
    <row r="208" spans="1:7" ht="34.5" customHeight="1">
      <c r="A208" s="187" t="s">
        <v>82</v>
      </c>
      <c r="B208" s="103" t="s">
        <v>0</v>
      </c>
      <c r="C208" s="116" t="s">
        <v>80</v>
      </c>
      <c r="D208" s="116" t="s">
        <v>10</v>
      </c>
      <c r="E208" s="103" t="s">
        <v>610</v>
      </c>
      <c r="F208" s="116"/>
      <c r="G208" s="298">
        <f>G209</f>
        <v>9500</v>
      </c>
    </row>
    <row r="209" spans="1:7" ht="33">
      <c r="A209" s="179" t="s">
        <v>26</v>
      </c>
      <c r="B209" s="103" t="s">
        <v>0</v>
      </c>
      <c r="C209" s="116" t="s">
        <v>80</v>
      </c>
      <c r="D209" s="116" t="s">
        <v>10</v>
      </c>
      <c r="E209" s="103" t="s">
        <v>610</v>
      </c>
      <c r="F209" s="116" t="s">
        <v>27</v>
      </c>
      <c r="G209" s="298">
        <v>9500</v>
      </c>
    </row>
    <row r="210" spans="1:7" ht="33">
      <c r="A210" s="163" t="s">
        <v>591</v>
      </c>
      <c r="B210" s="129" t="s">
        <v>0</v>
      </c>
      <c r="C210" s="116" t="s">
        <v>80</v>
      </c>
      <c r="D210" s="116" t="s">
        <v>10</v>
      </c>
      <c r="E210" s="116" t="s">
        <v>444</v>
      </c>
      <c r="F210" s="116"/>
      <c r="G210" s="298">
        <f>G211+G216</f>
        <v>3140195</v>
      </c>
    </row>
    <row r="211" spans="1:7" ht="20.25" customHeight="1">
      <c r="A211" s="163" t="s">
        <v>312</v>
      </c>
      <c r="B211" s="159" t="s">
        <v>0</v>
      </c>
      <c r="C211" s="159" t="s">
        <v>80</v>
      </c>
      <c r="D211" s="159" t="s">
        <v>10</v>
      </c>
      <c r="E211" s="116" t="s">
        <v>303</v>
      </c>
      <c r="F211" s="116"/>
      <c r="G211" s="298">
        <f>G212</f>
        <v>2862495</v>
      </c>
    </row>
    <row r="212" spans="1:7" ht="49.5">
      <c r="A212" s="181" t="s">
        <v>67</v>
      </c>
      <c r="B212" s="159" t="s">
        <v>0</v>
      </c>
      <c r="C212" s="159" t="s">
        <v>80</v>
      </c>
      <c r="D212" s="159" t="s">
        <v>10</v>
      </c>
      <c r="E212" s="116" t="s">
        <v>611</v>
      </c>
      <c r="F212" s="116"/>
      <c r="G212" s="298">
        <f>G213+G214+G215</f>
        <v>2862495</v>
      </c>
    </row>
    <row r="213" spans="1:7" ht="20.25" customHeight="1">
      <c r="A213" s="174" t="s">
        <v>68</v>
      </c>
      <c r="B213" s="159" t="s">
        <v>0</v>
      </c>
      <c r="C213" s="159" t="s">
        <v>80</v>
      </c>
      <c r="D213" s="159" t="s">
        <v>10</v>
      </c>
      <c r="E213" s="116" t="s">
        <v>611</v>
      </c>
      <c r="F213" s="116" t="s">
        <v>69</v>
      </c>
      <c r="G213" s="298">
        <v>1271794</v>
      </c>
    </row>
    <row r="214" spans="1:7" ht="33">
      <c r="A214" s="174" t="s">
        <v>26</v>
      </c>
      <c r="B214" s="159" t="s">
        <v>0</v>
      </c>
      <c r="C214" s="159" t="s">
        <v>80</v>
      </c>
      <c r="D214" s="159" t="s">
        <v>10</v>
      </c>
      <c r="E214" s="116" t="s">
        <v>611</v>
      </c>
      <c r="F214" s="116" t="s">
        <v>27</v>
      </c>
      <c r="G214" s="298">
        <v>1249701</v>
      </c>
    </row>
    <row r="215" spans="1:7" ht="16.5">
      <c r="A215" s="174" t="s">
        <v>28</v>
      </c>
      <c r="B215" s="159" t="s">
        <v>0</v>
      </c>
      <c r="C215" s="159" t="s">
        <v>80</v>
      </c>
      <c r="D215" s="159" t="s">
        <v>10</v>
      </c>
      <c r="E215" s="116" t="s">
        <v>611</v>
      </c>
      <c r="F215" s="189" t="s">
        <v>29</v>
      </c>
      <c r="G215" s="298">
        <v>341000</v>
      </c>
    </row>
    <row r="216" spans="1:7" ht="16.5">
      <c r="A216" s="168" t="s">
        <v>313</v>
      </c>
      <c r="B216" s="188" t="s">
        <v>0</v>
      </c>
      <c r="C216" s="159" t="s">
        <v>80</v>
      </c>
      <c r="D216" s="159" t="s">
        <v>10</v>
      </c>
      <c r="E216" s="116" t="s">
        <v>612</v>
      </c>
      <c r="F216" s="189"/>
      <c r="G216" s="298">
        <f>G217</f>
        <v>277700</v>
      </c>
    </row>
    <row r="217" spans="1:7" ht="16.5">
      <c r="A217" s="168" t="s">
        <v>84</v>
      </c>
      <c r="B217" s="188" t="s">
        <v>0</v>
      </c>
      <c r="C217" s="159" t="s">
        <v>80</v>
      </c>
      <c r="D217" s="159" t="s">
        <v>10</v>
      </c>
      <c r="E217" s="116" t="s">
        <v>613</v>
      </c>
      <c r="F217" s="189"/>
      <c r="G217" s="298">
        <f>G218</f>
        <v>277700</v>
      </c>
    </row>
    <row r="218" spans="1:7" ht="33">
      <c r="A218" s="174" t="s">
        <v>26</v>
      </c>
      <c r="B218" s="159" t="s">
        <v>0</v>
      </c>
      <c r="C218" s="159" t="s">
        <v>80</v>
      </c>
      <c r="D218" s="159" t="s">
        <v>10</v>
      </c>
      <c r="E218" s="116" t="s">
        <v>613</v>
      </c>
      <c r="F218" s="323" t="s">
        <v>27</v>
      </c>
      <c r="G218" s="298">
        <v>277700</v>
      </c>
    </row>
    <row r="219" spans="1:7" ht="17.25" thickBot="1">
      <c r="A219" s="380" t="s">
        <v>85</v>
      </c>
      <c r="B219" s="381"/>
      <c r="C219" s="382"/>
      <c r="D219" s="382"/>
      <c r="E219" s="382"/>
      <c r="F219" s="382"/>
      <c r="G219" s="383">
        <f>G19+G57+G64+G82+G93+G146+G180+G204+G174</f>
        <v>29016836.719999999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5" firstPageNumber="0" orientation="portrait" horizontalDpi="300" verticalDpi="300" r:id="rId1"/>
  <headerFooter alignWithMargins="0"/>
  <rowBreaks count="3" manualBreakCount="3">
    <brk id="55" max="6" man="1"/>
    <brk id="104" max="6" man="1"/>
    <brk id="15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20" zoomScaleNormal="80" workbookViewId="0">
      <selection activeCell="I32" sqref="I32"/>
    </sheetView>
  </sheetViews>
  <sheetFormatPr defaultRowHeight="12.75"/>
  <cols>
    <col min="1" max="1" width="67.7109375" customWidth="1"/>
    <col min="2" max="2" width="8.85546875" style="88" customWidth="1"/>
    <col min="3" max="3" width="8" style="89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453" t="s">
        <v>720</v>
      </c>
      <c r="B1" s="454"/>
      <c r="C1" s="454"/>
      <c r="D1" s="454"/>
      <c r="E1" s="90"/>
      <c r="F1" s="90"/>
      <c r="G1" s="90"/>
    </row>
    <row r="2" spans="1:7" ht="15.75">
      <c r="A2" s="455" t="s">
        <v>719</v>
      </c>
      <c r="B2" s="456"/>
      <c r="C2" s="457"/>
      <c r="D2" s="457"/>
      <c r="E2" s="90"/>
      <c r="F2" s="90"/>
      <c r="G2" s="90"/>
    </row>
    <row r="3" spans="1:7" ht="15.75">
      <c r="A3" s="458" t="s">
        <v>718</v>
      </c>
      <c r="B3" s="456"/>
      <c r="C3" s="459"/>
      <c r="D3" s="459"/>
      <c r="E3" s="90"/>
      <c r="F3" s="91"/>
      <c r="G3" s="91"/>
    </row>
    <row r="4" spans="1:7" ht="15.75">
      <c r="A4" s="455" t="s">
        <v>717</v>
      </c>
      <c r="B4" s="456"/>
      <c r="C4" s="459"/>
      <c r="D4" s="459"/>
      <c r="E4" s="90"/>
      <c r="F4" s="90"/>
      <c r="G4" s="90"/>
    </row>
    <row r="5" spans="1:7" ht="15.75">
      <c r="A5" s="460" t="s">
        <v>716</v>
      </c>
      <c r="B5" s="456"/>
      <c r="C5" s="459"/>
      <c r="D5" s="459"/>
      <c r="E5" s="90"/>
      <c r="F5" s="90"/>
      <c r="G5" s="90"/>
    </row>
    <row r="6" spans="1:7" ht="15.75">
      <c r="A6" s="460" t="s">
        <v>715</v>
      </c>
      <c r="B6" s="456"/>
      <c r="C6" s="459"/>
      <c r="D6" s="459"/>
      <c r="E6" s="90"/>
      <c r="F6" s="90"/>
      <c r="G6" s="90"/>
    </row>
    <row r="7" spans="1:7" ht="15.75">
      <c r="A7" s="460" t="s">
        <v>714</v>
      </c>
      <c r="B7" s="456"/>
      <c r="C7" s="459"/>
      <c r="D7" s="459"/>
      <c r="E7" s="90"/>
      <c r="F7" s="90"/>
      <c r="G7" s="90"/>
    </row>
    <row r="8" spans="1:7" ht="15.75">
      <c r="A8" s="460" t="s">
        <v>722</v>
      </c>
      <c r="B8" s="456"/>
      <c r="C8" s="459"/>
      <c r="D8" s="459"/>
      <c r="E8" s="90"/>
      <c r="F8" s="90"/>
      <c r="G8" s="90"/>
    </row>
    <row r="9" spans="1:7" ht="15.75">
      <c r="A9" s="460" t="s">
        <v>769</v>
      </c>
      <c r="B9" s="456"/>
      <c r="C9" s="454"/>
      <c r="D9" s="454"/>
      <c r="E9" s="90"/>
      <c r="F9" s="90"/>
      <c r="G9" s="90"/>
    </row>
    <row r="10" spans="1:7" ht="15.75">
      <c r="A10" s="453" t="s">
        <v>768</v>
      </c>
      <c r="B10" s="454"/>
      <c r="C10" s="454"/>
      <c r="D10" s="454"/>
      <c r="E10" s="90"/>
      <c r="F10" s="90"/>
      <c r="G10" s="90"/>
    </row>
    <row r="11" spans="1:7" ht="15.75">
      <c r="A11" s="453"/>
      <c r="B11" s="454"/>
      <c r="C11" s="454"/>
      <c r="D11" s="454"/>
    </row>
    <row r="12" spans="1:7" ht="48" customHeight="1">
      <c r="A12" s="517" t="s">
        <v>651</v>
      </c>
      <c r="B12" s="517"/>
      <c r="C12" s="517"/>
      <c r="D12" s="517"/>
    </row>
    <row r="13" spans="1:7" ht="16.5">
      <c r="A13" s="518" t="s">
        <v>161</v>
      </c>
      <c r="B13" s="518"/>
      <c r="C13" s="518"/>
      <c r="D13" s="518"/>
    </row>
    <row r="14" spans="1:7" ht="18.75" customHeight="1" thickBot="1">
      <c r="A14" s="219"/>
      <c r="B14" s="94" t="s">
        <v>161</v>
      </c>
      <c r="C14" s="220"/>
      <c r="D14" s="96" t="s">
        <v>103</v>
      </c>
    </row>
    <row r="15" spans="1:7" ht="45" customHeight="1" thickBot="1">
      <c r="A15" s="221" t="s">
        <v>105</v>
      </c>
      <c r="B15" s="222" t="s">
        <v>5</v>
      </c>
      <c r="C15" s="222" t="s">
        <v>6</v>
      </c>
      <c r="D15" s="333" t="s">
        <v>584</v>
      </c>
    </row>
    <row r="16" spans="1:7" ht="16.5">
      <c r="A16" s="216" t="s">
        <v>9</v>
      </c>
      <c r="B16" s="217" t="s">
        <v>10</v>
      </c>
      <c r="C16" s="217"/>
      <c r="D16" s="218">
        <f>D17+D18+D19+D20+D21</f>
        <v>5929876</v>
      </c>
    </row>
    <row r="17" spans="1:5" ht="33">
      <c r="A17" s="208" t="s">
        <v>11</v>
      </c>
      <c r="B17" s="178" t="s">
        <v>10</v>
      </c>
      <c r="C17" s="195" t="s">
        <v>12</v>
      </c>
      <c r="D17" s="200">
        <f>[2]Вед.2019!G20</f>
        <v>1126976</v>
      </c>
      <c r="E17" s="82"/>
    </row>
    <row r="18" spans="1:5" ht="49.5">
      <c r="A18" s="208" t="s">
        <v>18</v>
      </c>
      <c r="B18" s="178" t="s">
        <v>10</v>
      </c>
      <c r="C18" s="195" t="s">
        <v>19</v>
      </c>
      <c r="D18" s="213">
        <f>[2]Вед.2019!G25</f>
        <v>427835</v>
      </c>
      <c r="E18" s="82"/>
    </row>
    <row r="19" spans="1:5" ht="49.5">
      <c r="A19" s="208" t="s">
        <v>22</v>
      </c>
      <c r="B19" s="178" t="s">
        <v>10</v>
      </c>
      <c r="C19" s="178" t="s">
        <v>23</v>
      </c>
      <c r="D19" s="200">
        <f>'Вед.2019 (2)'!G30</f>
        <v>4124065</v>
      </c>
      <c r="E19" s="82"/>
    </row>
    <row r="20" spans="1:5" ht="18.75">
      <c r="A20" s="207" t="s">
        <v>257</v>
      </c>
      <c r="B20" s="223" t="s">
        <v>10</v>
      </c>
      <c r="C20" s="223" t="s">
        <v>80</v>
      </c>
      <c r="D20" s="206">
        <f>[2]Вед.2019!G38</f>
        <v>25000</v>
      </c>
      <c r="E20" s="86"/>
    </row>
    <row r="21" spans="1:5" ht="16.5">
      <c r="A21" s="208" t="s">
        <v>30</v>
      </c>
      <c r="B21" s="178" t="s">
        <v>10</v>
      </c>
      <c r="C21" s="178" t="s">
        <v>31</v>
      </c>
      <c r="D21" s="200">
        <f>[2]Вед.2019!G43</f>
        <v>226000</v>
      </c>
      <c r="E21" s="82"/>
    </row>
    <row r="22" spans="1:5" ht="20.25" customHeight="1">
      <c r="A22" s="224" t="s">
        <v>33</v>
      </c>
      <c r="B22" s="225" t="s">
        <v>12</v>
      </c>
      <c r="C22" s="226"/>
      <c r="D22" s="227">
        <f>D23</f>
        <v>310200</v>
      </c>
    </row>
    <row r="23" spans="1:5" ht="18.75" customHeight="1">
      <c r="A23" s="228" t="s">
        <v>34</v>
      </c>
      <c r="B23" s="229" t="s">
        <v>12</v>
      </c>
      <c r="C23" s="230" t="s">
        <v>19</v>
      </c>
      <c r="D23" s="231">
        <v>310200</v>
      </c>
      <c r="E23" s="82"/>
    </row>
    <row r="24" spans="1:5" ht="33">
      <c r="A24" s="197" t="s">
        <v>36</v>
      </c>
      <c r="B24" s="191" t="s">
        <v>19</v>
      </c>
      <c r="C24" s="191"/>
      <c r="D24" s="198">
        <f>D25+D26</f>
        <v>65600</v>
      </c>
    </row>
    <row r="25" spans="1:5" ht="17.25" customHeight="1">
      <c r="A25" s="228" t="s">
        <v>37</v>
      </c>
      <c r="B25" s="229" t="s">
        <v>19</v>
      </c>
      <c r="C25" s="229" t="s">
        <v>12</v>
      </c>
      <c r="D25" s="232">
        <f>[2]Вед.2019!G63</f>
        <v>17600</v>
      </c>
      <c r="E25" s="82"/>
    </row>
    <row r="26" spans="1:5" ht="15.75" customHeight="1">
      <c r="A26" s="279" t="s">
        <v>44</v>
      </c>
      <c r="B26" s="229" t="s">
        <v>19</v>
      </c>
      <c r="C26" s="229" t="s">
        <v>45</v>
      </c>
      <c r="D26" s="232">
        <f>[2]Вед.2019!G74</f>
        <v>48000</v>
      </c>
      <c r="E26" s="82"/>
    </row>
    <row r="27" spans="1:5" ht="18.75" customHeight="1">
      <c r="A27" s="197" t="s">
        <v>46</v>
      </c>
      <c r="B27" s="191" t="s">
        <v>23</v>
      </c>
      <c r="C27" s="191"/>
      <c r="D27" s="205">
        <f>+D28+D29</f>
        <v>710638.72</v>
      </c>
    </row>
    <row r="28" spans="1:5" ht="16.5">
      <c r="A28" s="208" t="s">
        <v>48</v>
      </c>
      <c r="B28" s="195" t="s">
        <v>23</v>
      </c>
      <c r="C28" s="194" t="s">
        <v>40</v>
      </c>
      <c r="D28" s="200">
        <f>[2]Вед.2019!G81</f>
        <v>689638.72</v>
      </c>
      <c r="E28" s="82"/>
    </row>
    <row r="29" spans="1:5" ht="16.5">
      <c r="A29" s="174" t="s">
        <v>757</v>
      </c>
      <c r="B29" s="195" t="s">
        <v>23</v>
      </c>
      <c r="C29" s="194" t="s">
        <v>756</v>
      </c>
      <c r="D29" s="200">
        <v>21000</v>
      </c>
      <c r="E29" s="82"/>
    </row>
    <row r="30" spans="1:5" ht="16.5">
      <c r="A30" s="197" t="s">
        <v>50</v>
      </c>
      <c r="B30" s="191" t="s">
        <v>51</v>
      </c>
      <c r="C30" s="191"/>
      <c r="D30" s="198">
        <f>D31+D32+D33+D34</f>
        <v>3833034</v>
      </c>
      <c r="E30" s="236"/>
    </row>
    <row r="31" spans="1:5" ht="16.5">
      <c r="A31" s="237" t="s">
        <v>52</v>
      </c>
      <c r="B31" s="238" t="s">
        <v>51</v>
      </c>
      <c r="C31" s="239" t="s">
        <v>10</v>
      </c>
      <c r="D31" s="240">
        <v>79264</v>
      </c>
      <c r="E31" s="82"/>
    </row>
    <row r="32" spans="1:5" ht="16.5">
      <c r="A32" s="208" t="s">
        <v>53</v>
      </c>
      <c r="B32" s="178" t="s">
        <v>51</v>
      </c>
      <c r="C32" s="178" t="s">
        <v>12</v>
      </c>
      <c r="D32" s="211">
        <f>'Вед.2019 (2)'!G103</f>
        <v>2291500</v>
      </c>
      <c r="E32" s="82"/>
    </row>
    <row r="33" spans="1:5" ht="16.5">
      <c r="A33" s="208" t="s">
        <v>56</v>
      </c>
      <c r="B33" s="195" t="s">
        <v>51</v>
      </c>
      <c r="C33" s="195" t="s">
        <v>19</v>
      </c>
      <c r="D33" s="211">
        <f>'Вед.2019 (2)'!G115</f>
        <v>1262270</v>
      </c>
      <c r="E33" s="82"/>
    </row>
    <row r="34" spans="1:5" ht="16.5">
      <c r="A34" s="174" t="s">
        <v>632</v>
      </c>
      <c r="B34" s="195" t="s">
        <v>51</v>
      </c>
      <c r="C34" s="195" t="s">
        <v>51</v>
      </c>
      <c r="D34" s="211">
        <v>200000</v>
      </c>
      <c r="E34" s="82"/>
    </row>
    <row r="35" spans="1:5" ht="16.5">
      <c r="A35" s="197" t="s">
        <v>64</v>
      </c>
      <c r="B35" s="191" t="s">
        <v>65</v>
      </c>
      <c r="C35" s="191"/>
      <c r="D35" s="198">
        <f>D36+D37</f>
        <v>14611229</v>
      </c>
    </row>
    <row r="36" spans="1:5" ht="16.5">
      <c r="A36" s="228" t="s">
        <v>39</v>
      </c>
      <c r="B36" s="229" t="s">
        <v>65</v>
      </c>
      <c r="C36" s="229" t="s">
        <v>10</v>
      </c>
      <c r="D36" s="232">
        <f>'Вед.2019 (2)'!G147</f>
        <v>12172313</v>
      </c>
      <c r="E36" s="82"/>
    </row>
    <row r="37" spans="1:5" ht="16.5">
      <c r="A37" s="208" t="s">
        <v>71</v>
      </c>
      <c r="B37" s="195" t="s">
        <v>65</v>
      </c>
      <c r="C37" s="195" t="s">
        <v>23</v>
      </c>
      <c r="D37" s="206">
        <f>[2]Вед.2019!G152</f>
        <v>2438916</v>
      </c>
    </row>
    <row r="38" spans="1:5" ht="16.5">
      <c r="A38" s="197" t="s">
        <v>642</v>
      </c>
      <c r="B38" s="191" t="s">
        <v>40</v>
      </c>
      <c r="C38" s="191"/>
      <c r="D38" s="205">
        <f>D39</f>
        <v>0</v>
      </c>
    </row>
    <row r="39" spans="1:5" ht="16.5">
      <c r="A39" s="208" t="s">
        <v>643</v>
      </c>
      <c r="B39" s="195" t="s">
        <v>40</v>
      </c>
      <c r="C39" s="195" t="s">
        <v>40</v>
      </c>
      <c r="D39" s="206">
        <v>0</v>
      </c>
    </row>
    <row r="40" spans="1:5" ht="16.5">
      <c r="A40" s="197" t="s">
        <v>72</v>
      </c>
      <c r="B40" s="191" t="s">
        <v>45</v>
      </c>
      <c r="C40" s="191"/>
      <c r="D40" s="205">
        <f>D41+D42</f>
        <v>406564</v>
      </c>
    </row>
    <row r="41" spans="1:5" ht="16.5">
      <c r="A41" s="241" t="s">
        <v>73</v>
      </c>
      <c r="B41" s="233" t="s">
        <v>45</v>
      </c>
      <c r="C41" s="235" t="s">
        <v>10</v>
      </c>
      <c r="D41" s="234">
        <f>[2]Вед.2019!G165</f>
        <v>147564</v>
      </c>
    </row>
    <row r="42" spans="1:5" ht="16.5">
      <c r="A42" s="208" t="s">
        <v>76</v>
      </c>
      <c r="B42" s="195" t="s">
        <v>45</v>
      </c>
      <c r="C42" s="195" t="s">
        <v>19</v>
      </c>
      <c r="D42" s="206">
        <f>'Вед.2019 (2)'!G186</f>
        <v>259000</v>
      </c>
    </row>
    <row r="43" spans="1:5" ht="16.5">
      <c r="A43" s="243" t="s">
        <v>79</v>
      </c>
      <c r="B43" s="191" t="s">
        <v>80</v>
      </c>
      <c r="C43" s="191"/>
      <c r="D43" s="205">
        <f>D44</f>
        <v>3149695</v>
      </c>
      <c r="E43" s="242"/>
    </row>
    <row r="44" spans="1:5" ht="16.5">
      <c r="A44" s="173" t="s">
        <v>81</v>
      </c>
      <c r="B44" s="195" t="s">
        <v>80</v>
      </c>
      <c r="C44" s="178" t="s">
        <v>10</v>
      </c>
      <c r="D44" s="200">
        <f>'Вед.2019 (2)'!G205</f>
        <v>3149695</v>
      </c>
      <c r="E44" s="82"/>
    </row>
    <row r="45" spans="1:5" ht="18" customHeight="1" thickBot="1">
      <c r="A45" s="384" t="s">
        <v>85</v>
      </c>
      <c r="B45" s="385"/>
      <c r="C45" s="385"/>
      <c r="D45" s="386">
        <f>D16+D22+D24+D27+D30+D35+D40+D43+D38</f>
        <v>29016836.719999999</v>
      </c>
    </row>
    <row r="46" spans="1:5" ht="18.75" customHeight="1">
      <c r="A46" s="146"/>
      <c r="C46" s="88"/>
      <c r="D46" s="89"/>
      <c r="E46" s="82"/>
    </row>
    <row r="47" spans="1:5" ht="21.75" customHeight="1">
      <c r="A47" s="146"/>
      <c r="C47" s="88"/>
      <c r="D47" s="89"/>
    </row>
    <row r="48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39370078740157483" bottom="0.39370078740157483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81"/>
  <sheetViews>
    <sheetView view="pageBreakPreview" zoomScaleNormal="80" workbookViewId="0">
      <selection activeCell="B9" sqref="B9"/>
    </sheetView>
  </sheetViews>
  <sheetFormatPr defaultRowHeight="12.75"/>
  <cols>
    <col min="1" max="1" width="69.85546875" style="133" customWidth="1"/>
    <col min="2" max="2" width="23.5703125" style="134" customWidth="1"/>
    <col min="3" max="3" width="10.28515625" style="135" customWidth="1"/>
    <col min="4" max="4" width="19" style="136" customWidth="1"/>
    <col min="5" max="5" width="7" style="135" customWidth="1"/>
    <col min="6" max="6" width="18.140625" style="135" customWidth="1"/>
    <col min="7" max="16384" width="9.140625" style="135"/>
  </cols>
  <sheetData>
    <row r="1" spans="1:253" ht="15.75">
      <c r="A1"/>
      <c r="B1" s="446" t="s">
        <v>721</v>
      </c>
      <c r="C1" s="447"/>
      <c r="D1" s="90"/>
      <c r="E1" s="90"/>
      <c r="F1" s="9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446" t="s">
        <v>674</v>
      </c>
      <c r="C2" s="447"/>
      <c r="D2" s="447"/>
      <c r="E2" s="447"/>
      <c r="F2" s="448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446" t="s">
        <v>4</v>
      </c>
      <c r="C3" s="447"/>
      <c r="D3" s="447"/>
      <c r="E3" s="447"/>
      <c r="F3" s="44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450" t="s">
        <v>681</v>
      </c>
      <c r="C4" s="451"/>
      <c r="D4" s="451"/>
      <c r="E4" s="451"/>
      <c r="F4" s="448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450" t="s">
        <v>709</v>
      </c>
      <c r="C5" s="451"/>
      <c r="D5" s="451"/>
      <c r="E5" s="451"/>
      <c r="F5" s="448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450" t="s">
        <v>682</v>
      </c>
      <c r="C6" s="452"/>
      <c r="D6" s="452"/>
      <c r="E6" s="452"/>
      <c r="F6" s="45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446" t="s">
        <v>683</v>
      </c>
      <c r="C7" s="447"/>
      <c r="D7" s="447"/>
      <c r="E7" s="452"/>
      <c r="F7" s="45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450" t="s">
        <v>684</v>
      </c>
      <c r="C8" s="451"/>
      <c r="D8" s="451"/>
      <c r="E8" s="451"/>
      <c r="F8" s="44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450" t="s">
        <v>744</v>
      </c>
      <c r="C9" s="451"/>
      <c r="D9" s="451"/>
      <c r="E9" s="451"/>
      <c r="F9" s="448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450" t="s">
        <v>745</v>
      </c>
      <c r="C10" s="451"/>
      <c r="D10" s="451"/>
      <c r="E10" s="451"/>
      <c r="F10" s="448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90"/>
      <c r="C11" s="342"/>
      <c r="D11" s="342"/>
      <c r="E11" s="90"/>
      <c r="F11" s="9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518" t="s">
        <v>437</v>
      </c>
      <c r="B12" s="518"/>
      <c r="C12" s="518"/>
      <c r="D12" s="518"/>
      <c r="E12" s="90"/>
      <c r="F12" s="9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518" t="s">
        <v>511</v>
      </c>
      <c r="B13" s="518"/>
      <c r="C13" s="518"/>
      <c r="D13" s="518"/>
      <c r="E13" s="519"/>
      <c r="F13" s="9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518" t="s">
        <v>438</v>
      </c>
      <c r="B14" s="518"/>
      <c r="C14" s="518"/>
      <c r="D14" s="518"/>
      <c r="E14" s="90"/>
      <c r="F14" s="9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520" t="s">
        <v>652</v>
      </c>
      <c r="B15" s="520"/>
      <c r="C15" s="520"/>
      <c r="D15" s="520"/>
      <c r="E15" s="519"/>
      <c r="F15" s="9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90"/>
      <c r="C16" s="342"/>
      <c r="D16" s="342"/>
      <c r="E16" s="90"/>
      <c r="F16" s="9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37"/>
      <c r="B17" s="138"/>
      <c r="C17" s="139"/>
      <c r="D17" s="7" t="s">
        <v>103</v>
      </c>
      <c r="E17" s="139"/>
      <c r="F17" s="86"/>
    </row>
    <row r="18" spans="1:9" ht="33.75" thickBot="1">
      <c r="A18" s="330" t="s">
        <v>105</v>
      </c>
      <c r="B18" s="331" t="s">
        <v>7</v>
      </c>
      <c r="C18" s="332" t="s">
        <v>8</v>
      </c>
      <c r="D18" s="333" t="s">
        <v>653</v>
      </c>
      <c r="E18" s="140"/>
      <c r="F18" s="140"/>
    </row>
    <row r="19" spans="1:9" ht="21" customHeight="1" thickBot="1">
      <c r="A19" s="334" t="s">
        <v>60</v>
      </c>
      <c r="B19" s="335"/>
      <c r="C19" s="336"/>
      <c r="D19" s="337">
        <f>D20+D24+D29+D36+D48+D63+D74+D78+D82+D86+D106+D121+D133+D141+D145+D137</f>
        <v>22773760.719999999</v>
      </c>
      <c r="E19" s="92"/>
      <c r="F19" s="141"/>
    </row>
    <row r="20" spans="1:9" ht="50.25" customHeight="1">
      <c r="A20" s="495" t="s">
        <v>625</v>
      </c>
      <c r="B20" s="496" t="s">
        <v>270</v>
      </c>
      <c r="C20" s="496"/>
      <c r="D20" s="497">
        <f>D21</f>
        <v>48300</v>
      </c>
      <c r="E20" s="142"/>
      <c r="F20" s="141"/>
    </row>
    <row r="21" spans="1:9" ht="18.75" customHeight="1" thickBot="1">
      <c r="A21" s="163" t="s">
        <v>273</v>
      </c>
      <c r="B21" s="103" t="s">
        <v>271</v>
      </c>
      <c r="C21" s="103"/>
      <c r="D21" s="278">
        <f>D22</f>
        <v>48300</v>
      </c>
      <c r="E21" s="142"/>
      <c r="F21" s="141"/>
    </row>
    <row r="22" spans="1:9" ht="17.25" customHeight="1" thickBot="1">
      <c r="A22" s="279" t="s">
        <v>47</v>
      </c>
      <c r="B22" s="103" t="s">
        <v>272</v>
      </c>
      <c r="C22" s="103"/>
      <c r="D22" s="278">
        <f>D23</f>
        <v>48300</v>
      </c>
      <c r="E22" s="142"/>
      <c r="F22" s="141"/>
      <c r="I22" s="391"/>
    </row>
    <row r="23" spans="1:9" ht="36.200000000000003" customHeight="1">
      <c r="A23" s="174" t="s">
        <v>26</v>
      </c>
      <c r="B23" s="103" t="s">
        <v>272</v>
      </c>
      <c r="C23" s="103" t="s">
        <v>27</v>
      </c>
      <c r="D23" s="278">
        <v>48300</v>
      </c>
      <c r="E23" s="142"/>
      <c r="F23" s="141"/>
    </row>
    <row r="24" spans="1:9" ht="50.25" customHeight="1">
      <c r="A24" s="276" t="s">
        <v>626</v>
      </c>
      <c r="B24" s="100" t="s">
        <v>266</v>
      </c>
      <c r="C24" s="100"/>
      <c r="D24" s="277">
        <f>D25</f>
        <v>48000</v>
      </c>
      <c r="E24" s="143"/>
      <c r="F24" s="141"/>
    </row>
    <row r="25" spans="1:9" ht="37.35" customHeight="1">
      <c r="A25" s="163" t="s">
        <v>269</v>
      </c>
      <c r="B25" s="103" t="s">
        <v>267</v>
      </c>
      <c r="C25" s="103"/>
      <c r="D25" s="278">
        <f>D26</f>
        <v>48000</v>
      </c>
      <c r="E25" s="143"/>
      <c r="F25" s="141"/>
    </row>
    <row r="26" spans="1:9" ht="37.35" customHeight="1">
      <c r="A26" s="181" t="s">
        <v>439</v>
      </c>
      <c r="B26" s="103" t="s">
        <v>268</v>
      </c>
      <c r="C26" s="103"/>
      <c r="D26" s="278">
        <f>D27+D28</f>
        <v>48000</v>
      </c>
      <c r="E26" s="143"/>
      <c r="F26" s="141"/>
    </row>
    <row r="27" spans="1:9" ht="37.35" customHeight="1">
      <c r="A27" s="174" t="s">
        <v>26</v>
      </c>
      <c r="B27" s="103" t="s">
        <v>268</v>
      </c>
      <c r="C27" s="103" t="s">
        <v>27</v>
      </c>
      <c r="D27" s="278">
        <f>[2]Вед.2019!G78</f>
        <v>36000</v>
      </c>
      <c r="E27" s="143"/>
      <c r="F27" s="141"/>
    </row>
    <row r="28" spans="1:9" ht="22.5" customHeight="1">
      <c r="A28" s="201" t="s">
        <v>710</v>
      </c>
      <c r="B28" s="103" t="s">
        <v>268</v>
      </c>
      <c r="C28" s="103" t="s">
        <v>685</v>
      </c>
      <c r="D28" s="278">
        <f>[2]Вед.2019!G79</f>
        <v>12000</v>
      </c>
      <c r="E28" s="143"/>
      <c r="F28" s="141"/>
    </row>
    <row r="29" spans="1:9" ht="48.75" customHeight="1">
      <c r="A29" s="325" t="s">
        <v>589</v>
      </c>
      <c r="B29" s="100" t="s">
        <v>293</v>
      </c>
      <c r="C29" s="100"/>
      <c r="D29" s="277">
        <f>D30</f>
        <v>60000</v>
      </c>
      <c r="E29" s="143"/>
      <c r="F29" s="141"/>
    </row>
    <row r="30" spans="1:9" ht="18.75" customHeight="1">
      <c r="A30" s="416" t="s">
        <v>507</v>
      </c>
      <c r="B30" s="103" t="s">
        <v>290</v>
      </c>
      <c r="C30" s="103"/>
      <c r="D30" s="278">
        <f>D31+D33</f>
        <v>60000</v>
      </c>
      <c r="E30" s="143"/>
      <c r="F30" s="141"/>
    </row>
    <row r="31" spans="1:9" ht="21" customHeight="1">
      <c r="A31" s="416" t="s">
        <v>508</v>
      </c>
      <c r="B31" s="103" t="s">
        <v>618</v>
      </c>
      <c r="C31" s="103"/>
      <c r="D31" s="278">
        <f>D32</f>
        <v>18000</v>
      </c>
      <c r="E31" s="143"/>
      <c r="F31" s="141"/>
    </row>
    <row r="32" spans="1:9" ht="33.75" customHeight="1">
      <c r="A32" s="166" t="s">
        <v>26</v>
      </c>
      <c r="B32" s="103" t="s">
        <v>618</v>
      </c>
      <c r="C32" s="103" t="s">
        <v>27</v>
      </c>
      <c r="D32" s="278">
        <f>[2]Вед.2019!G54</f>
        <v>18000</v>
      </c>
      <c r="E32" s="143"/>
      <c r="F32" s="141"/>
    </row>
    <row r="33" spans="1:6" ht="18.75" customHeight="1">
      <c r="A33" s="174" t="s">
        <v>47</v>
      </c>
      <c r="B33" s="103" t="s">
        <v>600</v>
      </c>
      <c r="C33" s="103"/>
      <c r="D33" s="278">
        <f>D34+D35</f>
        <v>42000</v>
      </c>
      <c r="E33" s="143"/>
      <c r="F33" s="141"/>
    </row>
    <row r="34" spans="1:6" ht="33.75" customHeight="1">
      <c r="A34" s="354" t="s">
        <v>26</v>
      </c>
      <c r="B34" s="113" t="s">
        <v>600</v>
      </c>
      <c r="C34" s="113" t="s">
        <v>27</v>
      </c>
      <c r="D34" s="289">
        <f>[2]Вед.2019!G110</f>
        <v>23000</v>
      </c>
      <c r="E34" s="143"/>
      <c r="F34" s="143"/>
    </row>
    <row r="35" spans="1:6" ht="18.75" customHeight="1">
      <c r="A35" s="429" t="s">
        <v>686</v>
      </c>
      <c r="B35" s="461" t="s">
        <v>600</v>
      </c>
      <c r="C35" s="113" t="s">
        <v>685</v>
      </c>
      <c r="D35" s="289">
        <v>19000</v>
      </c>
      <c r="E35" s="143"/>
      <c r="F35" s="143"/>
    </row>
    <row r="36" spans="1:6" ht="51" customHeight="1">
      <c r="A36" s="287" t="s">
        <v>591</v>
      </c>
      <c r="B36" s="110" t="s">
        <v>444</v>
      </c>
      <c r="C36" s="110"/>
      <c r="D36" s="297">
        <f>D37+D42+D45</f>
        <v>3140195</v>
      </c>
      <c r="E36" s="143"/>
      <c r="F36" s="141"/>
    </row>
    <row r="37" spans="1:6" ht="18.75" customHeight="1">
      <c r="A37" s="163" t="s">
        <v>312</v>
      </c>
      <c r="B37" s="116" t="s">
        <v>303</v>
      </c>
      <c r="C37" s="116"/>
      <c r="D37" s="298">
        <f>D38</f>
        <v>2862495</v>
      </c>
      <c r="E37" s="143"/>
      <c r="F37" s="141"/>
    </row>
    <row r="38" spans="1:6" ht="17.25" customHeight="1">
      <c r="A38" s="181" t="s">
        <v>67</v>
      </c>
      <c r="B38" s="116" t="s">
        <v>611</v>
      </c>
      <c r="C38" s="116"/>
      <c r="D38" s="298">
        <f>D39+D40+D41</f>
        <v>2862495</v>
      </c>
      <c r="E38" s="143"/>
      <c r="F38" s="141"/>
    </row>
    <row r="39" spans="1:6" ht="16.5" customHeight="1">
      <c r="A39" s="174" t="s">
        <v>68</v>
      </c>
      <c r="B39" s="116" t="s">
        <v>611</v>
      </c>
      <c r="C39" s="116" t="s">
        <v>69</v>
      </c>
      <c r="D39" s="298">
        <v>1271794</v>
      </c>
      <c r="E39" s="143"/>
      <c r="F39" s="141"/>
    </row>
    <row r="40" spans="1:6" ht="37.5" customHeight="1">
      <c r="A40" s="174" t="s">
        <v>26</v>
      </c>
      <c r="B40" s="116" t="s">
        <v>611</v>
      </c>
      <c r="C40" s="116" t="s">
        <v>27</v>
      </c>
      <c r="D40" s="298">
        <f>[2]Вед.2019!G198</f>
        <v>1249701</v>
      </c>
      <c r="E40" s="143"/>
      <c r="F40" s="141"/>
    </row>
    <row r="41" spans="1:6" ht="16.5" customHeight="1">
      <c r="A41" s="279" t="s">
        <v>28</v>
      </c>
      <c r="B41" s="116" t="s">
        <v>611</v>
      </c>
      <c r="C41" s="189" t="s">
        <v>29</v>
      </c>
      <c r="D41" s="298">
        <f>[2]Вед.2019!G199</f>
        <v>341000</v>
      </c>
      <c r="E41" s="143"/>
      <c r="F41" s="141"/>
    </row>
    <row r="42" spans="1:6" ht="32.25" customHeight="1">
      <c r="A42" s="168" t="s">
        <v>313</v>
      </c>
      <c r="B42" s="116" t="s">
        <v>612</v>
      </c>
      <c r="C42" s="189"/>
      <c r="D42" s="298">
        <f>D43</f>
        <v>277700</v>
      </c>
      <c r="E42" s="143"/>
      <c r="F42" s="141"/>
    </row>
    <row r="43" spans="1:6" ht="19.5" customHeight="1">
      <c r="A43" s="168" t="s">
        <v>84</v>
      </c>
      <c r="B43" s="116" t="s">
        <v>613</v>
      </c>
      <c r="C43" s="189"/>
      <c r="D43" s="298">
        <f>D44</f>
        <v>277700</v>
      </c>
      <c r="E43" s="143"/>
      <c r="F43" s="141"/>
    </row>
    <row r="44" spans="1:6" ht="36.75" customHeight="1">
      <c r="A44" s="174" t="s">
        <v>26</v>
      </c>
      <c r="B44" s="116" t="s">
        <v>613</v>
      </c>
      <c r="C44" s="189" t="s">
        <v>27</v>
      </c>
      <c r="D44" s="298">
        <v>277700</v>
      </c>
      <c r="E44" s="143"/>
      <c r="F44" s="141"/>
    </row>
    <row r="45" spans="1:6" ht="19.5" customHeight="1">
      <c r="A45" s="168" t="s">
        <v>314</v>
      </c>
      <c r="B45" s="116" t="s">
        <v>614</v>
      </c>
      <c r="C45" s="189"/>
      <c r="D45" s="298">
        <f>D46</f>
        <v>0</v>
      </c>
      <c r="E45" s="143"/>
      <c r="F45" s="141"/>
    </row>
    <row r="46" spans="1:6" ht="19.5" customHeight="1">
      <c r="A46" s="180" t="s">
        <v>83</v>
      </c>
      <c r="B46" s="116" t="s">
        <v>615</v>
      </c>
      <c r="C46" s="116"/>
      <c r="D46" s="298">
        <f>D47</f>
        <v>0</v>
      </c>
      <c r="E46" s="143"/>
      <c r="F46" s="141"/>
    </row>
    <row r="47" spans="1:6" ht="19.5" customHeight="1">
      <c r="A47" s="467" t="s">
        <v>54</v>
      </c>
      <c r="B47" s="116" t="s">
        <v>615</v>
      </c>
      <c r="C47" s="116" t="s">
        <v>55</v>
      </c>
      <c r="D47" s="298">
        <v>0</v>
      </c>
      <c r="E47" s="143"/>
      <c r="F47" s="141"/>
    </row>
    <row r="48" spans="1:6" ht="49.5" customHeight="1">
      <c r="A48" s="292" t="s">
        <v>590</v>
      </c>
      <c r="B48" s="326" t="s">
        <v>309</v>
      </c>
      <c r="C48" s="326"/>
      <c r="D48" s="277">
        <f>D49+D58+D61</f>
        <v>2491500</v>
      </c>
      <c r="E48" s="143"/>
      <c r="F48" s="141"/>
    </row>
    <row r="49" spans="1:6" ht="19.5" customHeight="1">
      <c r="A49" s="173" t="s">
        <v>447</v>
      </c>
      <c r="B49" s="193" t="s">
        <v>445</v>
      </c>
      <c r="C49" s="193"/>
      <c r="D49" s="278">
        <f>D50+D52+D54+D56</f>
        <v>1280000</v>
      </c>
      <c r="E49" s="143"/>
      <c r="F49" s="141"/>
    </row>
    <row r="50" spans="1:6" ht="54.75" customHeight="1">
      <c r="A50" s="173" t="s">
        <v>712</v>
      </c>
      <c r="B50" s="193" t="s">
        <v>602</v>
      </c>
      <c r="C50" s="193"/>
      <c r="D50" s="484">
        <f>D51</f>
        <v>200000</v>
      </c>
      <c r="E50" s="143"/>
      <c r="F50" s="141"/>
    </row>
    <row r="51" spans="1:6" ht="19.5" customHeight="1">
      <c r="A51" s="209" t="s">
        <v>440</v>
      </c>
      <c r="B51" s="193" t="s">
        <v>602</v>
      </c>
      <c r="C51" s="193" t="s">
        <v>441</v>
      </c>
      <c r="D51" s="352">
        <v>200000</v>
      </c>
      <c r="E51" s="143"/>
      <c r="F51" s="141"/>
    </row>
    <row r="52" spans="1:6" ht="34.5" customHeight="1">
      <c r="A52" s="485" t="s">
        <v>724</v>
      </c>
      <c r="B52" s="486" t="s">
        <v>723</v>
      </c>
      <c r="C52" s="233"/>
      <c r="D52" s="200">
        <f>D53</f>
        <v>350000</v>
      </c>
      <c r="E52" s="143"/>
      <c r="F52" s="141"/>
    </row>
    <row r="53" spans="1:6" ht="37.5" customHeight="1">
      <c r="A53" s="174" t="s">
        <v>26</v>
      </c>
      <c r="B53" s="113" t="s">
        <v>723</v>
      </c>
      <c r="C53" s="193" t="s">
        <v>27</v>
      </c>
      <c r="D53" s="200">
        <f>[2]Вед.2019!G96</f>
        <v>350000</v>
      </c>
      <c r="E53" s="143"/>
      <c r="F53" s="141"/>
    </row>
    <row r="54" spans="1:6" ht="36.75" customHeight="1">
      <c r="A54" s="215" t="s">
        <v>727</v>
      </c>
      <c r="B54" s="113" t="s">
        <v>728</v>
      </c>
      <c r="C54" s="193"/>
      <c r="D54" s="200">
        <f>D55</f>
        <v>730000</v>
      </c>
      <c r="E54" s="143"/>
      <c r="F54" s="141"/>
    </row>
    <row r="55" spans="1:6" ht="35.25" customHeight="1">
      <c r="A55" s="174" t="s">
        <v>26</v>
      </c>
      <c r="B55" s="194" t="s">
        <v>728</v>
      </c>
      <c r="C55" s="193" t="s">
        <v>27</v>
      </c>
      <c r="D55" s="200">
        <v>730000</v>
      </c>
      <c r="E55" s="143"/>
      <c r="F55" s="141"/>
    </row>
    <row r="56" spans="1:6" ht="35.25" customHeight="1">
      <c r="A56" s="215" t="s">
        <v>747</v>
      </c>
      <c r="B56" s="194" t="s">
        <v>746</v>
      </c>
      <c r="C56" s="193"/>
      <c r="D56" s="200">
        <f>D57</f>
        <v>0</v>
      </c>
      <c r="E56" s="143"/>
      <c r="F56" s="141"/>
    </row>
    <row r="57" spans="1:6" ht="35.25" customHeight="1">
      <c r="A57" s="174" t="s">
        <v>26</v>
      </c>
      <c r="B57" s="194" t="s">
        <v>746</v>
      </c>
      <c r="C57" s="193" t="s">
        <v>27</v>
      </c>
      <c r="D57" s="200">
        <v>0</v>
      </c>
      <c r="E57" s="143"/>
      <c r="F57" s="141"/>
    </row>
    <row r="58" spans="1:6" ht="19.5" customHeight="1">
      <c r="A58" s="472" t="s">
        <v>285</v>
      </c>
      <c r="B58" s="379" t="s">
        <v>588</v>
      </c>
      <c r="C58" s="379"/>
      <c r="D58" s="284">
        <f>D59</f>
        <v>1211500</v>
      </c>
      <c r="E58" s="143"/>
      <c r="F58" s="141"/>
    </row>
    <row r="59" spans="1:6" ht="40.5" customHeight="1">
      <c r="A59" s="175" t="s">
        <v>286</v>
      </c>
      <c r="B59" s="102" t="s">
        <v>598</v>
      </c>
      <c r="C59" s="102"/>
      <c r="D59" s="278">
        <f>D60</f>
        <v>1211500</v>
      </c>
      <c r="E59" s="143"/>
      <c r="F59" s="141"/>
    </row>
    <row r="60" spans="1:6" ht="19.5" customHeight="1">
      <c r="A60" s="302" t="s">
        <v>54</v>
      </c>
      <c r="B60" s="304" t="s">
        <v>598</v>
      </c>
      <c r="C60" s="303" t="s">
        <v>55</v>
      </c>
      <c r="D60" s="305">
        <f>[2]Вед.2019!G101</f>
        <v>1211500</v>
      </c>
      <c r="E60" s="143"/>
      <c r="F60" s="141"/>
    </row>
    <row r="61" spans="1:6" ht="19.5" customHeight="1">
      <c r="A61" s="392" t="s">
        <v>586</v>
      </c>
      <c r="B61" s="103" t="s">
        <v>619</v>
      </c>
      <c r="C61" s="368"/>
      <c r="D61" s="352">
        <f>D62</f>
        <v>0</v>
      </c>
      <c r="E61" s="143"/>
      <c r="F61" s="141"/>
    </row>
    <row r="62" spans="1:6" ht="19.5" customHeight="1">
      <c r="A62" s="395" t="s">
        <v>587</v>
      </c>
      <c r="B62" s="113" t="s">
        <v>620</v>
      </c>
      <c r="C62" s="396" t="s">
        <v>27</v>
      </c>
      <c r="D62" s="352">
        <v>0</v>
      </c>
      <c r="E62" s="143"/>
      <c r="F62" s="141"/>
    </row>
    <row r="63" spans="1:6" ht="50.25" customHeight="1">
      <c r="A63" s="344" t="s">
        <v>623</v>
      </c>
      <c r="B63" s="345" t="s">
        <v>278</v>
      </c>
      <c r="C63" s="345"/>
      <c r="D63" s="346">
        <f>D64+D71</f>
        <v>35100</v>
      </c>
      <c r="E63" s="143"/>
      <c r="F63" s="141"/>
    </row>
    <row r="64" spans="1:6" ht="19.5" customHeight="1">
      <c r="A64" s="164" t="s">
        <v>264</v>
      </c>
      <c r="B64" s="311" t="s">
        <v>565</v>
      </c>
      <c r="C64" s="347"/>
      <c r="D64" s="348">
        <f>D65+D69</f>
        <v>25600</v>
      </c>
      <c r="E64" s="143"/>
      <c r="F64" s="141"/>
    </row>
    <row r="65" spans="1:6" ht="35.25" customHeight="1">
      <c r="A65" s="376" t="s">
        <v>38</v>
      </c>
      <c r="B65" s="103" t="s">
        <v>595</v>
      </c>
      <c r="C65" s="113"/>
      <c r="D65" s="278">
        <f>D67+D66+D68</f>
        <v>15600</v>
      </c>
      <c r="E65" s="143"/>
      <c r="F65" s="141"/>
    </row>
    <row r="66" spans="1:6" ht="19.5" customHeight="1">
      <c r="A66" s="181" t="s">
        <v>16</v>
      </c>
      <c r="B66" s="103" t="s">
        <v>595</v>
      </c>
      <c r="C66" s="113" t="s">
        <v>17</v>
      </c>
      <c r="D66" s="278">
        <f>[2]Вед.2019!G67</f>
        <v>0</v>
      </c>
      <c r="E66" s="143"/>
      <c r="F66" s="141"/>
    </row>
    <row r="67" spans="1:6" ht="36" customHeight="1">
      <c r="A67" s="465" t="s">
        <v>26</v>
      </c>
      <c r="B67" s="103" t="s">
        <v>595</v>
      </c>
      <c r="C67" s="103" t="s">
        <v>27</v>
      </c>
      <c r="D67" s="278">
        <f>[2]Вед.2019!G68</f>
        <v>5000</v>
      </c>
      <c r="E67" s="143"/>
      <c r="F67" s="141"/>
    </row>
    <row r="68" spans="1:6" ht="21.75" customHeight="1">
      <c r="A68" s="201" t="s">
        <v>710</v>
      </c>
      <c r="B68" s="103" t="s">
        <v>595</v>
      </c>
      <c r="C68" s="103" t="s">
        <v>685</v>
      </c>
      <c r="D68" s="278">
        <v>10600</v>
      </c>
      <c r="E68" s="143"/>
      <c r="F68" s="141"/>
    </row>
    <row r="69" spans="1:6" ht="38.25" customHeight="1">
      <c r="A69" s="363" t="s">
        <v>585</v>
      </c>
      <c r="B69" s="103" t="s">
        <v>621</v>
      </c>
      <c r="C69" s="103"/>
      <c r="D69" s="278">
        <f>D70</f>
        <v>10000</v>
      </c>
      <c r="E69" s="143"/>
      <c r="F69" s="141"/>
    </row>
    <row r="70" spans="1:6" ht="33.75" customHeight="1">
      <c r="A70" s="179" t="s">
        <v>26</v>
      </c>
      <c r="B70" s="103" t="s">
        <v>621</v>
      </c>
      <c r="C70" s="103" t="s">
        <v>27</v>
      </c>
      <c r="D70" s="278">
        <f>[2]Вед.2019!G127</f>
        <v>10000</v>
      </c>
      <c r="E70" s="143"/>
      <c r="F70" s="141"/>
    </row>
    <row r="71" spans="1:6" ht="19.5" customHeight="1">
      <c r="A71" s="171" t="s">
        <v>311</v>
      </c>
      <c r="B71" s="116" t="s">
        <v>609</v>
      </c>
      <c r="C71" s="116"/>
      <c r="D71" s="298">
        <f>D72</f>
        <v>9500</v>
      </c>
      <c r="E71" s="143"/>
      <c r="F71" s="141"/>
    </row>
    <row r="72" spans="1:6" ht="37.5" customHeight="1">
      <c r="A72" s="187" t="s">
        <v>82</v>
      </c>
      <c r="B72" s="103" t="s">
        <v>622</v>
      </c>
      <c r="C72" s="116"/>
      <c r="D72" s="298">
        <f>D73</f>
        <v>9500</v>
      </c>
      <c r="E72" s="143"/>
      <c r="F72" s="141"/>
    </row>
    <row r="73" spans="1:6" ht="33" customHeight="1">
      <c r="A73" s="179" t="s">
        <v>26</v>
      </c>
      <c r="B73" s="103" t="s">
        <v>622</v>
      </c>
      <c r="C73" s="116" t="s">
        <v>27</v>
      </c>
      <c r="D73" s="298">
        <f>[2]Вед.2019!G193</f>
        <v>9500</v>
      </c>
      <c r="E73" s="143"/>
      <c r="F73" s="141"/>
    </row>
    <row r="74" spans="1:6" ht="51" customHeight="1">
      <c r="A74" s="405" t="s">
        <v>640</v>
      </c>
      <c r="B74" s="373" t="s">
        <v>274</v>
      </c>
      <c r="C74" s="373"/>
      <c r="D74" s="374">
        <f>D75</f>
        <v>689638.72</v>
      </c>
      <c r="E74" s="143"/>
      <c r="F74" s="141"/>
    </row>
    <row r="75" spans="1:6" ht="48.75" customHeight="1">
      <c r="A75" s="353" t="s">
        <v>277</v>
      </c>
      <c r="B75" s="311" t="s">
        <v>275</v>
      </c>
      <c r="C75" s="311"/>
      <c r="D75" s="348">
        <f>D76</f>
        <v>689638.72</v>
      </c>
      <c r="E75" s="143"/>
      <c r="F75" s="141"/>
    </row>
    <row r="76" spans="1:6" ht="36.75" customHeight="1">
      <c r="A76" s="174" t="s">
        <v>49</v>
      </c>
      <c r="B76" s="103" t="s">
        <v>276</v>
      </c>
      <c r="C76" s="103"/>
      <c r="D76" s="284">
        <f>D77</f>
        <v>689638.72</v>
      </c>
      <c r="E76" s="143"/>
      <c r="F76" s="141"/>
    </row>
    <row r="77" spans="1:6" ht="33.75" customHeight="1">
      <c r="A77" s="354" t="s">
        <v>26</v>
      </c>
      <c r="B77" s="113" t="s">
        <v>276</v>
      </c>
      <c r="C77" s="113" t="s">
        <v>27</v>
      </c>
      <c r="D77" s="397">
        <f>[2]Вед.2019!G81</f>
        <v>689638.72</v>
      </c>
      <c r="E77" s="143"/>
      <c r="F77" s="141"/>
    </row>
    <row r="78" spans="1:6" ht="50.25" customHeight="1">
      <c r="A78" s="403" t="s">
        <v>627</v>
      </c>
      <c r="B78" s="400" t="s">
        <v>279</v>
      </c>
      <c r="C78" s="328"/>
      <c r="D78" s="329">
        <f>D80</f>
        <v>2000</v>
      </c>
      <c r="E78" s="143"/>
      <c r="F78" s="141"/>
    </row>
    <row r="79" spans="1:6" ht="19.5" customHeight="1">
      <c r="A79" s="203" t="s">
        <v>265</v>
      </c>
      <c r="B79" s="113" t="s">
        <v>281</v>
      </c>
      <c r="C79" s="113"/>
      <c r="D79" s="289">
        <f>D80</f>
        <v>2000</v>
      </c>
      <c r="E79" s="143"/>
      <c r="F79" s="141"/>
    </row>
    <row r="80" spans="1:6" ht="33.75" customHeight="1">
      <c r="A80" s="165" t="s">
        <v>38</v>
      </c>
      <c r="B80" s="116" t="s">
        <v>596</v>
      </c>
      <c r="C80" s="113"/>
      <c r="D80" s="289">
        <f>D81</f>
        <v>2000</v>
      </c>
      <c r="E80" s="143"/>
      <c r="F80" s="141"/>
    </row>
    <row r="81" spans="1:6" ht="33.75" customHeight="1">
      <c r="A81" s="166" t="s">
        <v>26</v>
      </c>
      <c r="B81" s="189" t="s">
        <v>596</v>
      </c>
      <c r="C81" s="113" t="s">
        <v>27</v>
      </c>
      <c r="D81" s="289">
        <f>[2]Вед.2019!G73</f>
        <v>2000</v>
      </c>
      <c r="E81" s="143"/>
      <c r="F81" s="141"/>
    </row>
    <row r="82" spans="1:6" s="146" customFormat="1" ht="53.25" customHeight="1">
      <c r="A82" s="394" t="s">
        <v>581</v>
      </c>
      <c r="B82" s="192" t="s">
        <v>292</v>
      </c>
      <c r="C82" s="192"/>
      <c r="D82" s="199">
        <f>D83</f>
        <v>0</v>
      </c>
      <c r="E82" s="144"/>
      <c r="F82" s="145"/>
    </row>
    <row r="83" spans="1:6" s="146" customFormat="1" ht="19.5" customHeight="1">
      <c r="A83" s="357" t="s">
        <v>582</v>
      </c>
      <c r="B83" s="398" t="s">
        <v>291</v>
      </c>
      <c r="C83" s="235"/>
      <c r="D83" s="399">
        <f>D84</f>
        <v>0</v>
      </c>
      <c r="E83" s="144"/>
      <c r="F83" s="145"/>
    </row>
    <row r="84" spans="1:6" s="146" customFormat="1" ht="32.25" customHeight="1">
      <c r="A84" s="357" t="s">
        <v>580</v>
      </c>
      <c r="B84" s="359" t="s">
        <v>624</v>
      </c>
      <c r="C84" s="194"/>
      <c r="D84" s="356">
        <f>D85</f>
        <v>0</v>
      </c>
      <c r="E84" s="144"/>
      <c r="F84" s="145"/>
    </row>
    <row r="85" spans="1:6" s="146" customFormat="1" ht="36.75" customHeight="1">
      <c r="A85" s="372" t="s">
        <v>578</v>
      </c>
      <c r="B85" s="360" t="s">
        <v>624</v>
      </c>
      <c r="C85" s="194" t="s">
        <v>27</v>
      </c>
      <c r="D85" s="356">
        <v>0</v>
      </c>
      <c r="E85" s="144"/>
      <c r="F85" s="145"/>
    </row>
    <row r="86" spans="1:6" s="146" customFormat="1" ht="52.5" customHeight="1">
      <c r="A86" s="276" t="s">
        <v>741</v>
      </c>
      <c r="B86" s="110" t="s">
        <v>299</v>
      </c>
      <c r="C86" s="117"/>
      <c r="D86" s="277">
        <f>D87+D96+D103+D100</f>
        <v>14611229</v>
      </c>
      <c r="E86" s="144"/>
      <c r="F86" s="145"/>
    </row>
    <row r="87" spans="1:6" s="146" customFormat="1" ht="20.25" customHeight="1">
      <c r="A87" s="180" t="s">
        <v>294</v>
      </c>
      <c r="B87" s="103" t="s">
        <v>295</v>
      </c>
      <c r="C87" s="115"/>
      <c r="D87" s="278">
        <f>D88+D92+D94</f>
        <v>9821313</v>
      </c>
      <c r="E87" s="144"/>
      <c r="F87" s="145"/>
    </row>
    <row r="88" spans="1:6" s="146" customFormat="1" ht="36.75" customHeight="1">
      <c r="A88" s="181" t="s">
        <v>67</v>
      </c>
      <c r="B88" s="103" t="s">
        <v>296</v>
      </c>
      <c r="C88" s="115"/>
      <c r="D88" s="278">
        <f>D89+D90+D91</f>
        <v>8127723</v>
      </c>
      <c r="E88" s="144"/>
      <c r="F88" s="145"/>
    </row>
    <row r="89" spans="1:6" s="146" customFormat="1" ht="20.25" customHeight="1">
      <c r="A89" s="174" t="s">
        <v>68</v>
      </c>
      <c r="B89" s="103" t="s">
        <v>296</v>
      </c>
      <c r="C89" s="116" t="s">
        <v>69</v>
      </c>
      <c r="D89" s="278">
        <f>[2]Вед.2019!G138</f>
        <v>5006102</v>
      </c>
      <c r="E89" s="144"/>
      <c r="F89" s="145"/>
    </row>
    <row r="90" spans="1:6" s="146" customFormat="1" ht="36.75" customHeight="1">
      <c r="A90" s="179" t="s">
        <v>26</v>
      </c>
      <c r="B90" s="103" t="s">
        <v>296</v>
      </c>
      <c r="C90" s="103" t="s">
        <v>27</v>
      </c>
      <c r="D90" s="278">
        <v>2785621</v>
      </c>
      <c r="E90" s="144"/>
      <c r="F90" s="145"/>
    </row>
    <row r="91" spans="1:6" s="146" customFormat="1" ht="19.5" customHeight="1">
      <c r="A91" s="279" t="s">
        <v>28</v>
      </c>
      <c r="B91" s="103" t="s">
        <v>296</v>
      </c>
      <c r="C91" s="116" t="s">
        <v>29</v>
      </c>
      <c r="D91" s="298">
        <f>[2]Вед.2019!G140</f>
        <v>336000</v>
      </c>
      <c r="E91" s="144"/>
      <c r="F91" s="145"/>
    </row>
    <row r="92" spans="1:6" s="146" customFormat="1" ht="23.25" customHeight="1">
      <c r="A92" s="471" t="s">
        <v>297</v>
      </c>
      <c r="B92" s="113" t="s">
        <v>298</v>
      </c>
      <c r="C92" s="113"/>
      <c r="D92" s="355">
        <f>D93</f>
        <v>1593590</v>
      </c>
      <c r="E92" s="144"/>
      <c r="F92" s="145"/>
    </row>
    <row r="93" spans="1:6" s="146" customFormat="1" ht="32.25" customHeight="1">
      <c r="A93" s="473" t="s">
        <v>26</v>
      </c>
      <c r="B93" s="489" t="s">
        <v>298</v>
      </c>
      <c r="C93" s="489" t="s">
        <v>27</v>
      </c>
      <c r="D93" s="498">
        <v>1593590</v>
      </c>
      <c r="E93" s="144"/>
      <c r="F93" s="145"/>
    </row>
    <row r="94" spans="1:6" s="146" customFormat="1" ht="17.25" customHeight="1">
      <c r="A94" s="487" t="s">
        <v>739</v>
      </c>
      <c r="B94" s="379" t="s">
        <v>740</v>
      </c>
      <c r="C94" s="379"/>
      <c r="D94" s="488">
        <f>D95</f>
        <v>100000</v>
      </c>
      <c r="E94" s="144"/>
      <c r="F94" s="145"/>
    </row>
    <row r="95" spans="1:6" s="146" customFormat="1" ht="32.25" customHeight="1">
      <c r="A95" s="174" t="s">
        <v>26</v>
      </c>
      <c r="B95" s="103" t="s">
        <v>740</v>
      </c>
      <c r="C95" s="103" t="s">
        <v>27</v>
      </c>
      <c r="D95" s="298">
        <v>100000</v>
      </c>
      <c r="E95" s="144"/>
      <c r="F95" s="145"/>
    </row>
    <row r="96" spans="1:6" s="146" customFormat="1" ht="19.5" customHeight="1">
      <c r="A96" s="183" t="s">
        <v>300</v>
      </c>
      <c r="B96" s="103" t="s">
        <v>301</v>
      </c>
      <c r="C96" s="103"/>
      <c r="D96" s="278">
        <f>D97</f>
        <v>2438916</v>
      </c>
      <c r="E96" s="144"/>
      <c r="F96" s="145"/>
    </row>
    <row r="97" spans="1:6" s="146" customFormat="1" ht="36.75" customHeight="1">
      <c r="A97" s="181" t="s">
        <v>446</v>
      </c>
      <c r="B97" s="115" t="s">
        <v>302</v>
      </c>
      <c r="C97" s="116"/>
      <c r="D97" s="298">
        <f>D98+D99</f>
        <v>2438916</v>
      </c>
      <c r="E97" s="144"/>
      <c r="F97" s="145"/>
    </row>
    <row r="98" spans="1:6" s="146" customFormat="1" ht="32.25" customHeight="1">
      <c r="A98" s="181" t="s">
        <v>16</v>
      </c>
      <c r="B98" s="115" t="s">
        <v>302</v>
      </c>
      <c r="C98" s="116" t="s">
        <v>17</v>
      </c>
      <c r="D98" s="298">
        <f>[2]Вед.2019!G156</f>
        <v>2172042</v>
      </c>
      <c r="E98" s="144"/>
      <c r="F98" s="145"/>
    </row>
    <row r="99" spans="1:6" s="146" customFormat="1" ht="36.75" customHeight="1">
      <c r="A99" s="174" t="s">
        <v>26</v>
      </c>
      <c r="B99" s="115" t="s">
        <v>302</v>
      </c>
      <c r="C99" s="116" t="s">
        <v>27</v>
      </c>
      <c r="D99" s="298">
        <f>[2]Вед.2019!G157</f>
        <v>266874</v>
      </c>
      <c r="E99" s="144"/>
      <c r="F99" s="145"/>
    </row>
    <row r="100" spans="1:6" s="146" customFormat="1" ht="50.25" customHeight="1">
      <c r="A100" s="203" t="s">
        <v>758</v>
      </c>
      <c r="B100" s="115" t="s">
        <v>760</v>
      </c>
      <c r="C100" s="116"/>
      <c r="D100" s="298">
        <f>D101</f>
        <v>21000</v>
      </c>
      <c r="E100" s="144"/>
      <c r="F100" s="145"/>
    </row>
    <row r="101" spans="1:6" s="146" customFormat="1" ht="36.75" customHeight="1">
      <c r="A101" s="203" t="s">
        <v>759</v>
      </c>
      <c r="B101" s="115" t="s">
        <v>761</v>
      </c>
      <c r="C101" s="116"/>
      <c r="D101" s="298">
        <f>D102</f>
        <v>21000</v>
      </c>
      <c r="E101" s="144"/>
      <c r="F101" s="145"/>
    </row>
    <row r="102" spans="1:6" s="146" customFormat="1" ht="36.75" customHeight="1">
      <c r="A102" s="174" t="s">
        <v>26</v>
      </c>
      <c r="B102" s="115" t="s">
        <v>761</v>
      </c>
      <c r="C102" s="116" t="s">
        <v>27</v>
      </c>
      <c r="D102" s="298">
        <v>21000</v>
      </c>
      <c r="E102" s="144"/>
      <c r="F102" s="145"/>
    </row>
    <row r="103" spans="1:6" s="146" customFormat="1" ht="20.25" customHeight="1">
      <c r="A103" s="372" t="s">
        <v>657</v>
      </c>
      <c r="B103" s="103" t="s">
        <v>729</v>
      </c>
      <c r="C103" s="116"/>
      <c r="D103" s="298">
        <f>D105</f>
        <v>2330000</v>
      </c>
      <c r="E103" s="144"/>
      <c r="F103" s="145"/>
    </row>
    <row r="104" spans="1:6" s="146" customFormat="1" ht="22.5" customHeight="1">
      <c r="A104" s="473" t="s">
        <v>731</v>
      </c>
      <c r="B104" s="103" t="s">
        <v>730</v>
      </c>
      <c r="C104" s="116"/>
      <c r="D104" s="298">
        <f>D105</f>
        <v>2330000</v>
      </c>
      <c r="E104" s="144"/>
      <c r="F104" s="145"/>
    </row>
    <row r="105" spans="1:6" s="146" customFormat="1" ht="36.75" customHeight="1">
      <c r="A105" s="174" t="s">
        <v>26</v>
      </c>
      <c r="B105" s="103" t="s">
        <v>730</v>
      </c>
      <c r="C105" s="116" t="s">
        <v>27</v>
      </c>
      <c r="D105" s="298">
        <v>2330000</v>
      </c>
      <c r="E105" s="144"/>
      <c r="F105" s="145"/>
    </row>
    <row r="106" spans="1:6" ht="53.25" customHeight="1">
      <c r="A106" s="197" t="s">
        <v>510</v>
      </c>
      <c r="B106" s="117" t="s">
        <v>283</v>
      </c>
      <c r="C106" s="110"/>
      <c r="D106" s="297">
        <f>D107+D116</f>
        <v>406564</v>
      </c>
      <c r="E106" s="143"/>
      <c r="F106" s="141"/>
    </row>
    <row r="107" spans="1:6" ht="20.25" customHeight="1">
      <c r="A107" s="440" t="s">
        <v>307</v>
      </c>
      <c r="B107" s="401" t="s">
        <v>284</v>
      </c>
      <c r="C107" s="189"/>
      <c r="D107" s="355">
        <f>D108+D110+D112+D114</f>
        <v>214000</v>
      </c>
      <c r="E107" s="143"/>
      <c r="F107" s="141"/>
    </row>
    <row r="108" spans="1:6" ht="31.5" customHeight="1">
      <c r="A108" s="424" t="s">
        <v>308</v>
      </c>
      <c r="B108" s="426" t="s">
        <v>606</v>
      </c>
      <c r="C108" s="361"/>
      <c r="D108" s="362">
        <f>+ D109</f>
        <v>68000</v>
      </c>
      <c r="E108" s="143"/>
      <c r="F108" s="141"/>
    </row>
    <row r="109" spans="1:6" ht="31.5" customHeight="1">
      <c r="A109" s="174" t="s">
        <v>579</v>
      </c>
      <c r="B109" s="115" t="s">
        <v>606</v>
      </c>
      <c r="C109" s="116" t="s">
        <v>577</v>
      </c>
      <c r="D109" s="298">
        <v>68000</v>
      </c>
      <c r="E109" s="143"/>
      <c r="F109" s="141"/>
    </row>
    <row r="110" spans="1:6" ht="16.5" customHeight="1">
      <c r="A110" s="176" t="s">
        <v>77</v>
      </c>
      <c r="B110" s="115" t="s">
        <v>607</v>
      </c>
      <c r="C110" s="116"/>
      <c r="D110" s="298">
        <f>+D111</f>
        <v>110000</v>
      </c>
      <c r="E110" s="143"/>
      <c r="F110" s="141"/>
    </row>
    <row r="111" spans="1:6" ht="31.5" customHeight="1">
      <c r="A111" s="174" t="s">
        <v>579</v>
      </c>
      <c r="B111" s="115" t="s">
        <v>607</v>
      </c>
      <c r="C111" s="116" t="s">
        <v>577</v>
      </c>
      <c r="D111" s="298">
        <v>110000</v>
      </c>
      <c r="E111" s="143"/>
      <c r="F111" s="141"/>
    </row>
    <row r="112" spans="1:6" ht="31.5" customHeight="1">
      <c r="A112" s="179" t="s">
        <v>78</v>
      </c>
      <c r="B112" s="115" t="s">
        <v>608</v>
      </c>
      <c r="C112" s="130"/>
      <c r="D112" s="298">
        <f>+D113</f>
        <v>5100</v>
      </c>
      <c r="E112" s="143"/>
      <c r="F112" s="141"/>
    </row>
    <row r="113" spans="1:6" ht="31.5" customHeight="1">
      <c r="A113" s="354" t="s">
        <v>579</v>
      </c>
      <c r="B113" s="115" t="s">
        <v>608</v>
      </c>
      <c r="C113" s="116" t="s">
        <v>577</v>
      </c>
      <c r="D113" s="298">
        <v>5100</v>
      </c>
      <c r="E113" s="143"/>
      <c r="F113" s="141"/>
    </row>
    <row r="114" spans="1:6" ht="51" customHeight="1">
      <c r="A114" s="209" t="s">
        <v>688</v>
      </c>
      <c r="B114" s="115" t="s">
        <v>690</v>
      </c>
      <c r="C114" s="116"/>
      <c r="D114" s="298">
        <f>D115</f>
        <v>30900</v>
      </c>
      <c r="E114" s="143"/>
      <c r="F114" s="141"/>
    </row>
    <row r="115" spans="1:6" ht="31.5" customHeight="1">
      <c r="A115" s="354" t="s">
        <v>578</v>
      </c>
      <c r="B115" s="115" t="s">
        <v>690</v>
      </c>
      <c r="C115" s="116" t="s">
        <v>577</v>
      </c>
      <c r="D115" s="298">
        <v>30900</v>
      </c>
      <c r="E115" s="143"/>
      <c r="F115" s="141"/>
    </row>
    <row r="116" spans="1:6" ht="31.5" customHeight="1">
      <c r="A116" s="184" t="s">
        <v>305</v>
      </c>
      <c r="B116" s="115" t="s">
        <v>555</v>
      </c>
      <c r="C116" s="116"/>
      <c r="D116" s="298">
        <f>D117+D119</f>
        <v>192564</v>
      </c>
      <c r="E116" s="143"/>
      <c r="F116" s="141"/>
    </row>
    <row r="117" spans="1:6" ht="22.5" customHeight="1">
      <c r="A117" s="402" t="s">
        <v>306</v>
      </c>
      <c r="B117" s="401" t="s">
        <v>616</v>
      </c>
      <c r="C117" s="189"/>
      <c r="D117" s="355">
        <f>D118</f>
        <v>147564</v>
      </c>
      <c r="E117" s="143"/>
      <c r="F117" s="141"/>
    </row>
    <row r="118" spans="1:6" ht="20.25" customHeight="1">
      <c r="A118" s="209" t="s">
        <v>74</v>
      </c>
      <c r="B118" s="178" t="s">
        <v>616</v>
      </c>
      <c r="C118" s="195" t="s">
        <v>75</v>
      </c>
      <c r="D118" s="213">
        <v>147564</v>
      </c>
      <c r="E118" s="143"/>
      <c r="F118" s="141"/>
    </row>
    <row r="119" spans="1:6" ht="52.5" customHeight="1">
      <c r="A119" s="393" t="s">
        <v>634</v>
      </c>
      <c r="B119" s="178" t="s">
        <v>617</v>
      </c>
      <c r="C119" s="195"/>
      <c r="D119" s="213">
        <f>D120</f>
        <v>45000</v>
      </c>
      <c r="E119" s="143"/>
      <c r="F119" s="141"/>
    </row>
    <row r="120" spans="1:6" ht="20.25" customHeight="1">
      <c r="A120" s="209" t="s">
        <v>74</v>
      </c>
      <c r="B120" s="178" t="s">
        <v>617</v>
      </c>
      <c r="C120" s="195" t="s">
        <v>75</v>
      </c>
      <c r="D120" s="213">
        <v>45000</v>
      </c>
      <c r="E120" s="143"/>
      <c r="F120" s="141"/>
    </row>
    <row r="121" spans="1:6" ht="54" customHeight="1">
      <c r="A121" s="204" t="s">
        <v>57</v>
      </c>
      <c r="B121" s="192" t="s">
        <v>287</v>
      </c>
      <c r="C121" s="192"/>
      <c r="D121" s="199">
        <f>D122</f>
        <v>1161970</v>
      </c>
      <c r="E121" s="143"/>
      <c r="F121" s="141"/>
    </row>
    <row r="122" spans="1:6" ht="20.25" customHeight="1">
      <c r="A122" s="177" t="s">
        <v>180</v>
      </c>
      <c r="B122" s="379" t="s">
        <v>288</v>
      </c>
      <c r="C122" s="379"/>
      <c r="D122" s="284">
        <f>D123+D127+D131+D129</f>
        <v>1161970</v>
      </c>
      <c r="E122" s="143"/>
      <c r="F122" s="141"/>
    </row>
    <row r="123" spans="1:6" ht="34.5" customHeight="1">
      <c r="A123" s="327" t="s">
        <v>63</v>
      </c>
      <c r="B123" s="103" t="s">
        <v>289</v>
      </c>
      <c r="C123" s="103"/>
      <c r="D123" s="278">
        <f>D124+D125+D126</f>
        <v>622763</v>
      </c>
      <c r="E123" s="143"/>
      <c r="F123" s="141"/>
    </row>
    <row r="124" spans="1:6" ht="34.5" customHeight="1">
      <c r="A124" s="327" t="s">
        <v>26</v>
      </c>
      <c r="B124" s="103" t="s">
        <v>289</v>
      </c>
      <c r="C124" s="103" t="s">
        <v>27</v>
      </c>
      <c r="D124" s="278">
        <f>[2]Вед.2019!G115</f>
        <v>619214</v>
      </c>
      <c r="E124" s="143"/>
      <c r="F124" s="141"/>
    </row>
    <row r="125" spans="1:6" ht="21" customHeight="1">
      <c r="A125" s="327" t="s">
        <v>592</v>
      </c>
      <c r="B125" s="103" t="s">
        <v>289</v>
      </c>
      <c r="C125" s="103" t="s">
        <v>593</v>
      </c>
      <c r="D125" s="278">
        <v>3549</v>
      </c>
      <c r="E125" s="143"/>
      <c r="F125" s="141"/>
    </row>
    <row r="126" spans="1:6" ht="23.25" customHeight="1">
      <c r="A126" s="327" t="s">
        <v>28</v>
      </c>
      <c r="B126" s="103" t="s">
        <v>289</v>
      </c>
      <c r="C126" s="103" t="s">
        <v>29</v>
      </c>
      <c r="D126" s="278">
        <v>0</v>
      </c>
      <c r="E126" s="143"/>
      <c r="F126" s="141"/>
    </row>
    <row r="127" spans="1:6" ht="20.25" customHeight="1">
      <c r="A127" s="174" t="s">
        <v>47</v>
      </c>
      <c r="B127" s="103" t="s">
        <v>58</v>
      </c>
      <c r="C127" s="103"/>
      <c r="D127" s="278">
        <f>D128</f>
        <v>539207</v>
      </c>
      <c r="E127" s="143"/>
      <c r="F127" s="141"/>
    </row>
    <row r="128" spans="1:6" ht="38.25" customHeight="1">
      <c r="A128" s="174" t="s">
        <v>26</v>
      </c>
      <c r="B128" s="103" t="s">
        <v>58</v>
      </c>
      <c r="C128" s="103" t="s">
        <v>27</v>
      </c>
      <c r="D128" s="278">
        <v>539207</v>
      </c>
      <c r="E128" s="143"/>
      <c r="F128" s="141"/>
    </row>
    <row r="129" spans="1:6" ht="19.5" customHeight="1">
      <c r="A129" s="427" t="s">
        <v>650</v>
      </c>
      <c r="B129" s="103" t="s">
        <v>649</v>
      </c>
      <c r="C129" s="103"/>
      <c r="D129" s="278">
        <f>D130</f>
        <v>0</v>
      </c>
      <c r="E129" s="143"/>
      <c r="F129" s="141"/>
    </row>
    <row r="130" spans="1:6" ht="38.25" customHeight="1">
      <c r="A130" s="174" t="s">
        <v>26</v>
      </c>
      <c r="B130" s="103" t="s">
        <v>649</v>
      </c>
      <c r="C130" s="103" t="s">
        <v>27</v>
      </c>
      <c r="D130" s="278">
        <f>[2]Вед.2019!G121</f>
        <v>0</v>
      </c>
      <c r="E130" s="143"/>
      <c r="F130" s="141"/>
    </row>
    <row r="131" spans="1:6" ht="20.25" customHeight="1">
      <c r="A131" s="202" t="s">
        <v>443</v>
      </c>
      <c r="B131" s="116" t="s">
        <v>59</v>
      </c>
      <c r="C131" s="116"/>
      <c r="D131" s="298">
        <f>D132</f>
        <v>0</v>
      </c>
      <c r="E131" s="143"/>
      <c r="F131" s="141"/>
    </row>
    <row r="132" spans="1:6" ht="35.25" customHeight="1">
      <c r="A132" s="174" t="s">
        <v>26</v>
      </c>
      <c r="B132" s="116" t="s">
        <v>59</v>
      </c>
      <c r="C132" s="103" t="s">
        <v>27</v>
      </c>
      <c r="D132" s="278">
        <v>0</v>
      </c>
      <c r="E132" s="143"/>
      <c r="F132" s="141"/>
    </row>
    <row r="133" spans="1:6" ht="84.75" customHeight="1">
      <c r="A133" s="325" t="s">
        <v>628</v>
      </c>
      <c r="B133" s="120" t="s">
        <v>262</v>
      </c>
      <c r="C133" s="120"/>
      <c r="D133" s="286">
        <f>D136</f>
        <v>0</v>
      </c>
      <c r="E133" s="143"/>
      <c r="F133" s="141"/>
    </row>
    <row r="134" spans="1:6" ht="36.75" customHeight="1">
      <c r="A134" s="169" t="s">
        <v>280</v>
      </c>
      <c r="B134" s="122" t="s">
        <v>263</v>
      </c>
      <c r="C134" s="120"/>
      <c r="D134" s="295">
        <f>D135</f>
        <v>0</v>
      </c>
      <c r="E134" s="143"/>
      <c r="F134" s="141"/>
    </row>
    <row r="135" spans="1:6" ht="33" customHeight="1">
      <c r="A135" s="168" t="s">
        <v>282</v>
      </c>
      <c r="B135" s="122" t="s">
        <v>597</v>
      </c>
      <c r="C135" s="120"/>
      <c r="D135" s="295">
        <f>D136</f>
        <v>0</v>
      </c>
      <c r="E135" s="143"/>
      <c r="F135" s="141"/>
    </row>
    <row r="136" spans="1:6" ht="36" customHeight="1">
      <c r="A136" s="476" t="s">
        <v>26</v>
      </c>
      <c r="B136" s="477" t="s">
        <v>597</v>
      </c>
      <c r="C136" s="477" t="s">
        <v>27</v>
      </c>
      <c r="D136" s="479">
        <v>0</v>
      </c>
      <c r="E136" s="143"/>
      <c r="F136" s="141"/>
    </row>
    <row r="137" spans="1:6" ht="82.5" customHeight="1">
      <c r="A137" s="403" t="s">
        <v>641</v>
      </c>
      <c r="B137" s="494" t="s">
        <v>262</v>
      </c>
      <c r="C137" s="196"/>
      <c r="D137" s="481">
        <f>D138</f>
        <v>79264</v>
      </c>
      <c r="E137" s="143"/>
      <c r="F137" s="141"/>
    </row>
    <row r="138" spans="1:6" ht="33.75" customHeight="1">
      <c r="A138" s="490" t="s">
        <v>280</v>
      </c>
      <c r="B138" s="491" t="s">
        <v>263</v>
      </c>
      <c r="C138" s="492"/>
      <c r="D138" s="493">
        <f>D139</f>
        <v>79264</v>
      </c>
      <c r="E138" s="143"/>
      <c r="F138" s="141"/>
    </row>
    <row r="139" spans="1:6" ht="35.25" customHeight="1">
      <c r="A139" s="168" t="s">
        <v>282</v>
      </c>
      <c r="B139" s="122" t="s">
        <v>597</v>
      </c>
      <c r="C139" s="480"/>
      <c r="D139" s="482">
        <f>D140</f>
        <v>79264</v>
      </c>
      <c r="E139" s="143"/>
      <c r="F139" s="141"/>
    </row>
    <row r="140" spans="1:6" ht="18" customHeight="1">
      <c r="A140" s="419" t="s">
        <v>54</v>
      </c>
      <c r="B140" s="122" t="s">
        <v>597</v>
      </c>
      <c r="C140" s="480" t="s">
        <v>55</v>
      </c>
      <c r="D140" s="478">
        <v>79264</v>
      </c>
      <c r="E140" s="143"/>
      <c r="F140" s="141"/>
    </row>
    <row r="141" spans="1:6" s="146" customFormat="1" ht="48.75" customHeight="1">
      <c r="A141" s="468" t="s">
        <v>647</v>
      </c>
      <c r="B141" s="328" t="s">
        <v>310</v>
      </c>
      <c r="C141" s="428"/>
      <c r="D141" s="199">
        <f>D142</f>
        <v>0</v>
      </c>
      <c r="E141" s="144"/>
      <c r="F141" s="145"/>
    </row>
    <row r="142" spans="1:6" s="146" customFormat="1" ht="20.25" customHeight="1">
      <c r="A142" s="469" t="s">
        <v>657</v>
      </c>
      <c r="B142" s="113" t="s">
        <v>660</v>
      </c>
      <c r="C142" s="358"/>
      <c r="D142" s="200">
        <f>D143</f>
        <v>0</v>
      </c>
      <c r="E142" s="144"/>
      <c r="F142" s="145"/>
    </row>
    <row r="143" spans="1:6" s="146" customFormat="1" ht="18.75" customHeight="1">
      <c r="A143" s="214" t="s">
        <v>658</v>
      </c>
      <c r="B143" s="103" t="s">
        <v>661</v>
      </c>
      <c r="C143" s="194"/>
      <c r="D143" s="200">
        <f>D144</f>
        <v>0</v>
      </c>
      <c r="E143" s="144"/>
      <c r="F143" s="145"/>
    </row>
    <row r="144" spans="1:6" s="146" customFormat="1" ht="31.5" customHeight="1">
      <c r="A144" s="469" t="s">
        <v>26</v>
      </c>
      <c r="B144" s="113" t="s">
        <v>661</v>
      </c>
      <c r="C144" s="358" t="s">
        <v>27</v>
      </c>
      <c r="D144" s="200">
        <v>0</v>
      </c>
      <c r="E144" s="144"/>
      <c r="F144" s="145"/>
    </row>
    <row r="145" spans="1:6" s="146" customFormat="1" ht="48" customHeight="1">
      <c r="A145" s="210" t="s">
        <v>644</v>
      </c>
      <c r="B145" s="190" t="s">
        <v>648</v>
      </c>
      <c r="C145" s="428"/>
      <c r="D145" s="199">
        <f>D146</f>
        <v>0</v>
      </c>
      <c r="E145" s="144"/>
      <c r="F145" s="145"/>
    </row>
    <row r="146" spans="1:6" s="146" customFormat="1" ht="18.75" customHeight="1">
      <c r="A146" s="209" t="s">
        <v>645</v>
      </c>
      <c r="B146" s="178" t="s">
        <v>655</v>
      </c>
      <c r="C146" s="358"/>
      <c r="D146" s="200">
        <f>D147</f>
        <v>0</v>
      </c>
      <c r="E146" s="144"/>
      <c r="F146" s="145"/>
    </row>
    <row r="147" spans="1:6" s="146" customFormat="1" ht="16.5" customHeight="1">
      <c r="A147" s="209" t="s">
        <v>646</v>
      </c>
      <c r="B147" s="178" t="s">
        <v>656</v>
      </c>
      <c r="C147" s="358"/>
      <c r="D147" s="200">
        <f>D148</f>
        <v>0</v>
      </c>
      <c r="E147" s="144"/>
      <c r="F147" s="145"/>
    </row>
    <row r="148" spans="1:6" s="146" customFormat="1" ht="32.25" customHeight="1">
      <c r="A148" s="354" t="s">
        <v>26</v>
      </c>
      <c r="B148" s="178" t="s">
        <v>656</v>
      </c>
      <c r="C148" s="358" t="s">
        <v>27</v>
      </c>
      <c r="D148" s="200">
        <v>0</v>
      </c>
      <c r="E148" s="144"/>
      <c r="F148" s="145"/>
    </row>
    <row r="149" spans="1:6" ht="18.75" customHeight="1">
      <c r="A149" s="338" t="s">
        <v>61</v>
      </c>
      <c r="B149" s="339" t="s">
        <v>250</v>
      </c>
      <c r="C149" s="340"/>
      <c r="D149" s="341">
        <f>D150+D153+D156+D164</f>
        <v>6243076</v>
      </c>
      <c r="E149" s="143"/>
      <c r="F149" s="141"/>
    </row>
    <row r="150" spans="1:6" ht="20.25" customHeight="1">
      <c r="A150" s="276" t="s">
        <v>20</v>
      </c>
      <c r="B150" s="161" t="s">
        <v>253</v>
      </c>
      <c r="C150" s="100"/>
      <c r="D150" s="277">
        <f>D151</f>
        <v>427835</v>
      </c>
      <c r="E150" s="143"/>
      <c r="F150" s="141"/>
    </row>
    <row r="151" spans="1:6" ht="36.75" customHeight="1">
      <c r="A151" s="163" t="s">
        <v>21</v>
      </c>
      <c r="B151" s="159" t="s">
        <v>254</v>
      </c>
      <c r="C151" s="103"/>
      <c r="D151" s="278">
        <f>D152</f>
        <v>427835</v>
      </c>
      <c r="E151" s="143"/>
      <c r="F151" s="141"/>
    </row>
    <row r="152" spans="1:6" ht="16.5" customHeight="1">
      <c r="A152" s="163" t="s">
        <v>16</v>
      </c>
      <c r="B152" s="159" t="s">
        <v>254</v>
      </c>
      <c r="C152" s="103" t="s">
        <v>17</v>
      </c>
      <c r="D152" s="278">
        <f>[2]Вед.2019!G25</f>
        <v>427835</v>
      </c>
      <c r="E152" s="143"/>
      <c r="F152" s="141"/>
    </row>
    <row r="153" spans="1:6" ht="35.25" customHeight="1">
      <c r="A153" s="344" t="s">
        <v>14</v>
      </c>
      <c r="B153" s="349" t="s">
        <v>251</v>
      </c>
      <c r="C153" s="345"/>
      <c r="D153" s="346">
        <f>D154</f>
        <v>1126976</v>
      </c>
      <c r="E153" s="143"/>
      <c r="F153" s="141"/>
    </row>
    <row r="154" spans="1:6" ht="16.5" customHeight="1">
      <c r="A154" s="350" t="s">
        <v>15</v>
      </c>
      <c r="B154" s="351" t="s">
        <v>252</v>
      </c>
      <c r="C154" s="311"/>
      <c r="D154" s="348">
        <f>D155</f>
        <v>1126976</v>
      </c>
      <c r="E154" s="143"/>
      <c r="F154" s="141"/>
    </row>
    <row r="155" spans="1:6" ht="33.75" customHeight="1">
      <c r="A155" s="163" t="s">
        <v>16</v>
      </c>
      <c r="B155" s="159" t="s">
        <v>252</v>
      </c>
      <c r="C155" s="103" t="s">
        <v>17</v>
      </c>
      <c r="D155" s="278">
        <f>[2]Вед.2019!G24</f>
        <v>1126976</v>
      </c>
      <c r="E155" s="143"/>
      <c r="F155" s="141"/>
    </row>
    <row r="156" spans="1:6" ht="32.25" customHeight="1">
      <c r="A156" s="276" t="s">
        <v>24</v>
      </c>
      <c r="B156" s="161" t="s">
        <v>255</v>
      </c>
      <c r="C156" s="100"/>
      <c r="D156" s="277">
        <f>D157+D160</f>
        <v>4124065</v>
      </c>
      <c r="E156" s="143"/>
      <c r="F156" s="141"/>
    </row>
    <row r="157" spans="1:6" ht="23.25" customHeight="1">
      <c r="A157" s="163" t="s">
        <v>25</v>
      </c>
      <c r="B157" s="159" t="s">
        <v>256</v>
      </c>
      <c r="C157" s="103"/>
      <c r="D157" s="278">
        <f>D158+D159+D162+D163</f>
        <v>4123065</v>
      </c>
      <c r="E157" s="143"/>
      <c r="F157" s="141"/>
    </row>
    <row r="158" spans="1:6" ht="19.5" customHeight="1">
      <c r="A158" s="163" t="s">
        <v>16</v>
      </c>
      <c r="B158" s="159" t="s">
        <v>256</v>
      </c>
      <c r="C158" s="103" t="s">
        <v>17</v>
      </c>
      <c r="D158" s="278">
        <f>[2]Вед.2019!G34</f>
        <v>2676118</v>
      </c>
      <c r="E158" s="143"/>
      <c r="F158" s="141"/>
    </row>
    <row r="159" spans="1:6" ht="33" customHeight="1">
      <c r="A159" s="166" t="s">
        <v>26</v>
      </c>
      <c r="B159" s="159" t="s">
        <v>256</v>
      </c>
      <c r="C159" s="103" t="s">
        <v>27</v>
      </c>
      <c r="D159" s="278">
        <v>1301431</v>
      </c>
      <c r="E159" s="143"/>
      <c r="F159" s="141"/>
    </row>
    <row r="160" spans="1:6" ht="52.5" customHeight="1">
      <c r="A160" s="203" t="s">
        <v>754</v>
      </c>
      <c r="B160" s="159" t="s">
        <v>755</v>
      </c>
      <c r="C160" s="103"/>
      <c r="D160" s="278">
        <f>D161</f>
        <v>1000</v>
      </c>
      <c r="E160" s="143"/>
      <c r="F160" s="141"/>
    </row>
    <row r="161" spans="1:6" ht="33" customHeight="1">
      <c r="A161" s="166" t="s">
        <v>26</v>
      </c>
      <c r="B161" s="159" t="s">
        <v>755</v>
      </c>
      <c r="C161" s="103" t="s">
        <v>27</v>
      </c>
      <c r="D161" s="278">
        <v>1000</v>
      </c>
      <c r="E161" s="143"/>
      <c r="F161" s="141"/>
    </row>
    <row r="162" spans="1:6" ht="23.25" customHeight="1">
      <c r="A162" s="279" t="s">
        <v>28</v>
      </c>
      <c r="B162" s="159" t="s">
        <v>256</v>
      </c>
      <c r="C162" s="103" t="s">
        <v>29</v>
      </c>
      <c r="D162" s="278">
        <f>[2]Вед.2019!G36</f>
        <v>107594</v>
      </c>
      <c r="E162" s="143"/>
      <c r="F162" s="141"/>
    </row>
    <row r="163" spans="1:6" ht="23.25" customHeight="1">
      <c r="A163" s="378" t="s">
        <v>592</v>
      </c>
      <c r="B163" s="159" t="s">
        <v>256</v>
      </c>
      <c r="C163" s="379" t="s">
        <v>593</v>
      </c>
      <c r="D163" s="284">
        <f>[2]Вед.2019!G37</f>
        <v>37922</v>
      </c>
      <c r="E163" s="143"/>
      <c r="F163" s="141"/>
    </row>
    <row r="164" spans="1:6" ht="19.5" customHeight="1">
      <c r="A164" s="276" t="s">
        <v>30</v>
      </c>
      <c r="B164" s="100" t="s">
        <v>258</v>
      </c>
      <c r="C164" s="110"/>
      <c r="D164" s="277">
        <f>D165+D167+D170+D172+D174</f>
        <v>564200</v>
      </c>
      <c r="E164" s="143"/>
      <c r="F164" s="141"/>
    </row>
    <row r="165" spans="1:6" ht="34.5" customHeight="1">
      <c r="A165" s="163" t="s">
        <v>41</v>
      </c>
      <c r="B165" s="103" t="s">
        <v>259</v>
      </c>
      <c r="C165" s="116"/>
      <c r="D165" s="278">
        <f>D166</f>
        <v>25000</v>
      </c>
      <c r="E165" s="143"/>
      <c r="F165" s="141"/>
    </row>
    <row r="166" spans="1:6" ht="18" customHeight="1">
      <c r="A166" s="163" t="s">
        <v>42</v>
      </c>
      <c r="B166" s="103" t="s">
        <v>259</v>
      </c>
      <c r="C166" s="116" t="s">
        <v>43</v>
      </c>
      <c r="D166" s="278">
        <f>[2]Вед.2019!G42</f>
        <v>25000</v>
      </c>
      <c r="E166" s="143"/>
      <c r="F166" s="141"/>
    </row>
    <row r="167" spans="1:6" ht="16.5" customHeight="1">
      <c r="A167" s="163" t="s">
        <v>32</v>
      </c>
      <c r="B167" s="103" t="s">
        <v>261</v>
      </c>
      <c r="C167" s="103"/>
      <c r="D167" s="278">
        <f>D169+D168</f>
        <v>197500</v>
      </c>
      <c r="E167" s="143"/>
      <c r="F167" s="141"/>
    </row>
    <row r="168" spans="1:6" ht="16.5" customHeight="1">
      <c r="A168" s="483" t="s">
        <v>689</v>
      </c>
      <c r="B168" s="103" t="s">
        <v>261</v>
      </c>
      <c r="C168" s="113" t="s">
        <v>593</v>
      </c>
      <c r="D168" s="289">
        <f>[2]Вед.2019!G47</f>
        <v>6000</v>
      </c>
      <c r="E168" s="143"/>
      <c r="F168" s="141"/>
    </row>
    <row r="169" spans="1:6" ht="18.75">
      <c r="A169" s="201" t="s">
        <v>28</v>
      </c>
      <c r="B169" s="461" t="s">
        <v>261</v>
      </c>
      <c r="C169" s="113" t="s">
        <v>29</v>
      </c>
      <c r="D169" s="289">
        <f>[2]Вед.2019!G48</f>
        <v>191500</v>
      </c>
      <c r="E169" s="143"/>
      <c r="F169" s="141"/>
    </row>
    <row r="170" spans="1:6" ht="18.75">
      <c r="A170" s="201" t="s">
        <v>654</v>
      </c>
      <c r="B170" s="194" t="s">
        <v>639</v>
      </c>
      <c r="C170" s="194"/>
      <c r="D170" s="200">
        <f>D171</f>
        <v>10500</v>
      </c>
      <c r="E170" s="143"/>
      <c r="F170" s="141"/>
    </row>
    <row r="171" spans="1:6" ht="33.75">
      <c r="A171" s="306" t="s">
        <v>26</v>
      </c>
      <c r="B171" s="194" t="s">
        <v>639</v>
      </c>
      <c r="C171" s="194" t="s">
        <v>27</v>
      </c>
      <c r="D171" s="200">
        <v>10500</v>
      </c>
      <c r="E171" s="143"/>
      <c r="F171" s="141"/>
    </row>
    <row r="172" spans="1:6" ht="33.75">
      <c r="A172" s="203" t="s">
        <v>759</v>
      </c>
      <c r="B172" s="194" t="s">
        <v>763</v>
      </c>
      <c r="C172" s="194"/>
      <c r="D172" s="200">
        <f>D173</f>
        <v>21000</v>
      </c>
      <c r="E172" s="143"/>
      <c r="F172" s="141"/>
    </row>
    <row r="173" spans="1:6" ht="33.75">
      <c r="A173" s="507" t="s">
        <v>26</v>
      </c>
      <c r="B173" s="358" t="s">
        <v>763</v>
      </c>
      <c r="C173" s="506" t="s">
        <v>27</v>
      </c>
      <c r="D173" s="430">
        <v>21000</v>
      </c>
      <c r="E173" s="143"/>
      <c r="F173" s="141"/>
    </row>
    <row r="174" spans="1:6" ht="33">
      <c r="A174" s="309" t="s">
        <v>35</v>
      </c>
      <c r="B174" s="311" t="s">
        <v>672</v>
      </c>
      <c r="C174" s="312"/>
      <c r="D174" s="313">
        <f>D175+D176</f>
        <v>310200</v>
      </c>
      <c r="E174" s="143"/>
      <c r="F174" s="141"/>
    </row>
    <row r="175" spans="1:6" ht="33">
      <c r="A175" s="163" t="s">
        <v>16</v>
      </c>
      <c r="B175" s="103" t="s">
        <v>672</v>
      </c>
      <c r="C175" s="103" t="s">
        <v>17</v>
      </c>
      <c r="D175" s="278">
        <v>281981.95</v>
      </c>
      <c r="E175" s="143"/>
      <c r="F175" s="141"/>
    </row>
    <row r="176" spans="1:6" ht="33.75">
      <c r="A176" s="306" t="s">
        <v>26</v>
      </c>
      <c r="B176" s="308" t="s">
        <v>672</v>
      </c>
      <c r="C176" s="308" t="s">
        <v>27</v>
      </c>
      <c r="D176" s="305">
        <v>28218.05</v>
      </c>
      <c r="E176" s="143"/>
      <c r="F176" s="141"/>
    </row>
    <row r="177" spans="1:6" ht="24.75" customHeight="1" thickBot="1">
      <c r="A177" s="387" t="s">
        <v>62</v>
      </c>
      <c r="B177" s="388"/>
      <c r="C177" s="389"/>
      <c r="D177" s="390">
        <f>D19+D149</f>
        <v>29016836.719999999</v>
      </c>
      <c r="E177" s="143"/>
      <c r="F177" s="141"/>
    </row>
    <row r="178" spans="1:6" ht="20.25" customHeight="1">
      <c r="E178" s="143"/>
      <c r="F178" s="141"/>
    </row>
    <row r="179" spans="1:6" ht="21" customHeight="1">
      <c r="E179" s="143"/>
      <c r="F179" s="141"/>
    </row>
    <row r="180" spans="1:6" ht="17.25" customHeight="1">
      <c r="E180" s="143"/>
      <c r="F180" s="141"/>
    </row>
    <row r="181" spans="1:6" ht="24.75" customHeight="1">
      <c r="E181" s="143"/>
      <c r="F181" s="141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5"/>
    <col min="2" max="2" width="59.28515625" style="85" customWidth="1"/>
    <col min="3" max="3" width="17.5703125" style="85" customWidth="1"/>
    <col min="4" max="16384" width="9.140625" style="85"/>
  </cols>
  <sheetData>
    <row r="1" spans="1:256">
      <c r="A1" s="4" t="s">
        <v>161</v>
      </c>
      <c r="B1" s="84" t="s">
        <v>87</v>
      </c>
      <c r="C1" s="8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522" t="s">
        <v>88</v>
      </c>
      <c r="C2" s="52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84" t="s">
        <v>89</v>
      </c>
      <c r="C3" s="8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84" t="s">
        <v>90</v>
      </c>
      <c r="C4" s="8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84" t="s">
        <v>91</v>
      </c>
      <c r="C5" s="84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84" t="s">
        <v>92</v>
      </c>
      <c r="C6" s="84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84" t="s">
        <v>93</v>
      </c>
      <c r="C7" s="84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47"/>
      <c r="C8" s="147"/>
    </row>
    <row r="9" spans="1:256">
      <c r="B9" s="147"/>
      <c r="C9" s="147"/>
    </row>
    <row r="10" spans="1:256">
      <c r="B10" s="147"/>
      <c r="C10" s="147"/>
    </row>
    <row r="11" spans="1:256">
      <c r="B11" s="147"/>
      <c r="C11" s="147"/>
    </row>
    <row r="13" spans="1:256" ht="15.75" customHeight="1">
      <c r="A13" s="523" t="s">
        <v>94</v>
      </c>
      <c r="B13" s="523"/>
      <c r="C13" s="523"/>
      <c r="D13" s="523"/>
      <c r="E13" s="148"/>
      <c r="F13" s="148"/>
    </row>
    <row r="14" spans="1:256" ht="15.75" customHeight="1">
      <c r="A14" s="523" t="s">
        <v>95</v>
      </c>
      <c r="B14" s="523"/>
      <c r="C14" s="523"/>
      <c r="D14" s="523"/>
    </row>
    <row r="15" spans="1:256" ht="15.75" customHeight="1">
      <c r="A15" s="523" t="s">
        <v>96</v>
      </c>
      <c r="B15" s="523"/>
      <c r="C15" s="523"/>
      <c r="D15" s="523"/>
      <c r="E15" s="148"/>
      <c r="F15" s="148"/>
    </row>
    <row r="16" spans="1:256">
      <c r="B16" s="147"/>
      <c r="C16" s="148"/>
      <c r="D16" s="148"/>
      <c r="E16" s="148"/>
      <c r="F16" s="148"/>
    </row>
    <row r="17" spans="1:6">
      <c r="B17" s="147"/>
      <c r="C17" s="148"/>
      <c r="D17" s="148"/>
      <c r="E17" s="148"/>
      <c r="F17" s="148"/>
    </row>
    <row r="19" spans="1:6" s="150" customFormat="1">
      <c r="A19" s="149" t="s">
        <v>86</v>
      </c>
      <c r="B19" s="149" t="s">
        <v>97</v>
      </c>
      <c r="C19" s="149" t="s">
        <v>98</v>
      </c>
    </row>
    <row r="20" spans="1:6" ht="28.5" customHeight="1">
      <c r="A20" s="521" t="s">
        <v>99</v>
      </c>
      <c r="B20" s="151" t="s">
        <v>117</v>
      </c>
      <c r="C20" s="152">
        <f>C22-C23</f>
        <v>5340000</v>
      </c>
    </row>
    <row r="21" spans="1:6">
      <c r="A21" s="521"/>
      <c r="B21" s="153" t="s">
        <v>100</v>
      </c>
      <c r="C21" s="154"/>
    </row>
    <row r="22" spans="1:6" ht="47.25">
      <c r="A22" s="521"/>
      <c r="B22" s="155" t="s">
        <v>101</v>
      </c>
      <c r="C22" s="152">
        <v>5500000</v>
      </c>
    </row>
    <row r="23" spans="1:6" ht="47.25">
      <c r="A23" s="521"/>
      <c r="B23" s="155" t="s">
        <v>102</v>
      </c>
      <c r="C23" s="152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источ. 2019</vt:lpstr>
      <vt:lpstr>Доходы 2019 (2)</vt:lpstr>
      <vt:lpstr>Вед.2019 (2)</vt:lpstr>
      <vt:lpstr>Ф2019 (2)</vt:lpstr>
      <vt:lpstr>МЦП по ЦСР - 2019 (2)</vt:lpstr>
      <vt:lpstr>кредиты</vt:lpstr>
      <vt:lpstr>Лист1</vt:lpstr>
      <vt:lpstr>'источ. 2019'!Excel_BuiltIn_Print_Area</vt:lpstr>
      <vt:lpstr>'Доходы 2019 (2)'!Область_печати</vt:lpstr>
      <vt:lpstr>'источ. 2019'!Область_печати</vt:lpstr>
      <vt:lpstr>'МЦП по ЦСР - 2019 (2)'!Область_печати</vt:lpstr>
      <vt:lpstr>'Ф2019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2019-09-27T08:58:01Z</cp:lastPrinted>
  <dcterms:created xsi:type="dcterms:W3CDTF">2019-10-01T10:08:36Z</dcterms:created>
  <dcterms:modified xsi:type="dcterms:W3CDTF">2019-10-01T10:08:36Z</dcterms:modified>
</cp:coreProperties>
</file>