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80" windowWidth="16380" windowHeight="6810" tabRatio="697" firstSheet="5" activeTab="12"/>
  </bookViews>
  <sheets>
    <sheet name="источ. 2020" sheetId="1" r:id="rId1"/>
    <sheet name="источ. 2021-2022" sheetId="2" r:id="rId2"/>
    <sheet name="Приложенние 2" sheetId="16" r:id="rId3"/>
    <sheet name="Доходы 2020" sheetId="20" r:id="rId4"/>
    <sheet name="Доходы 2021-2022" sheetId="4" r:id="rId5"/>
    <sheet name="Адм.доходов" sheetId="5" r:id="rId6"/>
    <sheet name="Адм.источников" sheetId="18" r:id="rId7"/>
    <sheet name="Вед.2020" sheetId="21" r:id="rId8"/>
    <sheet name="Вед.2021-2022" sheetId="9" r:id="rId9"/>
    <sheet name="Ф2020" sheetId="22" r:id="rId10"/>
    <sheet name="Ф2021-2022" sheetId="14" r:id="rId11"/>
    <sheet name="МЦП по ЦСР - 2020" sheetId="23" r:id="rId12"/>
    <sheet name="МЦП по ЦСР -2021-2022" sheetId="15" r:id="rId13"/>
    <sheet name="кредиты" sheetId="12" state="hidden" r:id="rId14"/>
    <sheet name="Лист1" sheetId="19" r:id="rId15"/>
  </sheets>
  <externalReferences>
    <externalReference r:id="rId16"/>
    <externalReference r:id="rId17"/>
  </externalReferences>
  <definedNames>
    <definedName name="Excel_BuiltIn_Print_Area" localSheetId="7">[2]Ф2019!$A$1:$C$654</definedName>
    <definedName name="Excel_BuiltIn_Print_Area" localSheetId="8">#REF!</definedName>
    <definedName name="Excel_BuiltIn_Print_Area" localSheetId="0">'источ. 2020'!$A$2:$F$50</definedName>
    <definedName name="Excel_BuiltIn_Print_Area" localSheetId="11">[2]кредиты!$A$1:$F$35</definedName>
    <definedName name="Excel_BuiltIn_Print_Area" localSheetId="12">кредиты!$A$1:$F$35</definedName>
    <definedName name="Excel_BuiltIn_Print_Area" localSheetId="9">#REF!</definedName>
    <definedName name="Excel_BuiltIn_Print_Area" localSheetId="10">'Вед.2021-2022'!$A$1:$F$247</definedName>
    <definedName name="_xlnm.Print_Area" localSheetId="5">Адм.доходов!$A$1:$C$41</definedName>
    <definedName name="_xlnm.Print_Area" localSheetId="6">Адм.источников!$A$1:$C$21</definedName>
    <definedName name="_xlnm.Print_Area" localSheetId="8">'Вед.2021-2022'!$A$1:$H$224</definedName>
    <definedName name="_xlnm.Print_Area" localSheetId="3">'Доходы 2020'!$A$1:$C$212</definedName>
    <definedName name="_xlnm.Print_Area" localSheetId="4">'Доходы 2021-2022'!$A$1:$D$207</definedName>
    <definedName name="_xlnm.Print_Area" localSheetId="0">'источ. 2020'!$A$1:$F$50</definedName>
    <definedName name="_xlnm.Print_Area" localSheetId="1">'источ. 2021-2022'!$A$1:$F$48</definedName>
    <definedName name="_xlnm.Print_Area" localSheetId="11">'МЦП по ЦСР - 2020'!$A$1:$E$183</definedName>
    <definedName name="_xlnm.Print_Area" localSheetId="12">'МЦП по ЦСР -2021-2022'!$A$1:$F$185</definedName>
    <definedName name="_xlnm.Print_Area" localSheetId="2">'Приложенние 2'!$A$1:$B$15</definedName>
    <definedName name="_xlnm.Print_Area" localSheetId="9">Ф2020!$A$1:$F$578</definedName>
    <definedName name="_xlnm.Print_Area" localSheetId="10">'Ф2021-2022'!$A$1:$G$574</definedName>
  </definedNames>
  <calcPr calcId="125725"/>
</workbook>
</file>

<file path=xl/calcChain.xml><?xml version="1.0" encoding="utf-8"?>
<calcChain xmlns="http://schemas.openxmlformats.org/spreadsheetml/2006/main">
  <c r="D31" i="22"/>
  <c r="E131" i="15"/>
  <c r="D131"/>
  <c r="D20" i="14"/>
  <c r="D40"/>
  <c r="D35"/>
  <c r="D33"/>
  <c r="D34"/>
  <c r="D28" i="22"/>
  <c r="D27" s="1"/>
  <c r="E182" i="15"/>
  <c r="E180"/>
  <c r="E178"/>
  <c r="E175"/>
  <c r="E172"/>
  <c r="E173"/>
  <c r="E168"/>
  <c r="E165"/>
  <c r="E164"/>
  <c r="E162"/>
  <c r="E161"/>
  <c r="E159"/>
  <c r="E158"/>
  <c r="E157"/>
  <c r="E155"/>
  <c r="E154"/>
  <c r="E153"/>
  <c r="E151"/>
  <c r="E149"/>
  <c r="E146"/>
  <c r="E145"/>
  <c r="E147"/>
  <c r="E143"/>
  <c r="E141"/>
  <c r="E139"/>
  <c r="E135"/>
  <c r="E129"/>
  <c r="E126"/>
  <c r="E124"/>
  <c r="E119"/>
  <c r="E122"/>
  <c r="E120"/>
  <c r="E116"/>
  <c r="E113"/>
  <c r="E114"/>
  <c r="E111"/>
  <c r="E110"/>
  <c r="E107"/>
  <c r="E106"/>
  <c r="E104"/>
  <c r="E97"/>
  <c r="E102"/>
  <c r="E98"/>
  <c r="E94"/>
  <c r="E93"/>
  <c r="E92"/>
  <c r="E90"/>
  <c r="E89"/>
  <c r="E86"/>
  <c r="E84"/>
  <c r="E83"/>
  <c r="E82"/>
  <c r="E80"/>
  <c r="E79"/>
  <c r="E77"/>
  <c r="E73"/>
  <c r="E72"/>
  <c r="E71"/>
  <c r="E69"/>
  <c r="E67"/>
  <c r="E66"/>
  <c r="E64"/>
  <c r="E62"/>
  <c r="E60"/>
  <c r="E58"/>
  <c r="E57"/>
  <c r="E56"/>
  <c r="E54"/>
  <c r="E53"/>
  <c r="E51"/>
  <c r="E50"/>
  <c r="E46"/>
  <c r="E45"/>
  <c r="E42"/>
  <c r="E39"/>
  <c r="E38"/>
  <c r="E36"/>
  <c r="E34"/>
  <c r="E33"/>
  <c r="E32"/>
  <c r="E29"/>
  <c r="E28"/>
  <c r="E27"/>
  <c r="E25"/>
  <c r="E24"/>
  <c r="E23"/>
  <c r="D182"/>
  <c r="D180"/>
  <c r="D178"/>
  <c r="D175"/>
  <c r="D173"/>
  <c r="D168"/>
  <c r="D164"/>
  <c r="D165"/>
  <c r="D162"/>
  <c r="D161"/>
  <c r="D159"/>
  <c r="D158"/>
  <c r="D157"/>
  <c r="D155"/>
  <c r="D154"/>
  <c r="D153"/>
  <c r="D151"/>
  <c r="D149"/>
  <c r="D147"/>
  <c r="D143"/>
  <c r="D141"/>
  <c r="D139"/>
  <c r="D135"/>
  <c r="D128"/>
  <c r="D129"/>
  <c r="D126"/>
  <c r="D124"/>
  <c r="D122"/>
  <c r="D119"/>
  <c r="D118"/>
  <c r="D120"/>
  <c r="D116"/>
  <c r="D114"/>
  <c r="D113"/>
  <c r="D111"/>
  <c r="D110"/>
  <c r="D107"/>
  <c r="D106"/>
  <c r="D104"/>
  <c r="D102"/>
  <c r="D98"/>
  <c r="D94"/>
  <c r="D93"/>
  <c r="D92"/>
  <c r="D90"/>
  <c r="D89"/>
  <c r="D86"/>
  <c r="D84"/>
  <c r="D83"/>
  <c r="D82"/>
  <c r="D80"/>
  <c r="D79"/>
  <c r="D77"/>
  <c r="D73"/>
  <c r="D72"/>
  <c r="D69"/>
  <c r="D67"/>
  <c r="D66"/>
  <c r="D64"/>
  <c r="D62"/>
  <c r="D60"/>
  <c r="D58"/>
  <c r="D54"/>
  <c r="D53"/>
  <c r="D51"/>
  <c r="D50"/>
  <c r="D46"/>
  <c r="D45"/>
  <c r="D42"/>
  <c r="D39"/>
  <c r="D38"/>
  <c r="D32"/>
  <c r="D22"/>
  <c r="D36"/>
  <c r="D34"/>
  <c r="D33"/>
  <c r="D29"/>
  <c r="D28"/>
  <c r="D27"/>
  <c r="D25"/>
  <c r="D24"/>
  <c r="D23"/>
  <c r="D149" i="23"/>
  <c r="D145"/>
  <c r="D144"/>
  <c r="D143"/>
  <c r="D19"/>
  <c r="D183"/>
  <c r="D83"/>
  <c r="D36"/>
  <c r="D26"/>
  <c r="D25"/>
  <c r="D24"/>
  <c r="H222" i="9"/>
  <c r="H221"/>
  <c r="H217"/>
  <c r="H216"/>
  <c r="H215"/>
  <c r="H210"/>
  <c r="H209"/>
  <c r="H213"/>
  <c r="H212"/>
  <c r="H211"/>
  <c r="H206"/>
  <c r="H205"/>
  <c r="H203"/>
  <c r="H201"/>
  <c r="H199"/>
  <c r="H197"/>
  <c r="H196"/>
  <c r="H195"/>
  <c r="H193"/>
  <c r="H192"/>
  <c r="H191"/>
  <c r="H188"/>
  <c r="H187"/>
  <c r="H186"/>
  <c r="H185"/>
  <c r="H181"/>
  <c r="H180"/>
  <c r="H179"/>
  <c r="H178"/>
  <c r="H176"/>
  <c r="H175"/>
  <c r="H174"/>
  <c r="H172"/>
  <c r="H170"/>
  <c r="H169"/>
  <c r="H167"/>
  <c r="H166"/>
  <c r="H164"/>
  <c r="H162"/>
  <c r="H158"/>
  <c r="H157"/>
  <c r="H152"/>
  <c r="H151"/>
  <c r="H150"/>
  <c r="H149"/>
  <c r="H147"/>
  <c r="H146"/>
  <c r="H145"/>
  <c r="H143"/>
  <c r="H141"/>
  <c r="H139"/>
  <c r="H135"/>
  <c r="H134"/>
  <c r="H133"/>
  <c r="H131"/>
  <c r="H127"/>
  <c r="H126"/>
  <c r="H125"/>
  <c r="H120"/>
  <c r="H123"/>
  <c r="H122"/>
  <c r="H121"/>
  <c r="H118"/>
  <c r="H117"/>
  <c r="H115"/>
  <c r="H113"/>
  <c r="H110"/>
  <c r="H109"/>
  <c r="H108"/>
  <c r="H111"/>
  <c r="H106"/>
  <c r="H104"/>
  <c r="H102"/>
  <c r="H96"/>
  <c r="H95"/>
  <c r="H94"/>
  <c r="H93"/>
  <c r="E29" i="14"/>
  <c r="H91" i="9"/>
  <c r="H89"/>
  <c r="H88"/>
  <c r="H81"/>
  <c r="H80"/>
  <c r="H79"/>
  <c r="H78"/>
  <c r="H76"/>
  <c r="H75"/>
  <c r="H74"/>
  <c r="H70"/>
  <c r="H69"/>
  <c r="H68"/>
  <c r="H67"/>
  <c r="H66"/>
  <c r="H63"/>
  <c r="H62"/>
  <c r="H61"/>
  <c r="H60"/>
  <c r="H59"/>
  <c r="H57"/>
  <c r="H55"/>
  <c r="H54"/>
  <c r="H53"/>
  <c r="H51"/>
  <c r="H48"/>
  <c r="H47"/>
  <c r="H46"/>
  <c r="H43"/>
  <c r="H42"/>
  <c r="H41"/>
  <c r="H40"/>
  <c r="H36"/>
  <c r="H33"/>
  <c r="H32"/>
  <c r="H31"/>
  <c r="H30"/>
  <c r="H28"/>
  <c r="H27"/>
  <c r="H26"/>
  <c r="H25"/>
  <c r="E17" i="14"/>
  <c r="H23" i="9"/>
  <c r="H22"/>
  <c r="H21"/>
  <c r="H20"/>
  <c r="G222"/>
  <c r="G221"/>
  <c r="G217"/>
  <c r="G216"/>
  <c r="G213"/>
  <c r="G212"/>
  <c r="G211"/>
  <c r="G206"/>
  <c r="G205"/>
  <c r="G203"/>
  <c r="G201"/>
  <c r="G199"/>
  <c r="G197"/>
  <c r="G193"/>
  <c r="G192"/>
  <c r="G191"/>
  <c r="G188"/>
  <c r="G187"/>
  <c r="G186"/>
  <c r="G185"/>
  <c r="G181"/>
  <c r="G180"/>
  <c r="G179"/>
  <c r="G178"/>
  <c r="G176"/>
  <c r="G175"/>
  <c r="G174"/>
  <c r="G172"/>
  <c r="G170"/>
  <c r="G169"/>
  <c r="G167"/>
  <c r="G166"/>
  <c r="G164"/>
  <c r="G162"/>
  <c r="G158"/>
  <c r="G157"/>
  <c r="G156"/>
  <c r="G155"/>
  <c r="G152"/>
  <c r="G151"/>
  <c r="G150"/>
  <c r="G149"/>
  <c r="G147"/>
  <c r="G146"/>
  <c r="G145"/>
  <c r="G143"/>
  <c r="G141"/>
  <c r="G139"/>
  <c r="G135"/>
  <c r="G131"/>
  <c r="G127"/>
  <c r="G126"/>
  <c r="G125"/>
  <c r="G120"/>
  <c r="G123"/>
  <c r="G122"/>
  <c r="G121"/>
  <c r="G118"/>
  <c r="G117"/>
  <c r="G109"/>
  <c r="G108"/>
  <c r="G115"/>
  <c r="G113"/>
  <c r="G111"/>
  <c r="G106"/>
  <c r="G104"/>
  <c r="G102"/>
  <c r="G96"/>
  <c r="G95"/>
  <c r="G94"/>
  <c r="G93"/>
  <c r="D29" i="14"/>
  <c r="G91" i="9"/>
  <c r="G89"/>
  <c r="G88"/>
  <c r="G87"/>
  <c r="G86"/>
  <c r="D27" i="14"/>
  <c r="D26" s="1"/>
  <c r="G81" i="9"/>
  <c r="G80"/>
  <c r="G79"/>
  <c r="G78"/>
  <c r="G66"/>
  <c r="G76"/>
  <c r="G75"/>
  <c r="G70"/>
  <c r="G69"/>
  <c r="G68"/>
  <c r="G63"/>
  <c r="G62"/>
  <c r="G57"/>
  <c r="G55"/>
  <c r="G54"/>
  <c r="G53"/>
  <c r="G51"/>
  <c r="G48"/>
  <c r="G47"/>
  <c r="G46"/>
  <c r="G43"/>
  <c r="G42"/>
  <c r="G41"/>
  <c r="G40"/>
  <c r="G36"/>
  <c r="G33"/>
  <c r="G32"/>
  <c r="G31"/>
  <c r="G30"/>
  <c r="G28"/>
  <c r="G27"/>
  <c r="G26"/>
  <c r="G25"/>
  <c r="D17" i="14"/>
  <c r="G23" i="9"/>
  <c r="G22"/>
  <c r="G21"/>
  <c r="G20"/>
  <c r="G127" i="21"/>
  <c r="G106"/>
  <c r="G104"/>
  <c r="G102"/>
  <c r="G91"/>
  <c r="G81"/>
  <c r="G80"/>
  <c r="G79"/>
  <c r="G78"/>
  <c r="D176" i="4"/>
  <c r="C176"/>
  <c r="C183" i="20"/>
  <c r="C172"/>
  <c r="C118"/>
  <c r="C117"/>
  <c r="C212"/>
  <c r="C187"/>
  <c r="C186"/>
  <c r="C185"/>
  <c r="D128" i="23"/>
  <c r="D113"/>
  <c r="D39"/>
  <c r="D33"/>
  <c r="G113" i="21"/>
  <c r="G110"/>
  <c r="G206"/>
  <c r="G205"/>
  <c r="G172"/>
  <c r="G131"/>
  <c r="G57"/>
  <c r="C181" i="20"/>
  <c r="D180" i="23"/>
  <c r="D108"/>
  <c r="D107"/>
  <c r="D178"/>
  <c r="D166"/>
  <c r="G167" i="21"/>
  <c r="G166"/>
  <c r="G96"/>
  <c r="G95"/>
  <c r="G94"/>
  <c r="G93"/>
  <c r="G33"/>
  <c r="G36"/>
  <c r="C179" i="20"/>
  <c r="D61" i="23"/>
  <c r="G115" i="21"/>
  <c r="D147" i="23"/>
  <c r="C180" i="4"/>
  <c r="D176" i="23"/>
  <c r="D172"/>
  <c r="D171"/>
  <c r="D160"/>
  <c r="D159"/>
  <c r="D157"/>
  <c r="D156"/>
  <c r="D153"/>
  <c r="D152"/>
  <c r="D151"/>
  <c r="D141"/>
  <c r="D139"/>
  <c r="D137"/>
  <c r="D133"/>
  <c r="D126"/>
  <c r="D123"/>
  <c r="D121"/>
  <c r="D119"/>
  <c r="D117"/>
  <c r="D111"/>
  <c r="D110"/>
  <c r="D104"/>
  <c r="D103"/>
  <c r="D101"/>
  <c r="D99"/>
  <c r="D95"/>
  <c r="D91"/>
  <c r="D90"/>
  <c r="D89"/>
  <c r="D88"/>
  <c r="D87"/>
  <c r="D85"/>
  <c r="D81"/>
  <c r="D80"/>
  <c r="D79"/>
  <c r="D78"/>
  <c r="D77"/>
  <c r="D76"/>
  <c r="D74"/>
  <c r="D66"/>
  <c r="D64"/>
  <c r="D63"/>
  <c r="D59"/>
  <c r="D57"/>
  <c r="D55"/>
  <c r="D51"/>
  <c r="D50"/>
  <c r="D48"/>
  <c r="D47"/>
  <c r="D31"/>
  <c r="D22"/>
  <c r="D21"/>
  <c r="D20"/>
  <c r="D41" i="22"/>
  <c r="D38"/>
  <c r="D24"/>
  <c r="D22"/>
  <c r="D20"/>
  <c r="G222" i="21"/>
  <c r="G221"/>
  <c r="G217"/>
  <c r="G216"/>
  <c r="G213"/>
  <c r="G212"/>
  <c r="G211"/>
  <c r="G203"/>
  <c r="G196"/>
  <c r="G195"/>
  <c r="G190"/>
  <c r="G201"/>
  <c r="G199"/>
  <c r="G197"/>
  <c r="G193"/>
  <c r="G192"/>
  <c r="G191"/>
  <c r="G188"/>
  <c r="G187"/>
  <c r="G186"/>
  <c r="G185"/>
  <c r="G181"/>
  <c r="G180"/>
  <c r="G179"/>
  <c r="G178"/>
  <c r="D37" i="22"/>
  <c r="G176" i="21"/>
  <c r="G175"/>
  <c r="G174"/>
  <c r="G170"/>
  <c r="G164"/>
  <c r="G162"/>
  <c r="G158"/>
  <c r="G157"/>
  <c r="G152"/>
  <c r="G151"/>
  <c r="G150"/>
  <c r="G149"/>
  <c r="G147"/>
  <c r="G146"/>
  <c r="G145"/>
  <c r="G143"/>
  <c r="G141"/>
  <c r="G139"/>
  <c r="G135"/>
  <c r="G123"/>
  <c r="G122"/>
  <c r="G121"/>
  <c r="G118"/>
  <c r="G117"/>
  <c r="G109"/>
  <c r="G108"/>
  <c r="D32" i="22"/>
  <c r="G111" i="21"/>
  <c r="G89"/>
  <c r="G88"/>
  <c r="G87"/>
  <c r="G86"/>
  <c r="G85"/>
  <c r="G76"/>
  <c r="G75"/>
  <c r="G70"/>
  <c r="G69"/>
  <c r="G68"/>
  <c r="G63"/>
  <c r="G61"/>
  <c r="G60"/>
  <c r="G59"/>
  <c r="G55"/>
  <c r="G51"/>
  <c r="G48"/>
  <c r="G47"/>
  <c r="G46"/>
  <c r="G43"/>
  <c r="G42"/>
  <c r="G41"/>
  <c r="G40"/>
  <c r="G28"/>
  <c r="G27"/>
  <c r="G26"/>
  <c r="G25"/>
  <c r="G23"/>
  <c r="G22"/>
  <c r="G21"/>
  <c r="G20"/>
  <c r="C210" i="20"/>
  <c r="C209"/>
  <c r="C207"/>
  <c r="C205"/>
  <c r="C203"/>
  <c r="C198"/>
  <c r="C197"/>
  <c r="C195"/>
  <c r="C191"/>
  <c r="C192"/>
  <c r="C189"/>
  <c r="C177"/>
  <c r="C175"/>
  <c r="C170"/>
  <c r="C169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2"/>
  <c r="C112"/>
  <c r="C109"/>
  <c r="C106"/>
  <c r="C104"/>
  <c r="C91"/>
  <c r="C90"/>
  <c r="C86"/>
  <c r="C88"/>
  <c r="C87"/>
  <c r="C84"/>
  <c r="C83"/>
  <c r="C81"/>
  <c r="C80"/>
  <c r="C79"/>
  <c r="C77"/>
  <c r="C75"/>
  <c r="C74"/>
  <c r="C73"/>
  <c r="C67"/>
  <c r="C66"/>
  <c r="C63"/>
  <c r="C64"/>
  <c r="C61"/>
  <c r="C59"/>
  <c r="C58"/>
  <c r="C55"/>
  <c r="C56"/>
  <c r="C52"/>
  <c r="C51"/>
  <c r="C49"/>
  <c r="C47"/>
  <c r="C45"/>
  <c r="C43"/>
  <c r="C38"/>
  <c r="C26"/>
  <c r="C34"/>
  <c r="C31"/>
  <c r="C28"/>
  <c r="C27"/>
  <c r="C22"/>
  <c r="C18"/>
  <c r="C20"/>
  <c r="C19"/>
  <c r="D183" i="4"/>
  <c r="C184"/>
  <c r="C183"/>
  <c r="C182"/>
  <c r="D178"/>
  <c r="C178"/>
  <c r="C48" i="1"/>
  <c r="C46"/>
  <c r="C42"/>
  <c r="C41"/>
  <c r="C37"/>
  <c r="C50"/>
  <c r="C39"/>
  <c r="C38"/>
  <c r="C35"/>
  <c r="C33"/>
  <c r="C32"/>
  <c r="C30"/>
  <c r="C28"/>
  <c r="C27"/>
  <c r="C25"/>
  <c r="C23"/>
  <c r="C20"/>
  <c r="C18"/>
  <c r="D43" i="4"/>
  <c r="C43"/>
  <c r="D45"/>
  <c r="C45"/>
  <c r="D47"/>
  <c r="C47"/>
  <c r="C42"/>
  <c r="C41"/>
  <c r="C17"/>
  <c r="D49"/>
  <c r="C49"/>
  <c r="E36" i="14"/>
  <c r="D36"/>
  <c r="E41"/>
  <c r="D41"/>
  <c r="D174" i="4"/>
  <c r="C174"/>
  <c r="D52"/>
  <c r="D51"/>
  <c r="C52"/>
  <c r="C51"/>
  <c r="C20"/>
  <c r="C19"/>
  <c r="C22"/>
  <c r="C56"/>
  <c r="C55"/>
  <c r="C59"/>
  <c r="C61"/>
  <c r="C58"/>
  <c r="C64"/>
  <c r="C67"/>
  <c r="C66"/>
  <c r="C75"/>
  <c r="C74"/>
  <c r="C73"/>
  <c r="C77"/>
  <c r="C81"/>
  <c r="C80"/>
  <c r="C79"/>
  <c r="C84"/>
  <c r="C83"/>
  <c r="C88"/>
  <c r="C87"/>
  <c r="C86"/>
  <c r="C91"/>
  <c r="C90"/>
  <c r="D20"/>
  <c r="D19"/>
  <c r="D22"/>
  <c r="D18"/>
  <c r="D56"/>
  <c r="D55"/>
  <c r="D59"/>
  <c r="D58"/>
  <c r="D61"/>
  <c r="D64"/>
  <c r="D63"/>
  <c r="D67"/>
  <c r="D66"/>
  <c r="D75"/>
  <c r="D74"/>
  <c r="D73"/>
  <c r="D77"/>
  <c r="D81"/>
  <c r="D80"/>
  <c r="D79"/>
  <c r="D84"/>
  <c r="D83"/>
  <c r="D88"/>
  <c r="D87"/>
  <c r="D86"/>
  <c r="D91"/>
  <c r="D90"/>
  <c r="C38"/>
  <c r="C26"/>
  <c r="D38"/>
  <c r="D26"/>
  <c r="C28"/>
  <c r="C31"/>
  <c r="C34"/>
  <c r="D28"/>
  <c r="D31"/>
  <c r="D34"/>
  <c r="C104"/>
  <c r="C112"/>
  <c r="C95"/>
  <c r="C109"/>
  <c r="C106"/>
  <c r="D104"/>
  <c r="D112"/>
  <c r="D109"/>
  <c r="D106"/>
  <c r="C127"/>
  <c r="C129"/>
  <c r="C133"/>
  <c r="C137"/>
  <c r="C139"/>
  <c r="C141"/>
  <c r="C143"/>
  <c r="C145"/>
  <c r="C147"/>
  <c r="C150"/>
  <c r="C149"/>
  <c r="C155"/>
  <c r="C154"/>
  <c r="C161"/>
  <c r="C163"/>
  <c r="C165"/>
  <c r="C167"/>
  <c r="C189"/>
  <c r="C191"/>
  <c r="C197"/>
  <c r="C199"/>
  <c r="C201"/>
  <c r="C204"/>
  <c r="C203"/>
  <c r="D127"/>
  <c r="D129"/>
  <c r="D133"/>
  <c r="D137"/>
  <c r="D139"/>
  <c r="D141"/>
  <c r="D143"/>
  <c r="D145"/>
  <c r="D147"/>
  <c r="D150"/>
  <c r="D149"/>
  <c r="D155"/>
  <c r="D154"/>
  <c r="D161"/>
  <c r="D163"/>
  <c r="D165"/>
  <c r="D167"/>
  <c r="D189"/>
  <c r="D188"/>
  <c r="D191"/>
  <c r="D197"/>
  <c r="D199"/>
  <c r="D201"/>
  <c r="D204"/>
  <c r="D203"/>
  <c r="C122"/>
  <c r="D122"/>
  <c r="C172"/>
  <c r="D172"/>
  <c r="C186"/>
  <c r="D186"/>
  <c r="D22" i="1"/>
  <c r="D32"/>
  <c r="C16" i="2"/>
  <c r="E16"/>
  <c r="C18"/>
  <c r="E18"/>
  <c r="C21"/>
  <c r="C20"/>
  <c r="C23"/>
  <c r="D20"/>
  <c r="E21"/>
  <c r="E20"/>
  <c r="E23"/>
  <c r="C26"/>
  <c r="C25"/>
  <c r="C28"/>
  <c r="E26"/>
  <c r="E25"/>
  <c r="E28"/>
  <c r="C31"/>
  <c r="C33"/>
  <c r="C30"/>
  <c r="D30"/>
  <c r="E31"/>
  <c r="E33"/>
  <c r="E30"/>
  <c r="C40"/>
  <c r="C39"/>
  <c r="C37"/>
  <c r="C36"/>
  <c r="E40"/>
  <c r="E39"/>
  <c r="E37"/>
  <c r="E36"/>
  <c r="C44"/>
  <c r="E44"/>
  <c r="C46"/>
  <c r="E46"/>
  <c r="C20" i="12"/>
  <c r="E33" i="14"/>
  <c r="D21"/>
  <c r="E21"/>
  <c r="E23"/>
  <c r="D23"/>
  <c r="C63" i="4"/>
  <c r="C124" i="20"/>
  <c r="C188" i="4"/>
  <c r="D95"/>
  <c r="D27"/>
  <c r="C27"/>
  <c r="C18"/>
  <c r="D43" i="23"/>
  <c r="D42"/>
  <c r="C124" i="4"/>
  <c r="D124"/>
  <c r="C95" i="20"/>
  <c r="C22" i="1"/>
  <c r="C194" i="20"/>
  <c r="G169" i="21"/>
  <c r="G74"/>
  <c r="G126"/>
  <c r="G125"/>
  <c r="G32"/>
  <c r="G31"/>
  <c r="G30"/>
  <c r="G62"/>
  <c r="D169" i="4"/>
  <c r="D118"/>
  <c r="D117"/>
  <c r="C169"/>
  <c r="C118"/>
  <c r="C117"/>
  <c r="C206"/>
  <c r="H45" i="9"/>
  <c r="G134"/>
  <c r="G133"/>
  <c r="G61"/>
  <c r="G60"/>
  <c r="G59"/>
  <c r="G110"/>
  <c r="G196"/>
  <c r="G195"/>
  <c r="G74"/>
  <c r="G67"/>
  <c r="G45"/>
  <c r="G45" i="21"/>
  <c r="D21" i="22"/>
  <c r="G67" i="21"/>
  <c r="G66"/>
  <c r="G54"/>
  <c r="G53"/>
  <c r="G215"/>
  <c r="G210"/>
  <c r="D44" i="22"/>
  <c r="D43" s="1"/>
  <c r="G101" i="21"/>
  <c r="G100"/>
  <c r="G99"/>
  <c r="G98"/>
  <c r="G134"/>
  <c r="G133"/>
  <c r="G120"/>
  <c r="E16" i="14"/>
  <c r="D38"/>
  <c r="E38"/>
  <c r="D16"/>
  <c r="G209" i="21"/>
  <c r="G156"/>
  <c r="G155"/>
  <c r="D36" i="22"/>
  <c r="D35" s="1"/>
  <c r="D33"/>
  <c r="D30" s="1"/>
  <c r="G154" i="21"/>
  <c r="D172" i="15"/>
  <c r="D57"/>
  <c r="D56"/>
  <c r="D97"/>
  <c r="D146"/>
  <c r="D145"/>
  <c r="D163" i="23"/>
  <c r="D162"/>
  <c r="D125"/>
  <c r="D94"/>
  <c r="D93"/>
  <c r="D54"/>
  <c r="D41"/>
  <c r="D173"/>
  <c r="D170"/>
  <c r="D70"/>
  <c r="D69"/>
  <c r="D68"/>
  <c r="D116"/>
  <c r="D35"/>
  <c r="D30"/>
  <c r="D132"/>
  <c r="D131"/>
  <c r="D53"/>
  <c r="D86"/>
  <c r="H87" i="9"/>
  <c r="H86"/>
  <c r="H156"/>
  <c r="H155"/>
  <c r="H154"/>
  <c r="G215"/>
  <c r="G210"/>
  <c r="G209"/>
  <c r="H190"/>
  <c r="H184"/>
  <c r="G190"/>
  <c r="G184"/>
  <c r="G154"/>
  <c r="H101"/>
  <c r="H100"/>
  <c r="H99"/>
  <c r="G101"/>
  <c r="G100"/>
  <c r="G99"/>
  <c r="D115" i="23"/>
  <c r="D155"/>
  <c r="D29"/>
  <c r="E128" i="15"/>
  <c r="E118"/>
  <c r="D96"/>
  <c r="D71"/>
  <c r="E44"/>
  <c r="D44"/>
  <c r="E96"/>
  <c r="D88"/>
  <c r="D134"/>
  <c r="D133"/>
  <c r="E134"/>
  <c r="E133"/>
  <c r="E88"/>
  <c r="D42" i="4"/>
  <c r="D41"/>
  <c r="D17"/>
  <c r="D206"/>
  <c r="C42" i="20"/>
  <c r="C41"/>
  <c r="C17"/>
  <c r="E35" i="2"/>
  <c r="E48"/>
  <c r="C35"/>
  <c r="C48"/>
  <c r="G85" i="9"/>
  <c r="E22" i="15"/>
  <c r="E185"/>
  <c r="D185"/>
  <c r="E31" i="14"/>
  <c r="E28" s="1"/>
  <c r="H98" i="9"/>
  <c r="D31" i="14"/>
  <c r="D28"/>
  <c r="G98" i="9"/>
  <c r="H85"/>
  <c r="E27" i="14"/>
  <c r="E26"/>
  <c r="E18"/>
  <c r="E15"/>
  <c r="E43" s="1"/>
  <c r="H19" i="9"/>
  <c r="D18" i="14"/>
  <c r="D15"/>
  <c r="D43" s="1"/>
  <c r="G19" i="9"/>
  <c r="D19" i="22"/>
  <c r="D16"/>
  <c r="G19" i="21"/>
  <c r="G224" i="9"/>
  <c r="H224"/>
  <c r="G184" i="21"/>
  <c r="G224"/>
  <c r="D42" i="22"/>
  <c r="D40" s="1"/>
  <c r="D45" l="1"/>
</calcChain>
</file>

<file path=xl/comments1.xml><?xml version="1.0" encoding="utf-8"?>
<comments xmlns="http://schemas.openxmlformats.org/spreadsheetml/2006/main">
  <authors>
    <author>RePack by Diakov</author>
  </authors>
  <commentList>
    <comment ref="A169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2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<sst xmlns="http://schemas.openxmlformats.org/spreadsheetml/2006/main" count="4239" uniqueCount="941">
  <si>
    <t>Главные администраторы доходов бюджета муниципального образования                                                              Солнечный сельсовет Усть-Абаканского района Республики Хакасия</t>
  </si>
  <si>
    <t>Код бюджетной классификации                           Российской Федерации</t>
  </si>
  <si>
    <t>администратора доходов</t>
  </si>
  <si>
    <t>доходов муниципального бюджета</t>
  </si>
  <si>
    <t>010</t>
  </si>
  <si>
    <t>Администрация Солнечного сельсовета Усть-Абаканского района Республики Хакасия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</si>
  <si>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</si>
  <si>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</si>
  <si>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1 08 04020 01 4000 110</t>
  </si>
  <si>
    <t>1 11 05035 10 0000 120</t>
  </si>
  <si>
    <t>1 13 01995 10 0000 130</t>
  </si>
  <si>
    <t>1 14 02053 10 0000 410</t>
  </si>
  <si>
    <t>1 14 02053 10 0000 440</t>
  </si>
  <si>
    <t>1 16 21050 10 0000 140</t>
  </si>
  <si>
    <t>1 17 01050 10 0000 180</t>
  </si>
  <si>
    <t>1 17 02020 10 0000 180</t>
  </si>
  <si>
    <t>1 17 05050 10 0000 180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</si>
  <si>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</si>
  <si>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</si>
  <si>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</si>
  <si>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</si>
  <si>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</si>
  <si>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</si>
  <si>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</si>
  <si>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</si>
  <si>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</si>
  <si>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</si>
  <si>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</si>
  <si>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</si>
  <si>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</si>
  <si>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</si>
  <si>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</si>
  <si>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</si>
  <si>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</si>
  <si>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</si>
  <si>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</si>
  <si>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</si>
  <si>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</si>
  <si>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</si>
  <si>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</si>
  <si>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</si>
  <si>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</si>
  <si>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</si>
  <si>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</si>
  <si>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</si>
  <si>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</si>
  <si>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</si>
  <si>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</si>
  <si>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</si>
  <si>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</si>
  <si>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</si>
  <si>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</si>
  <si>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</si>
  <si>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</si>
  <si>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</si>
  <si>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</si>
  <si>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</si>
  <si>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</si>
  <si>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</si>
  <si>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</si>
  <si>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</si>
  <si>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</si>
  <si>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</si>
  <si>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</si>
  <si>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</si>
  <si>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</si>
  <si>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</si>
  <si>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</si>
  <si>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</si>
  <si>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</si>
  <si>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</si>
  <si>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</si>
  <si>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</si>
  <si>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</si>
  <si>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</si>
  <si>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</si>
  <si>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</si>
  <si>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</si>
  <si>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</si>
  <si>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</si>
  <si>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</si>
  <si>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</si>
  <si>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</si>
  <si>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</si>
  <si>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</si>
  <si>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</si>
  <si>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</si>
  <si>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</si>
  <si>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</si>
  <si>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</si>
  <si>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</si>
  <si>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</si>
  <si>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</si>
  <si>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</si>
  <si>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</si>
  <si>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</si>
  <si>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</si>
  <si>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</si>
  <si>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Приложение 9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</si>
  <si>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</si>
  <si>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</si>
  <si>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</si>
  <si>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</si>
  <si>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</si>
  <si>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</si>
  <si>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</si>
  <si>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</si>
  <si>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</si>
  <si>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</si>
  <si>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</si>
  <si>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</si>
  <si>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</si>
  <si>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</si>
  <si>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</si>
  <si>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</si>
  <si>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</si>
  <si>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</si>
  <si>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</si>
  <si>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</si>
  <si>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</si>
  <si>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</si>
  <si>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</si>
  <si>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</si>
  <si>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</si>
  <si>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</si>
  <si>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</si>
  <si>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</si>
  <si>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</si>
  <si>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</si>
  <si>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</si>
  <si>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</si>
  <si>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</si>
  <si>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</si>
  <si>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</si>
  <si>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</si>
  <si>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</si>
  <si>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</si>
  <si>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</si>
  <si>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</si>
  <si>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</si>
  <si>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</si>
  <si>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</si>
  <si>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</si>
  <si>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</si>
  <si>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</si>
  <si>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</si>
  <si>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</si>
  <si>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</si>
  <si>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</si>
  <si>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</si>
  <si>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</si>
  <si>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</si>
  <si>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</si>
  <si>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</si>
  <si>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</si>
  <si>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</si>
  <si>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</si>
  <si>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</si>
  <si>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</si>
  <si>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</si>
  <si>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</si>
  <si>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</si>
  <si>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</si>
  <si>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</si>
  <si>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</si>
  <si>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</si>
  <si>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</si>
  <si>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</si>
  <si>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</si>
  <si>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000 1 06 06030 00 0000 000</t>
  </si>
  <si>
    <t>Земельный налог с организаций</t>
  </si>
  <si>
    <t>000 1 06 06033 10 0000 000</t>
  </si>
  <si>
    <t>000 1 06 06040 00 0000 000</t>
  </si>
  <si>
    <t>Земельный налог с физических лиц</t>
  </si>
  <si>
    <t>000 1 06 06043 10 0000 000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</si>
  <si>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</si>
  <si>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</si>
  <si>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</si>
  <si>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</si>
  <si>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</si>
  <si>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</si>
  <si>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</si>
  <si>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</si>
  <si>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</si>
  <si>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</si>
  <si>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</si>
  <si>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</si>
  <si>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</si>
  <si>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</si>
  <si>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</si>
  <si>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</si>
  <si>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</si>
  <si>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</si>
  <si>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</si>
  <si>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</si>
  <si>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</si>
  <si>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</si>
  <si>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</si>
  <si>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</si>
  <si>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</si>
  <si>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</si>
  <si>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</si>
  <si>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</si>
  <si>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</si>
  <si>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</si>
  <si>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</si>
  <si>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</si>
  <si>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</si>
  <si>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</si>
  <si>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</si>
  <si>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</si>
  <si>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</si>
  <si>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</si>
  <si>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</si>
  <si>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</si>
  <si>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</si>
  <si>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</si>
  <si>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</si>
  <si>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</si>
  <si>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</si>
  <si>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</si>
  <si>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</si>
  <si>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</si>
  <si>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</si>
  <si>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</si>
  <si>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</si>
  <si>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</si>
  <si>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</si>
  <si>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</si>
  <si>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</si>
  <si>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</si>
  <si>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</si>
  <si>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</si>
  <si>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</si>
  <si>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000 1 06 06000 00 0000 000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</si>
  <si>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</si>
  <si>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</si>
  <si>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</si>
  <si>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</si>
  <si>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</si>
  <si>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</si>
  <si>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</si>
  <si>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</si>
  <si>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</si>
  <si>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</si>
  <si>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</si>
  <si>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</si>
  <si>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</si>
  <si>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</si>
  <si>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</si>
  <si>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</si>
  <si>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</si>
  <si>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</si>
  <si>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</si>
  <si>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</si>
  <si>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</si>
  <si>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</si>
  <si>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</si>
  <si>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</si>
  <si>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</si>
  <si>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</si>
  <si>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</si>
  <si>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</si>
  <si>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</si>
  <si>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</si>
  <si>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</si>
  <si>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</si>
  <si>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</si>
  <si>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</si>
  <si>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</si>
  <si>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</si>
  <si>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</si>
  <si>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</si>
  <si>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</si>
  <si>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</si>
  <si>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</si>
  <si>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</si>
  <si>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</si>
  <si>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</si>
  <si>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</si>
  <si>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</si>
  <si>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</si>
  <si>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</si>
  <si>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</si>
  <si>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</si>
  <si>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</si>
  <si>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</si>
  <si>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</si>
  <si>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</si>
  <si>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</si>
  <si>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</si>
  <si>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</si>
  <si>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</si>
  <si>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</si>
  <si>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</si>
  <si>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</si>
  <si>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</si>
  <si>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</si>
  <si>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</si>
  <si>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</si>
  <si>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</si>
  <si>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</si>
  <si>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</si>
  <si>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</si>
  <si>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</si>
  <si>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</si>
  <si>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</si>
  <si>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</si>
  <si>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</si>
  <si>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</si>
  <si>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</si>
  <si>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</si>
  <si>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</si>
  <si>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</si>
  <si>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</si>
  <si>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</si>
  <si>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</si>
  <si>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</si>
  <si>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</si>
  <si>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</si>
  <si>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</si>
  <si>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</si>
  <si>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</si>
  <si>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</si>
  <si>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</si>
  <si>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</si>
  <si>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</si>
  <si>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</si>
  <si>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</si>
  <si>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</si>
  <si>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</si>
  <si>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</si>
  <si>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</si>
  <si>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</si>
  <si>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</si>
  <si>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</si>
  <si>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</si>
  <si>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</si>
  <si>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</si>
  <si>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</si>
  <si>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</si>
  <si>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</si>
  <si>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</si>
  <si>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</si>
  <si>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</si>
  <si>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</si>
  <si>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</si>
  <si>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</si>
  <si>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</si>
  <si>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</si>
  <si>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</si>
  <si>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</si>
  <si>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</si>
  <si>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</si>
  <si>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</si>
  <si>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</si>
  <si>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</si>
  <si>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</si>
  <si>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</si>
  <si>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</si>
  <si>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</si>
  <si>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</si>
  <si>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</si>
  <si>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</si>
  <si>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</si>
  <si>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</si>
  <si>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</si>
  <si>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</si>
  <si>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</si>
  <si>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</si>
  <si>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</si>
  <si>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</si>
  <si>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</si>
  <si>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</si>
  <si>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</si>
  <si>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</si>
  <si>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</si>
  <si>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</si>
  <si>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</si>
  <si>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</si>
  <si>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</si>
  <si>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</si>
  <si>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</si>
  <si>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</si>
  <si>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</si>
  <si>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</si>
  <si>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</si>
  <si>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</si>
  <si>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</si>
  <si>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</si>
  <si>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</si>
  <si>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</si>
  <si>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</si>
  <si>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</si>
  <si>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</si>
  <si>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</si>
  <si>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</si>
  <si>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</si>
  <si>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</si>
  <si>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</si>
  <si>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</si>
  <si>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</si>
  <si>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</si>
  <si>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</si>
  <si>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</si>
  <si>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</si>
  <si>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</si>
  <si>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</si>
  <si>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</si>
  <si>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</si>
  <si>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</si>
  <si>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</si>
  <si>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</si>
  <si>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</si>
  <si>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</si>
  <si>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</si>
  <si>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</si>
  <si>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</si>
  <si>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</si>
  <si>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</si>
  <si>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</si>
  <si>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</si>
  <si>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</si>
  <si>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</si>
  <si>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</si>
  <si>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</si>
  <si>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</si>
  <si>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</si>
  <si>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</si>
  <si>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</si>
  <si>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</si>
  <si>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</si>
  <si>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</si>
  <si>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</si>
  <si>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</si>
  <si>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</si>
  <si>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</si>
  <si>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</si>
  <si>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</si>
  <si>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</si>
  <si>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</si>
  <si>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</si>
  <si>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</si>
  <si>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</si>
  <si>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</si>
  <si>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</si>
  <si>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</si>
  <si>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</si>
  <si>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</si>
  <si>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</si>
  <si>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</si>
  <si>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</si>
  <si>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</si>
  <si>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</si>
  <si>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</si>
  <si>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</si>
  <si>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</si>
  <si>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</si>
  <si>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</si>
  <si>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 xml:space="preserve">муниципального образования  Солнечный сельсовет Усть-Абаканского района Республики Хакасия </t>
  </si>
  <si>
    <t>Приложение 11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</si>
  <si>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</si>
  <si>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</si>
  <si>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</si>
  <si>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</si>
  <si>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</si>
  <si>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</si>
  <si>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</si>
  <si>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</si>
  <si>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</si>
  <si>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</si>
  <si>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</si>
  <si>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</si>
  <si>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</si>
  <si>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</si>
  <si>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</si>
  <si>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</si>
  <si>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</si>
  <si>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</si>
  <si>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</si>
  <si>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</si>
  <si>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</si>
  <si>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</si>
  <si>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</si>
  <si>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</si>
  <si>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</si>
  <si>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</si>
  <si>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</si>
  <si>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</si>
  <si>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</si>
  <si>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</si>
  <si>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</si>
  <si>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</si>
  <si>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</si>
  <si>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</si>
  <si>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</si>
  <si>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</si>
  <si>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</si>
  <si>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</si>
  <si>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</si>
  <si>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</si>
  <si>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</si>
  <si>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</si>
  <si>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</si>
  <si>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</si>
  <si>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</si>
  <si>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</si>
  <si>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</si>
  <si>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</si>
  <si>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</si>
  <si>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</si>
  <si>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</si>
  <si>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</si>
  <si>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</si>
  <si>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</si>
  <si>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</si>
  <si>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</si>
  <si>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</si>
  <si>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</si>
  <si>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</si>
  <si>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</si>
  <si>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</si>
  <si>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</si>
  <si>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</si>
  <si>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</si>
  <si>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</si>
  <si>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</si>
  <si>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</si>
  <si>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</si>
  <si>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</si>
  <si>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</si>
  <si>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местного  бюджета муниципального образования Солнечный сельсовет Усть-Абаканского района Республики Хакасия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</si>
  <si>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</si>
  <si>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</si>
  <si>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 xml:space="preserve">(муниципальным программам  администрации и непрограммным направлениям деятельности), 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</si>
  <si>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</si>
  <si>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</si>
  <si>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</si>
  <si>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</si>
  <si>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</si>
  <si>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</si>
  <si>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</si>
  <si>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</si>
  <si>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</si>
  <si>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</si>
  <si>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</si>
  <si>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</si>
  <si>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</si>
  <si>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</si>
  <si>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</si>
  <si>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</si>
  <si>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</si>
  <si>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</si>
  <si>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</si>
  <si>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</si>
  <si>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</si>
  <si>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</si>
  <si>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</si>
  <si>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</si>
  <si>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</si>
  <si>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</si>
  <si>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</si>
  <si>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</si>
  <si>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</si>
  <si>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</si>
  <si>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</si>
  <si>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</si>
  <si>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</si>
  <si>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</si>
  <si>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</si>
  <si>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</si>
  <si>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</si>
  <si>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</si>
  <si>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</si>
  <si>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</si>
  <si>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</si>
  <si>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</si>
  <si>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</si>
  <si>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</si>
  <si>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</si>
  <si>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</si>
  <si>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</si>
  <si>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</si>
  <si>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</t>
  </si>
  <si>
    <t xml:space="preserve"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</si>
  <si>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</t>
  </si>
  <si>
    <t>20002 00000</t>
  </si>
  <si>
    <t>Наименование доходов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</si>
  <si>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</si>
  <si>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</si>
  <si>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</si>
  <si>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</si>
  <si>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Земельный налог (по обязательствам, возникшим до 1 января 2006 года), мобилизируемый на территориях сельских поселений</t>
  </si>
  <si>
    <t xml:space="preserve">                                                           Приложение 6</t>
  </si>
  <si>
    <t xml:space="preserve">  Код бюджетной                      классификации               Российской Федерации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</si>
  <si>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</si>
  <si>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</si>
  <si>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 xml:space="preserve">                                                                      Солнечного сельсовета</t>
  </si>
  <si>
    <t xml:space="preserve">                                                                      Приложение 3</t>
  </si>
  <si>
    <t>1 09 04053 10 0000 110</t>
  </si>
  <si>
    <t>Перечень местных налогов и сборов                                                                                                          (в части погашения  задолженности по отмененным налогам и сборам)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</si>
  <si>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</si>
  <si>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</si>
  <si>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</si>
  <si>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</si>
  <si>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</si>
  <si>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</si>
  <si>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</si>
  <si>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</si>
  <si>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 xml:space="preserve">                                                           Солнечного сельсовета</t>
  </si>
  <si>
    <t xml:space="preserve">                                                            Солнечный сельсовет   Усть-Абаканского района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</si>
  <si>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бюджетых и автономных учреждений)</t>
  </si>
  <si>
    <t xml:space="preserve">                                                                      " О местном бюджете муниципального образования   </t>
  </si>
  <si>
    <t xml:space="preserve">                                                                      Солнечный сельсовет   Усть-Абаканского района</t>
  </si>
  <si>
    <t xml:space="preserve">                                                           " О местном бюджете муниципального образования   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</si>
  <si>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</si>
  <si>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</si>
  <si>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</si>
  <si>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Невыясненные поступления, зачисляемые в бюджеты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</si>
  <si>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</si>
  <si>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</si>
  <si>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</si>
  <si>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</si>
  <si>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</si>
  <si>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</si>
  <si>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</si>
  <si>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</si>
  <si>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</si>
  <si>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</si>
  <si>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</si>
  <si>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</si>
  <si>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</si>
  <si>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</si>
  <si>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</si>
  <si>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</si>
  <si>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</si>
  <si>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</si>
  <si>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</si>
  <si>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</si>
  <si>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</si>
  <si>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</si>
  <si>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1 16 23051 10 0000 140</t>
  </si>
  <si>
    <t>1 16 23052 10 0000 140</t>
  </si>
  <si>
    <t>Прочие безвозмездные поступления в бюджеты сельских поселений</t>
  </si>
  <si>
    <t>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</si>
  <si>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</si>
  <si>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</si>
  <si>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</si>
  <si>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</si>
  <si>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</si>
  <si>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Дотации бюджетам сельских поселений на выравнивание бюджетной обеспеченности</t>
  </si>
  <si>
    <t>Прочие межбюджетные трансферты, передаваемые бюджетам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</si>
  <si>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</si>
  <si>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01 05 00 00 00 0000 000</t>
  </si>
  <si>
    <t>Изменение остатков средств  на счетах по учету средств бюджетов</t>
  </si>
  <si>
    <t>01 05 02 00 00 0000 500</t>
  </si>
  <si>
    <t>Увеличение прочих  остатков средств бюджетов</t>
  </si>
  <si>
    <t>Наименование главных администраторов источников финансирования дефицита бюджета поселения</t>
  </si>
  <si>
    <t>источники финансирования дефицита  бюджета поселения</t>
  </si>
  <si>
    <t>01 05 02 01 00 0000 510</t>
  </si>
  <si>
    <t>Увеличение прочих  остатков денежных средств бюджетов</t>
  </si>
  <si>
    <t>01 05 02 01 10 0000 510</t>
  </si>
  <si>
    <t>01 05 02 00 00 0000 600</t>
  </si>
  <si>
    <t>Уменьшение прочих  остатков средств бюджетов</t>
  </si>
  <si>
    <t>01 05 02 01 00 0000 610</t>
  </si>
  <si>
    <t>Уменьшение прочих  остатков денежных средств бюджетов</t>
  </si>
  <si>
    <t>01 05 02 01 10 0000 610</t>
  </si>
  <si>
    <t xml:space="preserve">Уменьшение прочих  остатков денежных средств бюджетов сельских поселений </t>
  </si>
  <si>
    <t>Увеличение прочих  остатков денежных средств бюджетов сельских поселений</t>
  </si>
  <si>
    <t>Перечень главных администраторов источников финансирования дефицита бюджета                                     муниципального образования Солнечный сельсовет                                                                                      Усть-Абаканского района  Республики Хакасия</t>
  </si>
  <si>
    <t xml:space="preserve">     </t>
  </si>
  <si>
    <t xml:space="preserve">                                                           Приложение 7</t>
  </si>
  <si>
    <t>Приложение 13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</si>
  <si>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</si>
  <si>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</si>
  <si>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</si>
  <si>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</si>
  <si>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</si>
  <si>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</si>
  <si>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</si>
  <si>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</si>
  <si>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</si>
  <si>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</si>
  <si>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</si>
  <si>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</si>
  <si>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</si>
  <si>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</si>
  <si>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</si>
  <si>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</si>
  <si>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</si>
  <si>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</si>
  <si>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</si>
  <si>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</si>
  <si>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</si>
  <si>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</si>
  <si>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</si>
  <si>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</si>
  <si>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Сумма                           на 2020 год</t>
  </si>
  <si>
    <t>12001 22100</t>
  </si>
  <si>
    <t>14003 00000</t>
  </si>
  <si>
    <t>14003 22620</t>
  </si>
  <si>
    <t>1500122280</t>
  </si>
  <si>
    <t>15002 22270</t>
  </si>
  <si>
    <t>18001 22130</t>
  </si>
  <si>
    <t xml:space="preserve">                                              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</si>
  <si>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</si>
  <si>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</si>
  <si>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1 13 02995 10 0000 130</t>
  </si>
  <si>
    <t>Прочие доходы от компенсации затрат бюджетов сельских поселений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</si>
  <si>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</si>
  <si>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</si>
  <si>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</si>
  <si>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</si>
  <si>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Сумма                           на 2021 год</t>
  </si>
  <si>
    <t>70700 22590</t>
  </si>
  <si>
    <t>Здравоохранение</t>
  </si>
  <si>
    <t>Другие вопросы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</si>
  <si>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</si>
  <si>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</si>
  <si>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</si>
  <si>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Оценка прав недвижимости имущества</t>
  </si>
  <si>
    <t>Обеспечение и развитие культуры</t>
  </si>
  <si>
    <t>Мероприятия по ремонту шиферной кровли Солнечного ДК</t>
  </si>
  <si>
    <t>Другие вопросы в оласти здравоохранения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</si>
  <si>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</si>
  <si>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</si>
  <si>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</si>
  <si>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</si>
  <si>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</si>
  <si>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</si>
  <si>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</si>
  <si>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ДОХОДЫ ОТ ОКАЗАНИЯ ПЛАТНЫХ УСЛУГ И КОМПЕНСАЦИИ ЗАТРАТ ГОСУДАРСТВА</t>
  </si>
  <si>
    <t>Прочие неналоговые доходы бюджетов городских поселений</t>
  </si>
  <si>
    <t>2 02 15001 10 0000 150</t>
  </si>
  <si>
    <t>2 02 35118 10 0000 150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</si>
  <si>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</si>
  <si>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</si>
  <si>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</si>
  <si>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</si>
  <si>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</si>
  <si>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</si>
  <si>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</si>
  <si>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2 02 35250 10 0000 150</t>
  </si>
  <si>
    <t>2 02 45160 10 0000 150</t>
  </si>
  <si>
    <t>2 02 40014 10 0000 150</t>
  </si>
  <si>
    <t>2 02 49999  10 0000 150</t>
  </si>
  <si>
    <t>2 07 05030 10 0000 150</t>
  </si>
  <si>
    <t>2 08 05000 10 0000 150</t>
  </si>
  <si>
    <t>2 18 60010 10 0000 150</t>
  </si>
  <si>
    <t>2 19 60010 10 0000 150</t>
  </si>
  <si>
    <t>70700 51180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</si>
  <si>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</si>
  <si>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</si>
  <si>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</si>
  <si>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</si>
  <si>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</si>
  <si>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</si>
  <si>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</si>
  <si>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</si>
  <si>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</si>
  <si>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</si>
  <si>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</si>
  <si>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</si>
  <si>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</si>
  <si>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</si>
  <si>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</si>
  <si>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</si>
  <si>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</si>
  <si>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</si>
  <si>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</si>
  <si>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</si>
  <si>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</si>
  <si>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</si>
  <si>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</si>
  <si>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</si>
  <si>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</si>
  <si>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</si>
  <si>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</si>
  <si>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</si>
  <si>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</si>
  <si>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</si>
  <si>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</si>
  <si>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</si>
  <si>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</si>
  <si>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Поддержка отрасли культуры</t>
  </si>
  <si>
    <t>19001 L5190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</si>
  <si>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</si>
  <si>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</si>
  <si>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</si>
  <si>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</si>
  <si>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Межбюджетные трансферты, передаваемые бюджетам на финансовое обеспечение дорожной деятельности</t>
  </si>
  <si>
    <t>000 2 02 45390 00 0000 150</t>
  </si>
  <si>
    <t>160R1 53930</t>
  </si>
  <si>
    <t>160R1 00000</t>
  </si>
  <si>
    <t>Региональный проект Республики Хакасия "Дорожная сеть"</t>
  </si>
  <si>
    <t>000 2 02 30000 00 0000 150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</si>
  <si>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</si>
  <si>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</si>
  <si>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 учетом необходимости развития малоэтажного жилищного строительства за  счет средств, поступивших от государственной корпорации-Фонда содействию и реформированию жилищно-коммунального хозяйства</t>
  </si>
  <si>
    <t>22001 22300</t>
  </si>
  <si>
    <t>22001 22310</t>
  </si>
  <si>
    <t>22001 22320</t>
  </si>
  <si>
    <t>Иные межбюджетные трансферты</t>
  </si>
  <si>
    <t>000 2 02 40000 00 0000 150</t>
  </si>
  <si>
    <t>000 2 02 35543 00 0000 150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</si>
  <si>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</si>
  <si>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000 2 02 35543 10 0000 150</t>
  </si>
  <si>
    <t>Субвенции бюджетам сельских поселений на содействие достижению целевых показателей региональных программ развития агропромышленного комплекса</t>
  </si>
  <si>
    <t>Сумма на 2020 год</t>
  </si>
  <si>
    <t>14001 22560</t>
  </si>
  <si>
    <t>Текущий ремонт объектов коммунальной инфраструктуры, в том числе изготовление проектно- сметной документации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</si>
  <si>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</si>
  <si>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</si>
  <si>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</si>
  <si>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</si>
  <si>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</si>
  <si>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</si>
  <si>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</si>
  <si>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</si>
  <si>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>Обеспечение сохранности муниципального имущества, соблюдение принципа целевого использования участников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</si>
  <si>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</si>
  <si>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19003 00000</t>
  </si>
  <si>
    <t>19003 22700</t>
  </si>
  <si>
    <t>70700 22700</t>
  </si>
  <si>
    <t>1200171200</t>
  </si>
  <si>
    <t>350</t>
  </si>
  <si>
    <t>Премии и гранты</t>
  </si>
  <si>
    <t>Мероприятия по повышению эффективности деятельности органов местного самоуправления</t>
  </si>
  <si>
    <t>1200271200</t>
  </si>
  <si>
    <t>19004 22150</t>
  </si>
  <si>
    <t>414</t>
  </si>
  <si>
    <t>Мероприятия по реконструкции учреждений культуры</t>
  </si>
  <si>
    <t>12001 71200</t>
  </si>
  <si>
    <t>12002 71200</t>
  </si>
  <si>
    <t>Мероприятия по рконструкции учреждений культуры</t>
  </si>
  <si>
    <t xml:space="preserve">                                                Приложение 1</t>
  </si>
  <si>
    <t xml:space="preserve">                                                к  Проекту Решения Совета депутатов </t>
  </si>
  <si>
    <t xml:space="preserve">                                                Солнечного сельсовета</t>
  </si>
  <si>
    <t xml:space="preserve">                                                "О местном бюджете муниципального образования</t>
  </si>
  <si>
    <t xml:space="preserve">                                                Солнечный сельсовет Усть-Абаканского района  </t>
  </si>
  <si>
    <t xml:space="preserve">                                                Приложение 2</t>
  </si>
  <si>
    <t xml:space="preserve">                                                к  Проекту Решения  Совета депутатов </t>
  </si>
  <si>
    <t xml:space="preserve">                                                                      к   Проекту Решения Совета депутатов </t>
  </si>
  <si>
    <t xml:space="preserve">                                                                                          Приложение 4</t>
  </si>
  <si>
    <t xml:space="preserve">                                                                                          к  Проекту Решения Совета депутатов </t>
  </si>
  <si>
    <t xml:space="preserve">                                                                                          Солнечного сельсовета </t>
  </si>
  <si>
    <t xml:space="preserve">                                                                                        "О местном бюджете муниципального образования   </t>
  </si>
  <si>
    <t xml:space="preserve">                                                                                          Солнечный  сельсовет Усть-Абаканского района</t>
  </si>
  <si>
    <t xml:space="preserve">                                                                                                                 Приложение 5</t>
  </si>
  <si>
    <t xml:space="preserve">                                                                                                                 к  Проекту Решения Совета депутатов </t>
  </si>
  <si>
    <t xml:space="preserve">                                                                                                                 Солнечного сельсовета </t>
  </si>
  <si>
    <t xml:space="preserve">                                                                                                                 "О местном бюджете муниципального образования   </t>
  </si>
  <si>
    <t xml:space="preserve">                                                                                                                  Солнечный  сельсовет Усть-Абаканского района</t>
  </si>
  <si>
    <t xml:space="preserve">                                                           к   Проекту Решения Совета депутатов </t>
  </si>
  <si>
    <t xml:space="preserve">                                                           к  Проекту Решения  Совета депутатов </t>
  </si>
  <si>
    <t xml:space="preserve">к  Проекту Решения Совета депутатов </t>
  </si>
  <si>
    <t>Солнечного сельсовета</t>
  </si>
  <si>
    <t>"О местном бюджете муниципального образования</t>
  </si>
  <si>
    <t>Солнечный сельсовет Усть-Абаканского района</t>
  </si>
  <si>
    <t xml:space="preserve">к Проекту Решения Совета депутатов </t>
  </si>
  <si>
    <t xml:space="preserve">" О местном бюджете муниципального образования   </t>
  </si>
  <si>
    <t xml:space="preserve">к  Решению Совета депутатов </t>
  </si>
  <si>
    <t xml:space="preserve">Солнечного сельсовета </t>
  </si>
  <si>
    <t>Солнечный сельсовет Усть-Абаканского  района</t>
  </si>
  <si>
    <t xml:space="preserve">                                                 Республики Хакасия на 2020 год</t>
  </si>
  <si>
    <t xml:space="preserve">                                                и плановый период 2021 и 2022 годов",</t>
  </si>
  <si>
    <t xml:space="preserve">                                                от "____ "  __________  2019 г.       № _____</t>
  </si>
  <si>
    <t xml:space="preserve">                                                от "___ " ____________  2019 г.       №  </t>
  </si>
  <si>
    <t xml:space="preserve">                                                                                          Республики Хакасия на 2020 год</t>
  </si>
  <si>
    <t xml:space="preserve">                                                                                          и  плановый период 2021 и 2022 годов",</t>
  </si>
  <si>
    <t xml:space="preserve">                                                                                                от " ___ " ____________ 2019 г.    № _____</t>
  </si>
  <si>
    <t xml:space="preserve">                                                                                                                  Республики Хакасия на 2020 год</t>
  </si>
  <si>
    <t xml:space="preserve">                                                                                                                  и  плановый период 2021 и 2022 годов",</t>
  </si>
  <si>
    <t xml:space="preserve">                                                                                                                         от " ___ " ___________ 2019 г.    № _____</t>
  </si>
  <si>
    <t xml:space="preserve">                                                            Республики Хакасия на 2020 год </t>
  </si>
  <si>
    <t xml:space="preserve">                                                            и  плановый период 2021 и 2022 годов"</t>
  </si>
  <si>
    <t xml:space="preserve">    от " _____  " _______________  2019 г.    № _____</t>
  </si>
  <si>
    <t xml:space="preserve"> от " ____ " _______________2019 г.  №  _______</t>
  </si>
  <si>
    <t xml:space="preserve">Республики Хакасия на 2020 год </t>
  </si>
  <si>
    <t>и плановый период 2021 и 2022 годов"</t>
  </si>
  <si>
    <t>от "____"  __________  2019 г. № _____</t>
  </si>
  <si>
    <t xml:space="preserve">                                                                                                  "О местном бюджете муниципального образования</t>
  </si>
  <si>
    <t xml:space="preserve">                                                                                                   Солнечный сельсовет Усть-Абаканского района</t>
  </si>
  <si>
    <t xml:space="preserve">                                                                                                   Солнечного сельсовета</t>
  </si>
  <si>
    <t xml:space="preserve">                                                                                                   к   Проекту Решения Совета депутатов </t>
  </si>
  <si>
    <t xml:space="preserve">                                                                                                   Приложение 10</t>
  </si>
  <si>
    <t xml:space="preserve"> и плановый период 2021 и 2022 годов",</t>
  </si>
  <si>
    <t>от  "____ " __________  2019г.   № ______</t>
  </si>
  <si>
    <t>от  "_____"  ____________ 2019 г.   №_______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</si>
  <si>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</si>
  <si>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>Источники финансирования  дефицита местного бюджета муниципального образования                                                                Солнечный сельсовет Усть-Абаканского района Республики Хакасия                                                                                          на  2021-2022 годы</t>
  </si>
  <si>
    <t>Сумма на 2021 год</t>
  </si>
  <si>
    <t>Сумма на    2022 год</t>
  </si>
  <si>
    <t>на 2020 год</t>
  </si>
  <si>
    <t>на 2021-2022 годы</t>
  </si>
  <si>
    <t>Сумма                           на 2022 год</t>
  </si>
  <si>
    <t xml:space="preserve">на  2020 год </t>
  </si>
  <si>
    <t xml:space="preserve">Сумма на                  2020 год                  </t>
  </si>
  <si>
    <t>на  2021-2022 годы</t>
  </si>
  <si>
    <t xml:space="preserve">Сумма на             2021 год                    </t>
  </si>
  <si>
    <t xml:space="preserve">Сумма на   2022 год  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</si>
  <si>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</si>
  <si>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 xml:space="preserve">                                                                                                   от  "____ "  ____________  2019 г.   № _____</t>
  </si>
  <si>
    <t>от  " ____ "  _____________ 2019 г.   № _____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</si>
  <si>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</si>
  <si>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</si>
  <si>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 xml:space="preserve">на плановый перпиод 2021 и 2022 годов 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</si>
  <si>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</si>
  <si>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2200122300</t>
  </si>
  <si>
    <t>2200122310</t>
  </si>
  <si>
    <t>2200122320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</si>
  <si>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</si>
  <si>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</si>
  <si>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</si>
  <si>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</si>
  <si>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</si>
  <si>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</si>
  <si>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</si>
  <si>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</si>
  <si>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</si>
  <si>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</si>
  <si>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</si>
  <si>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</si>
  <si>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</si>
  <si>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</si>
  <si>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</si>
  <si>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</si>
  <si>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</si>
  <si>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</si>
  <si>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Субвенции бюджетам сельских поселений на  выполнение передаваемых полномочий субъектов Российской Федерации</t>
  </si>
  <si>
    <t>2 02 30024 10 0000 150</t>
  </si>
  <si>
    <t>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</si>
  <si>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«Безопасные и качественные автомобильные дороги»».</t>
  </si>
  <si>
    <t xml:space="preserve"> 2 02 35543 10 0000 150</t>
  </si>
  <si>
    <t>Распределение бюджетных ассигнований по разделам, подразделам классификации расходов  местного бюджета  муниципального образования Солнечный сельсовет  Усть-Абаканского района Республики Хакасия на плановый период 2021 и 2022 годов</t>
  </si>
  <si>
    <t xml:space="preserve">                                                                      Республики Хакасия на 2020 год </t>
  </si>
  <si>
    <t xml:space="preserve">                                                                      и  плановый период 2021 и 2022 годов"</t>
  </si>
  <si>
    <t xml:space="preserve">                                                                      " ____  " ______________  2019 г. № ______</t>
  </si>
  <si>
    <t xml:space="preserve">                                                                                                   Республики Хакасия на 2020 год</t>
  </si>
  <si>
    <t xml:space="preserve">                                                                                                   и плановый период 2021 и 2022 годов",</t>
  </si>
  <si>
    <t>Республики Хакасия на 2020 год</t>
  </si>
</sst>
</file>

<file path=xl/styles.xml><?xml version="1.0" encoding="utf-8"?>
<styleSheet xmlns="http://schemas.openxmlformats.org/spreadsheetml/2006/main">
  <numFmts count="1">
    <numFmt numFmtId="180" formatCode="0.0"/>
  </numFmts>
  <fonts count="41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4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8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9" applyNumberFormat="1" applyFont="1" applyBorder="1" applyAlignment="1">
      <alignment horizontal="left" vertical="center"/>
    </xf>
    <xf numFmtId="0" fontId="5" fillId="0" borderId="5" xfId="8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1" applyNumberFormat="1" applyFont="1" applyBorder="1" applyAlignment="1">
      <alignment horizontal="left" vertical="center"/>
    </xf>
    <xf numFmtId="0" fontId="5" fillId="0" borderId="5" xfId="10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4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vertical="top" wrapText="1"/>
    </xf>
    <xf numFmtId="0" fontId="2" fillId="0" borderId="16" xfId="3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2" fillId="4" borderId="0" xfId="0" applyFont="1" applyFill="1"/>
    <xf numFmtId="0" fontId="11" fillId="0" borderId="20" xfId="0" applyFont="1" applyBorder="1" applyAlignment="1">
      <alignment horizontal="left" vertical="center" wrapText="1"/>
    </xf>
    <xf numFmtId="0" fontId="11" fillId="0" borderId="22" xfId="0" applyFont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11" fillId="0" borderId="21" xfId="0" applyNumberFormat="1" applyFont="1" applyBorder="1" applyAlignment="1">
      <alignment horizontal="justify" vertical="top" wrapText="1"/>
    </xf>
    <xf numFmtId="0" fontId="11" fillId="0" borderId="20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20" xfId="0" applyFont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3" fillId="0" borderId="0" xfId="0" applyFont="1"/>
    <xf numFmtId="0" fontId="8" fillId="0" borderId="21" xfId="0" applyFont="1" applyFill="1" applyBorder="1" applyAlignment="1">
      <alignment wrapText="1"/>
    </xf>
    <xf numFmtId="0" fontId="11" fillId="0" borderId="0" xfId="0" applyFont="1" applyFill="1"/>
    <xf numFmtId="0" fontId="11" fillId="0" borderId="21" xfId="0" applyFont="1" applyFill="1" applyBorder="1" applyAlignment="1">
      <alignment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wrapText="1"/>
    </xf>
    <xf numFmtId="2" fontId="11" fillId="0" borderId="21" xfId="0" applyNumberFormat="1" applyFont="1" applyBorder="1" applyAlignment="1">
      <alignment wrapText="1"/>
    </xf>
    <xf numFmtId="0" fontId="11" fillId="0" borderId="21" xfId="0" applyFont="1" applyFill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8" fillId="0" borderId="26" xfId="0" applyFont="1" applyFill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5" xfId="0" applyNumberFormat="1" applyFont="1" applyBorder="1" applyAlignment="1">
      <alignment horizontal="justify" vertical="top" wrapText="1"/>
    </xf>
    <xf numFmtId="0" fontId="8" fillId="0" borderId="22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27" xfId="0" applyFont="1" applyBorder="1" applyAlignment="1">
      <alignment vertical="center" wrapText="1"/>
    </xf>
    <xf numFmtId="0" fontId="8" fillId="0" borderId="25" xfId="0" applyFont="1" applyFill="1" applyBorder="1" applyAlignment="1">
      <alignment wrapText="1"/>
    </xf>
    <xf numFmtId="0" fontId="11" fillId="0" borderId="25" xfId="0" applyFont="1" applyFill="1" applyBorder="1" applyAlignment="1">
      <alignment wrapText="1"/>
    </xf>
    <xf numFmtId="0" fontId="11" fillId="0" borderId="25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5" fillId="0" borderId="0" xfId="0" applyFont="1"/>
    <xf numFmtId="49" fontId="2" fillId="0" borderId="0" xfId="0" applyNumberFormat="1" applyFont="1" applyAlignment="1">
      <alignment horizontal="left" vertical="center" wrapText="1"/>
    </xf>
    <xf numFmtId="0" fontId="0" fillId="0" borderId="0" xfId="5" applyFont="1"/>
    <xf numFmtId="49" fontId="3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7" fillId="0" borderId="21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7" fillId="0" borderId="21" xfId="0" applyNumberFormat="1" applyFont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 wrapText="1"/>
    </xf>
    <xf numFmtId="49" fontId="18" fillId="3" borderId="2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1" xfId="0" applyFont="1" applyBorder="1" applyAlignment="1">
      <alignment horizontal="justify" vertical="top" wrapText="1"/>
    </xf>
    <xf numFmtId="3" fontId="3" fillId="0" borderId="21" xfId="0" applyNumberFormat="1" applyFont="1" applyBorder="1" applyAlignment="1">
      <alignment horizontal="center"/>
    </xf>
    <xf numFmtId="0" fontId="3" fillId="0" borderId="21" xfId="0" applyFont="1" applyFill="1" applyBorder="1"/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0" fontId="6" fillId="0" borderId="0" xfId="0" applyFont="1"/>
    <xf numFmtId="4" fontId="6" fillId="0" borderId="0" xfId="0" applyNumberFormat="1" applyFont="1"/>
    <xf numFmtId="49" fontId="18" fillId="0" borderId="21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/>
    </xf>
    <xf numFmtId="0" fontId="21" fillId="0" borderId="28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18" fillId="0" borderId="30" xfId="0" applyFont="1" applyFill="1" applyBorder="1" applyAlignment="1">
      <alignment wrapText="1"/>
    </xf>
    <xf numFmtId="0" fontId="21" fillId="0" borderId="28" xfId="0" applyFont="1" applyFill="1" applyBorder="1" applyAlignment="1">
      <alignment wrapText="1"/>
    </xf>
    <xf numFmtId="49" fontId="18" fillId="0" borderId="28" xfId="0" applyNumberFormat="1" applyFont="1" applyBorder="1" applyAlignment="1">
      <alignment wrapText="1"/>
    </xf>
    <xf numFmtId="0" fontId="18" fillId="5" borderId="29" xfId="0" applyFont="1" applyFill="1" applyBorder="1" applyAlignment="1">
      <alignment vertical="top" wrapText="1"/>
    </xf>
    <xf numFmtId="0" fontId="21" fillId="5" borderId="29" xfId="0" applyFont="1" applyFill="1" applyBorder="1" applyAlignment="1">
      <alignment vertical="top" wrapText="1"/>
    </xf>
    <xf numFmtId="0" fontId="21" fillId="0" borderId="28" xfId="0" applyFont="1" applyBorder="1" applyAlignment="1">
      <alignment wrapText="1"/>
    </xf>
    <xf numFmtId="0" fontId="21" fillId="0" borderId="29" xfId="1" applyFont="1" applyBorder="1" applyAlignment="1">
      <alignment vertical="top" wrapText="1"/>
    </xf>
    <xf numFmtId="0" fontId="21" fillId="0" borderId="28" xfId="0" applyFont="1" applyBorder="1"/>
    <xf numFmtId="0" fontId="18" fillId="0" borderId="30" xfId="0" applyFont="1" applyBorder="1" applyAlignment="1">
      <alignment vertical="center" wrapText="1"/>
    </xf>
    <xf numFmtId="49" fontId="21" fillId="0" borderId="31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wrapText="1"/>
    </xf>
    <xf numFmtId="0" fontId="18" fillId="3" borderId="28" xfId="0" applyFont="1" applyFill="1" applyBorder="1" applyAlignment="1">
      <alignment vertical="top" wrapText="1"/>
    </xf>
    <xf numFmtId="0" fontId="21" fillId="0" borderId="28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5" borderId="29" xfId="0" applyFont="1" applyFill="1" applyBorder="1" applyAlignment="1">
      <alignment wrapText="1"/>
    </xf>
    <xf numFmtId="0" fontId="18" fillId="3" borderId="32" xfId="0" applyFont="1" applyFill="1" applyBorder="1" applyAlignment="1">
      <alignment vertical="top" wrapText="1"/>
    </xf>
    <xf numFmtId="49" fontId="18" fillId="0" borderId="23" xfId="0" applyNumberFormat="1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 wrapText="1"/>
    </xf>
    <xf numFmtId="49" fontId="20" fillId="0" borderId="31" xfId="0" applyNumberFormat="1" applyFont="1" applyFill="1" applyBorder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center" vertical="center" wrapText="1"/>
    </xf>
    <xf numFmtId="4" fontId="17" fillId="0" borderId="31" xfId="0" applyNumberFormat="1" applyFont="1" applyFill="1" applyBorder="1" applyAlignment="1">
      <alignment horizontal="center" vertical="center"/>
    </xf>
    <xf numFmtId="49" fontId="21" fillId="0" borderId="31" xfId="0" applyNumberFormat="1" applyFont="1" applyFill="1" applyBorder="1" applyAlignment="1">
      <alignment horizontal="center" vertical="center" wrapText="1"/>
    </xf>
    <xf numFmtId="49" fontId="18" fillId="0" borderId="31" xfId="0" applyNumberFormat="1" applyFont="1" applyBorder="1" applyAlignment="1">
      <alignment horizontal="center"/>
    </xf>
    <xf numFmtId="49" fontId="18" fillId="0" borderId="31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/>
    </xf>
    <xf numFmtId="49" fontId="18" fillId="0" borderId="31" xfId="0" applyNumberFormat="1" applyFont="1" applyBorder="1" applyAlignment="1">
      <alignment horizontal="center" vertical="center" wrapText="1"/>
    </xf>
    <xf numFmtId="4" fontId="17" fillId="0" borderId="31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 wrapText="1"/>
    </xf>
    <xf numFmtId="49" fontId="20" fillId="3" borderId="31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" fontId="17" fillId="0" borderId="31" xfId="0" applyNumberFormat="1" applyFont="1" applyBorder="1" applyAlignment="1">
      <alignment horizontal="center" vertical="center"/>
    </xf>
    <xf numFmtId="4" fontId="18" fillId="0" borderId="31" xfId="0" applyNumberFormat="1" applyFont="1" applyBorder="1" applyAlignment="1">
      <alignment horizontal="center" vertical="center"/>
    </xf>
    <xf numFmtId="49" fontId="23" fillId="0" borderId="31" xfId="0" applyNumberFormat="1" applyFont="1" applyFill="1" applyBorder="1" applyAlignment="1">
      <alignment horizontal="center" vertical="center" wrapText="1"/>
    </xf>
    <xf numFmtId="49" fontId="22" fillId="0" borderId="31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vertical="top" wrapText="1"/>
    </xf>
    <xf numFmtId="4" fontId="17" fillId="0" borderId="33" xfId="0" applyNumberFormat="1" applyFont="1" applyBorder="1" applyAlignment="1">
      <alignment horizontal="center" vertical="center" wrapText="1"/>
    </xf>
    <xf numFmtId="4" fontId="17" fillId="0" borderId="33" xfId="0" applyNumberFormat="1" applyFont="1" applyFill="1" applyBorder="1" applyAlignment="1">
      <alignment horizontal="center" vertical="center"/>
    </xf>
    <xf numFmtId="4" fontId="18" fillId="0" borderId="33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29" xfId="0" applyNumberFormat="1" applyFont="1" applyBorder="1" applyAlignment="1">
      <alignment wrapText="1"/>
    </xf>
    <xf numFmtId="0" fontId="17" fillId="0" borderId="29" xfId="0" applyFont="1" applyFill="1" applyBorder="1" applyAlignment="1">
      <alignment vertical="top" wrapText="1"/>
    </xf>
    <xf numFmtId="4" fontId="17" fillId="0" borderId="33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wrapText="1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wrapText="1"/>
    </xf>
    <xf numFmtId="4" fontId="18" fillId="0" borderId="33" xfId="0" applyNumberFormat="1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21" fillId="3" borderId="29" xfId="0" applyFont="1" applyFill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20" fillId="0" borderId="34" xfId="0" applyFont="1" applyBorder="1" applyAlignment="1">
      <alignment vertical="top" wrapText="1"/>
    </xf>
    <xf numFmtId="49" fontId="17" fillId="0" borderId="35" xfId="0" applyNumberFormat="1" applyFont="1" applyBorder="1" applyAlignment="1">
      <alignment horizontal="center" vertical="center" wrapText="1"/>
    </xf>
    <xf numFmtId="4" fontId="17" fillId="0" borderId="36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7" xfId="0" applyNumberFormat="1" applyFont="1" applyFill="1" applyBorder="1" applyAlignment="1">
      <alignment horizontal="center" vertical="center" wrapText="1"/>
    </xf>
    <xf numFmtId="2" fontId="17" fillId="6" borderId="38" xfId="0" applyNumberFormat="1" applyFont="1" applyFill="1" applyBorder="1" applyAlignment="1">
      <alignment horizontal="center" vertical="center" wrapText="1"/>
    </xf>
    <xf numFmtId="49" fontId="18" fillId="0" borderId="31" xfId="0" applyNumberFormat="1" applyFont="1" applyFill="1" applyBorder="1" applyAlignment="1">
      <alignment horizontal="center"/>
    </xf>
    <xf numFmtId="0" fontId="20" fillId="5" borderId="34" xfId="0" applyFont="1" applyFill="1" applyBorder="1" applyAlignment="1">
      <alignment vertical="top" wrapText="1"/>
    </xf>
    <xf numFmtId="49" fontId="20" fillId="5" borderId="31" xfId="0" applyNumberFormat="1" applyFont="1" applyFill="1" applyBorder="1" applyAlignment="1">
      <alignment horizontal="center" vertical="center" wrapText="1"/>
    </xf>
    <xf numFmtId="49" fontId="17" fillId="5" borderId="31" xfId="0" applyNumberFormat="1" applyFont="1" applyFill="1" applyBorder="1" applyAlignment="1">
      <alignment horizontal="center" vertical="center" wrapText="1"/>
    </xf>
    <xf numFmtId="4" fontId="17" fillId="5" borderId="33" xfId="0" applyNumberFormat="1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vertical="top" wrapText="1"/>
    </xf>
    <xf numFmtId="49" fontId="21" fillId="0" borderId="35" xfId="0" applyNumberFormat="1" applyFont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 wrapText="1"/>
    </xf>
    <xf numFmtId="4" fontId="18" fillId="0" borderId="36" xfId="0" applyNumberFormat="1" applyFont="1" applyBorder="1" applyAlignment="1">
      <alignment horizontal="center" vertical="center" wrapText="1"/>
    </xf>
    <xf numFmtId="4" fontId="18" fillId="0" borderId="36" xfId="0" applyNumberFormat="1" applyFont="1" applyBorder="1" applyAlignment="1">
      <alignment horizontal="center" vertical="center"/>
    </xf>
    <xf numFmtId="49" fontId="21" fillId="0" borderId="35" xfId="0" applyNumberFormat="1" applyFont="1" applyFill="1" applyBorder="1" applyAlignment="1">
      <alignment horizontal="center" vertical="center" wrapText="1"/>
    </xf>
    <xf numFmtId="4" fontId="18" fillId="0" borderId="36" xfId="0" applyNumberFormat="1" applyFont="1" applyFill="1" applyBorder="1" applyAlignment="1">
      <alignment horizontal="center" vertical="center"/>
    </xf>
    <xf numFmtId="49" fontId="18" fillId="0" borderId="35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9" xfId="0" applyFont="1" applyFill="1" applyBorder="1" applyAlignment="1">
      <alignment vertical="top" wrapText="1"/>
    </xf>
    <xf numFmtId="49" fontId="21" fillId="7" borderId="39" xfId="0" applyNumberFormat="1" applyFont="1" applyFill="1" applyBorder="1" applyAlignment="1">
      <alignment horizontal="center" vertical="center" wrapText="1"/>
    </xf>
    <xf numFmtId="49" fontId="18" fillId="7" borderId="31" xfId="0" applyNumberFormat="1" applyFont="1" applyFill="1" applyBorder="1" applyAlignment="1">
      <alignment horizontal="center" vertical="center" wrapText="1"/>
    </xf>
    <xf numFmtId="4" fontId="18" fillId="7" borderId="40" xfId="0" applyNumberFormat="1" applyFont="1" applyFill="1" applyBorder="1" applyAlignment="1">
      <alignment horizontal="center" vertical="center"/>
    </xf>
    <xf numFmtId="0" fontId="18" fillId="0" borderId="34" xfId="0" applyFont="1" applyBorder="1" applyAlignment="1">
      <alignment wrapText="1"/>
    </xf>
    <xf numFmtId="0" fontId="30" fillId="0" borderId="0" xfId="0" applyFont="1"/>
    <xf numFmtId="0" fontId="17" fillId="0" borderId="41" xfId="0" applyFont="1" applyBorder="1" applyAlignment="1">
      <alignment vertical="top" wrapText="1"/>
    </xf>
    <xf numFmtId="2" fontId="17" fillId="2" borderId="42" xfId="0" applyNumberFormat="1" applyFont="1" applyFill="1" applyBorder="1" applyAlignment="1">
      <alignment horizontal="center" vertical="center" wrapText="1"/>
    </xf>
    <xf numFmtId="2" fontId="17" fillId="2" borderId="43" xfId="0" applyNumberFormat="1" applyFont="1" applyFill="1" applyBorder="1" applyAlignment="1">
      <alignment horizontal="center" vertical="center" wrapText="1"/>
    </xf>
    <xf numFmtId="2" fontId="17" fillId="2" borderId="44" xfId="0" applyNumberFormat="1" applyFont="1" applyFill="1" applyBorder="1" applyAlignment="1">
      <alignment horizontal="center" vertical="center" wrapText="1"/>
    </xf>
    <xf numFmtId="4" fontId="17" fillId="2" borderId="45" xfId="0" applyNumberFormat="1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vertical="top" wrapText="1"/>
    </xf>
    <xf numFmtId="4" fontId="17" fillId="0" borderId="46" xfId="0" applyNumberFormat="1" applyFont="1" applyFill="1" applyBorder="1" applyAlignment="1">
      <alignment horizontal="center" vertical="center"/>
    </xf>
    <xf numFmtId="4" fontId="18" fillId="0" borderId="46" xfId="0" applyNumberFormat="1" applyFont="1" applyFill="1" applyBorder="1" applyAlignment="1">
      <alignment horizontal="center" vertical="center"/>
    </xf>
    <xf numFmtId="0" fontId="21" fillId="0" borderId="28" xfId="0" applyFont="1" applyFill="1" applyBorder="1"/>
    <xf numFmtId="0" fontId="21" fillId="0" borderId="32" xfId="0" applyFont="1" applyFill="1" applyBorder="1" applyAlignment="1">
      <alignment wrapText="1"/>
    </xf>
    <xf numFmtId="4" fontId="18" fillId="0" borderId="47" xfId="0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vertical="top" wrapText="1"/>
    </xf>
    <xf numFmtId="4" fontId="18" fillId="0" borderId="48" xfId="0" applyNumberFormat="1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vertical="top" wrapText="1"/>
    </xf>
    <xf numFmtId="4" fontId="17" fillId="0" borderId="46" xfId="0" applyNumberFormat="1" applyFont="1" applyBorder="1" applyAlignment="1">
      <alignment horizontal="center" vertical="center"/>
    </xf>
    <xf numFmtId="4" fontId="18" fillId="0" borderId="46" xfId="0" applyNumberFormat="1" applyFont="1" applyBorder="1" applyAlignment="1">
      <alignment horizontal="center" vertical="center"/>
    </xf>
    <xf numFmtId="0" fontId="21" fillId="0" borderId="49" xfId="0" applyFont="1" applyBorder="1"/>
    <xf numFmtId="49" fontId="18" fillId="0" borderId="50" xfId="0" applyNumberFormat="1" applyFont="1" applyBorder="1" applyAlignment="1">
      <alignment horizontal="center"/>
    </xf>
    <xf numFmtId="49" fontId="21" fillId="0" borderId="50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wrapText="1"/>
    </xf>
    <xf numFmtId="49" fontId="18" fillId="0" borderId="50" xfId="0" applyNumberFormat="1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vertical="top" wrapText="1"/>
    </xf>
    <xf numFmtId="49" fontId="18" fillId="0" borderId="53" xfId="0" applyNumberFormat="1" applyFont="1" applyFill="1" applyBorder="1" applyAlignment="1">
      <alignment horizontal="center" vertical="center" wrapText="1"/>
    </xf>
    <xf numFmtId="49" fontId="17" fillId="0" borderId="53" xfId="0" applyNumberFormat="1" applyFont="1" applyFill="1" applyBorder="1" applyAlignment="1">
      <alignment horizontal="center" vertical="center" wrapText="1"/>
    </xf>
    <xf numFmtId="4" fontId="18" fillId="0" borderId="54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wrapText="1"/>
    </xf>
    <xf numFmtId="49" fontId="17" fillId="0" borderId="55" xfId="0" applyNumberFormat="1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wrapText="1"/>
    </xf>
    <xf numFmtId="49" fontId="17" fillId="0" borderId="23" xfId="0" applyNumberFormat="1" applyFont="1" applyFill="1" applyBorder="1" applyAlignment="1">
      <alignment horizontal="center" vertical="center" wrapText="1"/>
    </xf>
    <xf numFmtId="0" fontId="17" fillId="6" borderId="57" xfId="0" applyFont="1" applyFill="1" applyBorder="1" applyAlignment="1">
      <alignment horizontal="center" wrapText="1"/>
    </xf>
    <xf numFmtId="49" fontId="17" fillId="6" borderId="58" xfId="0" applyNumberFormat="1" applyFont="1" applyFill="1" applyBorder="1" applyAlignment="1">
      <alignment horizontal="center" wrapText="1"/>
    </xf>
    <xf numFmtId="0" fontId="17" fillId="6" borderId="58" xfId="0" applyFont="1" applyFill="1" applyBorder="1" applyAlignment="1">
      <alignment horizontal="center" wrapText="1"/>
    </xf>
    <xf numFmtId="4" fontId="17" fillId="8" borderId="59" xfId="0" applyNumberFormat="1" applyFont="1" applyFill="1" applyBorder="1" applyAlignment="1">
      <alignment horizontal="center" vertical="center" wrapText="1"/>
    </xf>
    <xf numFmtId="0" fontId="17" fillId="9" borderId="37" xfId="0" applyFont="1" applyFill="1" applyBorder="1" applyAlignment="1">
      <alignment wrapText="1"/>
    </xf>
    <xf numFmtId="49" fontId="18" fillId="9" borderId="38" xfId="0" applyNumberFormat="1" applyFont="1" applyFill="1" applyBorder="1" applyAlignment="1">
      <alignment horizontal="center" wrapText="1"/>
    </xf>
    <xf numFmtId="0" fontId="18" fillId="9" borderId="38" xfId="0" applyFont="1" applyFill="1" applyBorder="1" applyAlignment="1">
      <alignment horizontal="center" wrapText="1"/>
    </xf>
    <xf numFmtId="4" fontId="17" fillId="9" borderId="60" xfId="0" applyNumberFormat="1" applyFont="1" applyFill="1" applyBorder="1" applyAlignment="1">
      <alignment horizontal="center" wrapText="1"/>
    </xf>
    <xf numFmtId="0" fontId="20" fillId="9" borderId="29" xfId="0" applyFont="1" applyFill="1" applyBorder="1" applyAlignment="1">
      <alignment vertical="top" wrapText="1"/>
    </xf>
    <xf numFmtId="49" fontId="17" fillId="9" borderId="61" xfId="0" applyNumberFormat="1" applyFont="1" applyFill="1" applyBorder="1" applyAlignment="1">
      <alignment horizontal="center"/>
    </xf>
    <xf numFmtId="0" fontId="18" fillId="9" borderId="31" xfId="0" applyFont="1" applyFill="1" applyBorder="1" applyAlignment="1">
      <alignment horizontal="center"/>
    </xf>
    <xf numFmtId="4" fontId="17" fillId="9" borderId="33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4" fontId="18" fillId="0" borderId="0" xfId="0" applyNumberFormat="1" applyFont="1" applyAlignment="1">
      <alignment horizontal="center"/>
    </xf>
    <xf numFmtId="0" fontId="11" fillId="0" borderId="26" xfId="0" applyFont="1" applyBorder="1" applyAlignment="1">
      <alignment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vertical="center" wrapText="1"/>
    </xf>
    <xf numFmtId="4" fontId="7" fillId="0" borderId="50" xfId="0" applyNumberFormat="1" applyFont="1" applyFill="1" applyBorder="1" applyAlignment="1">
      <alignment horizontal="center" vertical="center" wrapText="1"/>
    </xf>
    <xf numFmtId="0" fontId="11" fillId="0" borderId="63" xfId="0" applyFont="1" applyBorder="1" applyAlignment="1">
      <alignment vertical="center" wrapText="1"/>
    </xf>
    <xf numFmtId="4" fontId="7" fillId="0" borderId="23" xfId="0" applyNumberFormat="1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vertical="center" wrapText="1"/>
    </xf>
    <xf numFmtId="4" fontId="7" fillId="0" borderId="53" xfId="0" applyNumberFormat="1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vertical="top" wrapText="1"/>
    </xf>
    <xf numFmtId="49" fontId="17" fillId="0" borderId="50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9" fontId="18" fillId="0" borderId="65" xfId="0" applyNumberFormat="1" applyFont="1" applyFill="1" applyBorder="1" applyAlignment="1">
      <alignment horizontal="center" vertical="center" wrapText="1"/>
    </xf>
    <xf numFmtId="4" fontId="18" fillId="0" borderId="54" xfId="0" applyNumberFormat="1" applyFont="1" applyFill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/>
    </xf>
    <xf numFmtId="0" fontId="21" fillId="0" borderId="52" xfId="0" applyFont="1" applyFill="1" applyBorder="1" applyAlignment="1">
      <alignment vertical="top" wrapText="1"/>
    </xf>
    <xf numFmtId="49" fontId="18" fillId="0" borderId="53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4" fontId="18" fillId="0" borderId="66" xfId="0" applyNumberFormat="1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180" fontId="2" fillId="11" borderId="0" xfId="0" applyNumberFormat="1" applyFont="1" applyFill="1" applyBorder="1" applyAlignment="1">
      <alignment horizontal="center"/>
    </xf>
    <xf numFmtId="0" fontId="18" fillId="0" borderId="67" xfId="1" applyFont="1" applyBorder="1" applyAlignment="1">
      <alignment vertical="top" wrapText="1"/>
    </xf>
    <xf numFmtId="0" fontId="21" fillId="0" borderId="68" xfId="0" applyFont="1" applyBorder="1" applyAlignment="1">
      <alignment wrapText="1"/>
    </xf>
    <xf numFmtId="4" fontId="18" fillId="0" borderId="48" xfId="0" applyNumberFormat="1" applyFont="1" applyBorder="1" applyAlignment="1">
      <alignment horizontal="center" vertical="center"/>
    </xf>
    <xf numFmtId="4" fontId="17" fillId="8" borderId="69" xfId="0" applyNumberFormat="1" applyFont="1" applyFill="1" applyBorder="1" applyAlignment="1">
      <alignment horizontal="center" vertical="center" wrapText="1"/>
    </xf>
    <xf numFmtId="4" fontId="18" fillId="0" borderId="70" xfId="0" applyNumberFormat="1" applyFont="1" applyFill="1" applyBorder="1" applyAlignment="1">
      <alignment horizontal="center" vertical="center"/>
    </xf>
    <xf numFmtId="0" fontId="21" fillId="0" borderId="71" xfId="0" applyFont="1" applyBorder="1" applyAlignment="1">
      <alignment wrapText="1"/>
    </xf>
    <xf numFmtId="49" fontId="18" fillId="0" borderId="72" xfId="0" applyNumberFormat="1" applyFont="1" applyFill="1" applyBorder="1" applyAlignment="1">
      <alignment horizontal="center" vertical="center" wrapText="1"/>
    </xf>
    <xf numFmtId="49" fontId="18" fillId="0" borderId="73" xfId="0" applyNumberFormat="1" applyFont="1" applyFill="1" applyBorder="1" applyAlignment="1">
      <alignment horizontal="center" vertical="center" wrapText="1"/>
    </xf>
    <xf numFmtId="49" fontId="18" fillId="0" borderId="74" xfId="0" applyNumberFormat="1" applyFont="1" applyFill="1" applyBorder="1" applyAlignment="1">
      <alignment horizontal="center" vertical="center" wrapText="1"/>
    </xf>
    <xf numFmtId="49" fontId="18" fillId="0" borderId="53" xfId="0" applyNumberFormat="1" applyFont="1" applyBorder="1" applyAlignment="1">
      <alignment horizontal="center" vertical="center" wrapText="1"/>
    </xf>
    <xf numFmtId="4" fontId="18" fillId="0" borderId="54" xfId="0" applyNumberFormat="1" applyFont="1" applyBorder="1" applyAlignment="1">
      <alignment horizontal="center" vertical="center"/>
    </xf>
    <xf numFmtId="0" fontId="0" fillId="0" borderId="31" xfId="0" applyBorder="1"/>
    <xf numFmtId="0" fontId="21" fillId="0" borderId="30" xfId="0" applyFont="1" applyFill="1" applyBorder="1" applyAlignment="1">
      <alignment wrapText="1"/>
    </xf>
    <xf numFmtId="49" fontId="11" fillId="5" borderId="22" xfId="0" applyNumberFormat="1" applyFont="1" applyFill="1" applyBorder="1" applyAlignment="1">
      <alignment horizontal="left" wrapText="1"/>
    </xf>
    <xf numFmtId="49" fontId="8" fillId="5" borderId="22" xfId="0" applyNumberFormat="1" applyFont="1" applyFill="1" applyBorder="1" applyAlignment="1">
      <alignment horizontal="left" wrapText="1"/>
    </xf>
    <xf numFmtId="4" fontId="9" fillId="0" borderId="75" xfId="0" applyNumberFormat="1" applyFont="1" applyFill="1" applyBorder="1" applyAlignment="1">
      <alignment horizontal="center" vertical="center" wrapText="1"/>
    </xf>
    <xf numFmtId="4" fontId="7" fillId="0" borderId="75" xfId="0" applyNumberFormat="1" applyFont="1" applyFill="1" applyBorder="1" applyAlignment="1">
      <alignment horizontal="center" vertical="center" wrapText="1"/>
    </xf>
    <xf numFmtId="49" fontId="18" fillId="0" borderId="76" xfId="0" applyNumberFormat="1" applyFont="1" applyBorder="1" applyAlignment="1">
      <alignment horizontal="center"/>
    </xf>
    <xf numFmtId="0" fontId="21" fillId="0" borderId="77" xfId="0" applyFont="1" applyBorder="1" applyAlignment="1">
      <alignment wrapText="1"/>
    </xf>
    <xf numFmtId="49" fontId="17" fillId="0" borderId="78" xfId="0" applyNumberFormat="1" applyFont="1" applyFill="1" applyBorder="1" applyAlignment="1">
      <alignment horizontal="center" vertical="center" wrapText="1"/>
    </xf>
    <xf numFmtId="4" fontId="17" fillId="0" borderId="7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31" xfId="0" applyFont="1" applyFill="1" applyBorder="1" applyAlignment="1">
      <alignment horizontal="center" vertical="center" wrapText="1"/>
    </xf>
    <xf numFmtId="49" fontId="18" fillId="0" borderId="31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top" wrapText="1"/>
    </xf>
    <xf numFmtId="0" fontId="18" fillId="0" borderId="31" xfId="0" applyFont="1" applyBorder="1" applyAlignment="1">
      <alignment vertical="top" wrapText="1"/>
    </xf>
    <xf numFmtId="49" fontId="18" fillId="0" borderId="0" xfId="0" applyNumberFormat="1" applyFont="1" applyAlignment="1">
      <alignment horizontal="left" vertical="center" wrapText="1"/>
    </xf>
    <xf numFmtId="0" fontId="31" fillId="0" borderId="0" xfId="5" applyFont="1"/>
    <xf numFmtId="49" fontId="18" fillId="0" borderId="0" xfId="0" applyNumberFormat="1" applyFont="1" applyAlignment="1">
      <alignment horizontal="right" vertical="center" wrapText="1"/>
    </xf>
    <xf numFmtId="0" fontId="18" fillId="0" borderId="80" xfId="0" applyFont="1" applyFill="1" applyBorder="1" applyAlignment="1">
      <alignment wrapText="1"/>
    </xf>
    <xf numFmtId="0" fontId="21" fillId="0" borderId="32" xfId="0" applyFont="1" applyFill="1" applyBorder="1"/>
    <xf numFmtId="49" fontId="18" fillId="0" borderId="19" xfId="0" applyNumberFormat="1" applyFont="1" applyFill="1" applyBorder="1" applyAlignment="1">
      <alignment horizontal="center" vertical="center" wrapText="1"/>
    </xf>
    <xf numFmtId="0" fontId="20" fillId="9" borderId="81" xfId="0" applyFont="1" applyFill="1" applyBorder="1" applyAlignment="1">
      <alignment vertical="top" wrapText="1"/>
    </xf>
    <xf numFmtId="49" fontId="17" fillId="9" borderId="82" xfId="0" applyNumberFormat="1" applyFont="1" applyFill="1" applyBorder="1" applyAlignment="1">
      <alignment horizontal="center" vertical="center" wrapText="1"/>
    </xf>
    <xf numFmtId="4" fontId="17" fillId="9" borderId="83" xfId="0" applyNumberFormat="1" applyFont="1" applyFill="1" applyBorder="1" applyAlignment="1">
      <alignment horizontal="center" vertical="center" wrapText="1"/>
    </xf>
    <xf numFmtId="0" fontId="17" fillId="9" borderId="81" xfId="0" applyFont="1" applyFill="1" applyBorder="1"/>
    <xf numFmtId="49" fontId="17" fillId="9" borderId="82" xfId="0" applyNumberFormat="1" applyFont="1" applyFill="1" applyBorder="1" applyAlignment="1">
      <alignment horizontal="center"/>
    </xf>
    <xf numFmtId="0" fontId="17" fillId="9" borderId="82" xfId="0" applyFont="1" applyFill="1" applyBorder="1" applyAlignment="1">
      <alignment horizontal="center"/>
    </xf>
    <xf numFmtId="4" fontId="17" fillId="9" borderId="83" xfId="0" applyNumberFormat="1" applyFont="1" applyFill="1" applyBorder="1" applyAlignment="1">
      <alignment horizontal="center"/>
    </xf>
    <xf numFmtId="0" fontId="16" fillId="0" borderId="59" xfId="0" applyFont="1" applyBorder="1"/>
    <xf numFmtId="0" fontId="21" fillId="0" borderId="84" xfId="0" applyFont="1" applyBorder="1"/>
    <xf numFmtId="0" fontId="18" fillId="5" borderId="67" xfId="0" applyFont="1" applyFill="1" applyBorder="1" applyAlignment="1">
      <alignment wrapText="1"/>
    </xf>
    <xf numFmtId="49" fontId="17" fillId="0" borderId="85" xfId="0" applyNumberFormat="1" applyFont="1" applyBorder="1" applyAlignment="1">
      <alignment wrapText="1"/>
    </xf>
    <xf numFmtId="0" fontId="21" fillId="0" borderId="86" xfId="0" applyFont="1" applyBorder="1"/>
    <xf numFmtId="49" fontId="18" fillId="0" borderId="87" xfId="0" applyNumberFormat="1" applyFont="1" applyBorder="1" applyAlignment="1">
      <alignment horizontal="center"/>
    </xf>
    <xf numFmtId="4" fontId="18" fillId="0" borderId="88" xfId="0" applyNumberFormat="1" applyFont="1" applyFill="1" applyBorder="1" applyAlignment="1">
      <alignment horizontal="center" vertical="center"/>
    </xf>
    <xf numFmtId="49" fontId="18" fillId="0" borderId="89" xfId="0" applyNumberFormat="1" applyFont="1" applyFill="1" applyBorder="1" applyAlignment="1">
      <alignment horizontal="center" vertical="center" wrapText="1"/>
    </xf>
    <xf numFmtId="4" fontId="18" fillId="0" borderId="90" xfId="0" applyNumberFormat="1" applyFont="1" applyFill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 wrapText="1"/>
    </xf>
    <xf numFmtId="0" fontId="18" fillId="0" borderId="91" xfId="0" applyFont="1" applyBorder="1" applyAlignment="1">
      <alignment wrapText="1"/>
    </xf>
    <xf numFmtId="49" fontId="17" fillId="0" borderId="29" xfId="0" applyNumberFormat="1" applyFont="1" applyBorder="1" applyAlignment="1">
      <alignment wrapText="1"/>
    </xf>
    <xf numFmtId="0" fontId="11" fillId="0" borderId="31" xfId="0" applyFont="1" applyBorder="1" applyAlignment="1">
      <alignment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justify" vertical="top"/>
    </xf>
    <xf numFmtId="0" fontId="17" fillId="0" borderId="92" xfId="0" applyFont="1" applyBorder="1" applyAlignment="1">
      <alignment horizontal="center" vertical="center"/>
    </xf>
    <xf numFmtId="0" fontId="18" fillId="0" borderId="93" xfId="0" applyFont="1" applyBorder="1" applyAlignment="1">
      <alignment vertical="top" wrapText="1"/>
    </xf>
    <xf numFmtId="0" fontId="17" fillId="0" borderId="94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30" xfId="0" applyFont="1" applyBorder="1" applyAlignment="1">
      <alignment horizontal="justify" vertical="center"/>
    </xf>
    <xf numFmtId="0" fontId="20" fillId="10" borderId="96" xfId="0" applyFont="1" applyFill="1" applyBorder="1" applyAlignment="1">
      <alignment vertical="top" wrapText="1"/>
    </xf>
    <xf numFmtId="49" fontId="20" fillId="10" borderId="97" xfId="0" applyNumberFormat="1" applyFont="1" applyFill="1" applyBorder="1" applyAlignment="1">
      <alignment horizontal="center" vertical="center" wrapText="1"/>
    </xf>
    <xf numFmtId="49" fontId="18" fillId="10" borderId="98" xfId="0" applyNumberFormat="1" applyFont="1" applyFill="1" applyBorder="1" applyAlignment="1">
      <alignment horizontal="center" vertical="center" wrapText="1"/>
    </xf>
    <xf numFmtId="4" fontId="17" fillId="10" borderId="99" xfId="0" applyNumberFormat="1" applyFont="1" applyFill="1" applyBorder="1" applyAlignment="1">
      <alignment horizontal="center" vertical="center" wrapText="1"/>
    </xf>
    <xf numFmtId="49" fontId="21" fillId="0" borderId="29" xfId="0" applyNumberFormat="1" applyFont="1" applyBorder="1" applyAlignment="1">
      <alignment wrapText="1"/>
    </xf>
    <xf numFmtId="0" fontId="21" fillId="0" borderId="80" xfId="0" applyFont="1" applyBorder="1"/>
    <xf numFmtId="0" fontId="18" fillId="0" borderId="52" xfId="0" applyFont="1" applyBorder="1" applyAlignment="1">
      <alignment wrapText="1"/>
    </xf>
    <xf numFmtId="49" fontId="21" fillId="0" borderId="53" xfId="0" applyNumberFormat="1" applyFont="1" applyBorder="1" applyAlignment="1">
      <alignment horizontal="center" vertical="center" wrapText="1"/>
    </xf>
    <xf numFmtId="0" fontId="21" fillId="0" borderId="49" xfId="0" applyFont="1" applyBorder="1" applyAlignment="1">
      <alignment wrapText="1"/>
    </xf>
    <xf numFmtId="49" fontId="21" fillId="0" borderId="31" xfId="0" applyNumberFormat="1" applyFont="1" applyBorder="1" applyAlignment="1">
      <alignment horizontal="center"/>
    </xf>
    <xf numFmtId="4" fontId="21" fillId="0" borderId="31" xfId="0" applyNumberFormat="1" applyFont="1" applyFill="1" applyBorder="1" applyAlignment="1">
      <alignment horizontal="center" vertical="center"/>
    </xf>
    <xf numFmtId="4" fontId="18" fillId="0" borderId="100" xfId="0" applyNumberFormat="1" applyFont="1" applyFill="1" applyBorder="1" applyAlignment="1">
      <alignment horizontal="center" vertical="center"/>
    </xf>
    <xf numFmtId="0" fontId="34" fillId="0" borderId="0" xfId="0" applyFont="1"/>
    <xf numFmtId="0" fontId="11" fillId="0" borderId="18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11" fillId="0" borderId="101" xfId="0" applyFont="1" applyBorder="1" applyAlignment="1">
      <alignment vertical="center" wrapText="1"/>
    </xf>
    <xf numFmtId="0" fontId="11" fillId="0" borderId="31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1" xfId="0" applyFont="1" applyBorder="1" applyAlignment="1">
      <alignment wrapText="1"/>
    </xf>
    <xf numFmtId="0" fontId="21" fillId="0" borderId="91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5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5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5" fillId="0" borderId="0" xfId="0" applyFont="1" applyAlignment="1">
      <alignment horizontal="left" indent="32"/>
    </xf>
    <xf numFmtId="49" fontId="3" fillId="0" borderId="0" xfId="6" applyNumberFormat="1" applyFont="1" applyAlignment="1">
      <alignment horizontal="left" indent="23"/>
    </xf>
    <xf numFmtId="49" fontId="18" fillId="0" borderId="101" xfId="0" applyNumberFormat="1" applyFont="1" applyFill="1" applyBorder="1" applyAlignment="1">
      <alignment horizontal="center" vertical="center" wrapText="1"/>
    </xf>
    <xf numFmtId="4" fontId="9" fillId="0" borderId="102" xfId="0" applyNumberFormat="1" applyFont="1" applyFill="1" applyBorder="1" applyAlignment="1">
      <alignment horizontal="center" vertical="center" wrapText="1"/>
    </xf>
    <xf numFmtId="0" fontId="8" fillId="0" borderId="101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91" xfId="0" applyFont="1" applyFill="1" applyBorder="1" applyAlignment="1">
      <alignment wrapText="1"/>
    </xf>
    <xf numFmtId="0" fontId="18" fillId="0" borderId="68" xfId="0" applyFont="1" applyBorder="1"/>
    <xf numFmtId="0" fontId="18" fillId="0" borderId="68" xfId="0" applyFont="1" applyBorder="1" applyAlignment="1">
      <alignment wrapText="1"/>
    </xf>
    <xf numFmtId="0" fontId="2" fillId="0" borderId="0" xfId="0" applyFont="1" applyAlignment="1">
      <alignment horizontal="left" vertical="top" indent="55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indent="55"/>
    </xf>
    <xf numFmtId="0" fontId="15" fillId="0" borderId="0" xfId="0" applyFont="1" applyAlignment="1">
      <alignment horizontal="left" vertical="top" indent="55"/>
    </xf>
    <xf numFmtId="0" fontId="21" fillId="3" borderId="68" xfId="0" applyFont="1" applyFill="1" applyBorder="1" applyAlignment="1">
      <alignment vertical="top" wrapText="1"/>
    </xf>
    <xf numFmtId="0" fontId="21" fillId="0" borderId="34" xfId="1" applyFont="1" applyBorder="1" applyAlignment="1">
      <alignment vertical="top" wrapText="1"/>
    </xf>
    <xf numFmtId="0" fontId="21" fillId="0" borderId="80" xfId="0" applyFont="1" applyBorder="1" applyAlignment="1">
      <alignment wrapText="1"/>
    </xf>
    <xf numFmtId="0" fontId="8" fillId="0" borderId="31" xfId="0" applyFont="1" applyBorder="1" applyAlignment="1">
      <alignment vertical="center" wrapText="1"/>
    </xf>
    <xf numFmtId="4" fontId="18" fillId="0" borderId="31" xfId="0" applyNumberFormat="1" applyFont="1" applyBorder="1" applyAlignment="1">
      <alignment horizontal="center"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49" fontId="18" fillId="3" borderId="23" xfId="0" applyNumberFormat="1" applyFont="1" applyFill="1" applyBorder="1" applyAlignment="1">
      <alignment horizontal="center" vertical="center" wrapText="1"/>
    </xf>
    <xf numFmtId="4" fontId="18" fillId="3" borderId="103" xfId="0" applyNumberFormat="1" applyFont="1" applyFill="1" applyBorder="1" applyAlignment="1">
      <alignment horizontal="center" vertical="center"/>
    </xf>
    <xf numFmtId="49" fontId="18" fillId="3" borderId="31" xfId="0" applyNumberFormat="1" applyFont="1" applyFill="1" applyBorder="1" applyAlignment="1">
      <alignment horizontal="center" vertical="center" wrapText="1"/>
    </xf>
    <xf numFmtId="2" fontId="17" fillId="2" borderId="57" xfId="0" applyNumberFormat="1" applyFont="1" applyFill="1" applyBorder="1" applyAlignment="1">
      <alignment horizontal="center" vertical="center" wrapText="1"/>
    </xf>
    <xf numFmtId="2" fontId="17" fillId="2" borderId="58" xfId="0" applyNumberFormat="1" applyFont="1" applyFill="1" applyBorder="1" applyAlignment="1">
      <alignment horizontal="center" vertical="center" wrapText="1"/>
    </xf>
    <xf numFmtId="4" fontId="17" fillId="2" borderId="58" xfId="0" applyNumberFormat="1" applyFont="1" applyFill="1" applyBorder="1" applyAlignment="1">
      <alignment horizontal="center" vertical="center" wrapText="1"/>
    </xf>
    <xf numFmtId="4" fontId="17" fillId="2" borderId="104" xfId="0" applyNumberFormat="1" applyFont="1" applyFill="1" applyBorder="1" applyAlignment="1">
      <alignment horizontal="center" vertical="center" wrapText="1"/>
    </xf>
    <xf numFmtId="0" fontId="20" fillId="0" borderId="105" xfId="0" applyFont="1" applyBorder="1" applyAlignment="1">
      <alignment vertical="top" wrapText="1"/>
    </xf>
    <xf numFmtId="49" fontId="17" fillId="0" borderId="106" xfId="0" applyNumberFormat="1" applyFont="1" applyBorder="1" applyAlignment="1">
      <alignment horizontal="center" vertical="center" wrapText="1"/>
    </xf>
    <xf numFmtId="4" fontId="17" fillId="0" borderId="107" xfId="0" applyNumberFormat="1" applyFont="1" applyBorder="1" applyAlignment="1">
      <alignment horizontal="center" vertical="center" wrapText="1"/>
    </xf>
    <xf numFmtId="2" fontId="17" fillId="6" borderId="57" xfId="0" applyNumberFormat="1" applyFont="1" applyFill="1" applyBorder="1" applyAlignment="1">
      <alignment horizontal="center" vertical="center" wrapText="1"/>
    </xf>
    <xf numFmtId="2" fontId="17" fillId="6" borderId="58" xfId="0" applyNumberFormat="1" applyFont="1" applyFill="1" applyBorder="1" applyAlignment="1">
      <alignment horizontal="center" vertical="center" wrapText="1"/>
    </xf>
    <xf numFmtId="4" fontId="9" fillId="8" borderId="108" xfId="0" applyNumberFormat="1" applyFont="1" applyFill="1" applyBorder="1" applyAlignment="1">
      <alignment horizontal="center" vertical="center" wrapText="1"/>
    </xf>
    <xf numFmtId="4" fontId="17" fillId="5" borderId="31" xfId="0" applyNumberFormat="1" applyFont="1" applyFill="1" applyBorder="1" applyAlignment="1">
      <alignment horizontal="center" vertical="center" wrapText="1"/>
    </xf>
    <xf numFmtId="49" fontId="21" fillId="7" borderId="31" xfId="0" applyNumberFormat="1" applyFont="1" applyFill="1" applyBorder="1" applyAlignment="1">
      <alignment horizontal="center" vertical="center" wrapText="1"/>
    </xf>
    <xf numFmtId="4" fontId="18" fillId="7" borderId="31" xfId="0" applyNumberFormat="1" applyFont="1" applyFill="1" applyBorder="1" applyAlignment="1">
      <alignment horizontal="center" vertical="center"/>
    </xf>
    <xf numFmtId="4" fontId="17" fillId="0" borderId="106" xfId="0" applyNumberFormat="1" applyFont="1" applyBorder="1" applyAlignment="1">
      <alignment horizontal="center" vertical="center" wrapText="1"/>
    </xf>
    <xf numFmtId="0" fontId="20" fillId="5" borderId="29" xfId="0" applyFont="1" applyFill="1" applyBorder="1" applyAlignment="1">
      <alignment vertical="top" wrapText="1"/>
    </xf>
    <xf numFmtId="4" fontId="18" fillId="7" borderId="33" xfId="0" applyNumberFormat="1" applyFont="1" applyFill="1" applyBorder="1" applyAlignment="1">
      <alignment horizontal="center" vertical="center"/>
    </xf>
    <xf numFmtId="0" fontId="20" fillId="9" borderId="109" xfId="0" applyFont="1" applyFill="1" applyBorder="1" applyAlignment="1">
      <alignment vertical="top" wrapText="1"/>
    </xf>
    <xf numFmtId="49" fontId="17" fillId="9" borderId="110" xfId="0" applyNumberFormat="1" applyFont="1" applyFill="1" applyBorder="1" applyAlignment="1">
      <alignment horizontal="center" vertical="center" wrapText="1"/>
    </xf>
    <xf numFmtId="4" fontId="17" fillId="9" borderId="110" xfId="0" applyNumberFormat="1" applyFont="1" applyFill="1" applyBorder="1" applyAlignment="1">
      <alignment horizontal="center" vertical="center" wrapText="1"/>
    </xf>
    <xf numFmtId="4" fontId="17" fillId="9" borderId="111" xfId="0" applyNumberFormat="1" applyFont="1" applyFill="1" applyBorder="1" applyAlignment="1">
      <alignment horizontal="center" vertical="center" wrapText="1"/>
    </xf>
    <xf numFmtId="4" fontId="17" fillId="3" borderId="33" xfId="0" applyNumberFormat="1" applyFont="1" applyFill="1" applyBorder="1" applyAlignment="1">
      <alignment horizontal="center" vertical="center"/>
    </xf>
    <xf numFmtId="4" fontId="18" fillId="3" borderId="33" xfId="0" applyNumberFormat="1" applyFont="1" applyFill="1" applyBorder="1" applyAlignment="1">
      <alignment horizontal="center" vertical="center"/>
    </xf>
    <xf numFmtId="0" fontId="39" fillId="0" borderId="30" xfId="0" applyFont="1" applyBorder="1"/>
    <xf numFmtId="4" fontId="18" fillId="0" borderId="112" xfId="0" applyNumberFormat="1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vertical="top" wrapText="1"/>
    </xf>
    <xf numFmtId="49" fontId="18" fillId="0" borderId="113" xfId="0" applyNumberFormat="1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wrapText="1"/>
    </xf>
    <xf numFmtId="4" fontId="18" fillId="0" borderId="47" xfId="0" applyNumberFormat="1" applyFont="1" applyBorder="1" applyAlignment="1">
      <alignment horizontal="center" vertical="center"/>
    </xf>
    <xf numFmtId="49" fontId="18" fillId="0" borderId="78" xfId="0" applyNumberFormat="1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vertical="center" wrapText="1"/>
    </xf>
    <xf numFmtId="49" fontId="18" fillId="3" borderId="19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" fontId="18" fillId="3" borderId="36" xfId="0" applyNumberFormat="1" applyFont="1" applyFill="1" applyBorder="1" applyAlignment="1">
      <alignment horizontal="center" vertical="center"/>
    </xf>
    <xf numFmtId="49" fontId="17" fillId="3" borderId="78" xfId="0" applyNumberFormat="1" applyFont="1" applyFill="1" applyBorder="1" applyAlignment="1">
      <alignment horizontal="center" vertical="center" wrapText="1"/>
    </xf>
    <xf numFmtId="0" fontId="20" fillId="0" borderId="114" xfId="0" applyFont="1" applyFill="1" applyBorder="1" applyAlignment="1">
      <alignment vertical="top" wrapText="1"/>
    </xf>
    <xf numFmtId="49" fontId="17" fillId="0" borderId="115" xfId="0" applyNumberFormat="1" applyFont="1" applyFill="1" applyBorder="1" applyAlignment="1">
      <alignment horizontal="center" vertical="center" wrapText="1"/>
    </xf>
    <xf numFmtId="4" fontId="17" fillId="0" borderId="116" xfId="0" applyNumberFormat="1" applyFont="1" applyFill="1" applyBorder="1" applyAlignment="1">
      <alignment horizontal="center" vertical="center"/>
    </xf>
    <xf numFmtId="4" fontId="18" fillId="0" borderId="79" xfId="0" applyNumberFormat="1" applyFont="1" applyBorder="1" applyAlignment="1">
      <alignment horizontal="center" vertical="center"/>
    </xf>
    <xf numFmtId="49" fontId="18" fillId="0" borderId="39" xfId="0" applyNumberFormat="1" applyFont="1" applyFill="1" applyBorder="1" applyAlignment="1">
      <alignment horizontal="center" vertical="center" wrapText="1"/>
    </xf>
    <xf numFmtId="0" fontId="21" fillId="0" borderId="68" xfId="0" applyFont="1" applyFill="1" applyBorder="1" applyAlignment="1">
      <alignment wrapText="1"/>
    </xf>
    <xf numFmtId="0" fontId="37" fillId="0" borderId="31" xfId="0" applyFont="1" applyBorder="1"/>
    <xf numFmtId="0" fontId="21" fillId="0" borderId="31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49" fontId="18" fillId="0" borderId="31" xfId="0" applyNumberFormat="1" applyFont="1" applyBorder="1" applyAlignment="1">
      <alignment wrapText="1"/>
    </xf>
    <xf numFmtId="0" fontId="21" fillId="0" borderId="31" xfId="0" applyFont="1" applyBorder="1"/>
    <xf numFmtId="4" fontId="18" fillId="3" borderId="31" xfId="0" applyNumberFormat="1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vertical="top" wrapText="1"/>
    </xf>
    <xf numFmtId="49" fontId="20" fillId="10" borderId="58" xfId="0" applyNumberFormat="1" applyFont="1" applyFill="1" applyBorder="1" applyAlignment="1">
      <alignment horizontal="center" vertical="center" wrapText="1"/>
    </xf>
    <xf numFmtId="49" fontId="18" fillId="10" borderId="58" xfId="0" applyNumberFormat="1" applyFont="1" applyFill="1" applyBorder="1" applyAlignment="1">
      <alignment horizontal="center" vertical="center" wrapText="1"/>
    </xf>
    <xf numFmtId="4" fontId="17" fillId="10" borderId="58" xfId="0" applyNumberFormat="1" applyFont="1" applyFill="1" applyBorder="1" applyAlignment="1">
      <alignment horizontal="center" vertical="center" wrapText="1"/>
    </xf>
    <xf numFmtId="4" fontId="17" fillId="10" borderId="104" xfId="0" applyNumberFormat="1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vertical="top" wrapText="1"/>
    </xf>
    <xf numFmtId="0" fontId="20" fillId="0" borderId="31" xfId="0" applyFont="1" applyFill="1" applyBorder="1" applyAlignment="1">
      <alignment vertical="top" wrapText="1"/>
    </xf>
    <xf numFmtId="0" fontId="21" fillId="0" borderId="31" xfId="0" applyFont="1" applyFill="1" applyBorder="1" applyAlignment="1">
      <alignment vertical="top" wrapText="1"/>
    </xf>
    <xf numFmtId="0" fontId="21" fillId="0" borderId="31" xfId="0" applyFont="1" applyFill="1" applyBorder="1" applyAlignment="1">
      <alignment wrapText="1"/>
    </xf>
    <xf numFmtId="0" fontId="21" fillId="0" borderId="31" xfId="0" applyFont="1" applyFill="1" applyBorder="1"/>
    <xf numFmtId="0" fontId="17" fillId="0" borderId="31" xfId="0" applyFont="1" applyFill="1" applyBorder="1" applyAlignment="1">
      <alignment wrapText="1"/>
    </xf>
    <xf numFmtId="0" fontId="18" fillId="0" borderId="31" xfId="0" applyFont="1" applyFill="1" applyBorder="1" applyAlignment="1">
      <alignment vertical="top" wrapText="1"/>
    </xf>
    <xf numFmtId="49" fontId="21" fillId="0" borderId="31" xfId="0" applyNumberFormat="1" applyFont="1" applyBorder="1" applyAlignment="1">
      <alignment wrapText="1"/>
    </xf>
    <xf numFmtId="0" fontId="17" fillId="0" borderId="31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wrapText="1"/>
    </xf>
    <xf numFmtId="0" fontId="20" fillId="0" borderId="31" xfId="0" applyFont="1" applyFill="1" applyBorder="1"/>
    <xf numFmtId="0" fontId="21" fillId="0" borderId="31" xfId="0" applyFont="1" applyBorder="1" applyAlignment="1">
      <alignment vertical="top" wrapText="1"/>
    </xf>
    <xf numFmtId="0" fontId="20" fillId="0" borderId="31" xfId="0" applyFont="1" applyBorder="1" applyAlignment="1">
      <alignment wrapText="1"/>
    </xf>
    <xf numFmtId="0" fontId="18" fillId="0" borderId="31" xfId="0" applyFont="1" applyBorder="1" applyAlignment="1">
      <alignment horizontal="justify" vertical="center"/>
    </xf>
    <xf numFmtId="0" fontId="18" fillId="0" borderId="31" xfId="1" applyFont="1" applyBorder="1" applyAlignment="1">
      <alignment vertical="top" wrapText="1"/>
    </xf>
    <xf numFmtId="0" fontId="20" fillId="3" borderId="31" xfId="0" applyFont="1" applyFill="1" applyBorder="1" applyAlignment="1">
      <alignment vertical="top" wrapText="1"/>
    </xf>
    <xf numFmtId="4" fontId="17" fillId="3" borderId="31" xfId="0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vertical="center" wrapText="1"/>
    </xf>
    <xf numFmtId="0" fontId="21" fillId="3" borderId="31" xfId="0" applyFont="1" applyFill="1" applyBorder="1" applyAlignment="1">
      <alignment vertical="top" wrapText="1"/>
    </xf>
    <xf numFmtId="0" fontId="21" fillId="5" borderId="31" xfId="0" applyFont="1" applyFill="1" applyBorder="1" applyAlignment="1">
      <alignment vertical="top" wrapText="1"/>
    </xf>
    <xf numFmtId="0" fontId="21" fillId="0" borderId="31" xfId="1" applyFont="1" applyBorder="1" applyAlignment="1">
      <alignment vertical="top" wrapText="1"/>
    </xf>
    <xf numFmtId="0" fontId="18" fillId="3" borderId="31" xfId="0" applyFont="1" applyFill="1" applyBorder="1" applyAlignment="1">
      <alignment vertical="top" wrapText="1"/>
    </xf>
    <xf numFmtId="0" fontId="18" fillId="5" borderId="31" xfId="0" applyFont="1" applyFill="1" applyBorder="1" applyAlignment="1">
      <alignment wrapText="1"/>
    </xf>
    <xf numFmtId="0" fontId="20" fillId="0" borderId="31" xfId="0" applyFont="1" applyBorder="1"/>
    <xf numFmtId="0" fontId="17" fillId="0" borderId="31" xfId="0" applyFont="1" applyBorder="1" applyAlignment="1">
      <alignment vertical="top" wrapText="1"/>
    </xf>
    <xf numFmtId="0" fontId="18" fillId="5" borderId="31" xfId="0" applyFont="1" applyFill="1" applyBorder="1" applyAlignment="1">
      <alignment vertical="top" wrapText="1"/>
    </xf>
    <xf numFmtId="0" fontId="20" fillId="10" borderId="31" xfId="0" applyFont="1" applyFill="1" applyBorder="1" applyAlignment="1">
      <alignment vertical="top" wrapText="1"/>
    </xf>
    <xf numFmtId="49" fontId="20" fillId="10" borderId="31" xfId="0" applyNumberFormat="1" applyFont="1" applyFill="1" applyBorder="1" applyAlignment="1">
      <alignment horizontal="center" vertical="center" wrapText="1"/>
    </xf>
    <xf numFmtId="49" fontId="17" fillId="10" borderId="31" xfId="0" applyNumberFormat="1" applyFont="1" applyFill="1" applyBorder="1" applyAlignment="1">
      <alignment horizontal="center" vertical="center" wrapText="1"/>
    </xf>
    <xf numFmtId="4" fontId="17" fillId="10" borderId="31" xfId="0" applyNumberFormat="1" applyFont="1" applyFill="1" applyBorder="1" applyAlignment="1">
      <alignment horizontal="center" vertical="center" wrapText="1"/>
    </xf>
    <xf numFmtId="49" fontId="17" fillId="0" borderId="34" xfId="0" applyNumberFormat="1" applyFont="1" applyBorder="1" applyAlignment="1">
      <alignment wrapText="1"/>
    </xf>
    <xf numFmtId="49" fontId="17" fillId="0" borderId="117" xfId="0" applyNumberFormat="1" applyFont="1" applyFill="1" applyBorder="1" applyAlignment="1">
      <alignment horizontal="center" vertical="center" wrapText="1"/>
    </xf>
    <xf numFmtId="49" fontId="18" fillId="0" borderId="63" xfId="0" applyNumberFormat="1" applyFont="1" applyFill="1" applyBorder="1" applyAlignment="1">
      <alignment horizontal="center" vertical="center" wrapText="1"/>
    </xf>
    <xf numFmtId="4" fontId="17" fillId="0" borderId="88" xfId="0" applyNumberFormat="1" applyFont="1" applyFill="1" applyBorder="1" applyAlignment="1">
      <alignment horizontal="center" vertical="center"/>
    </xf>
    <xf numFmtId="49" fontId="18" fillId="3" borderId="35" xfId="0" applyNumberFormat="1" applyFont="1" applyFill="1" applyBorder="1" applyAlignment="1">
      <alignment horizontal="center" vertical="center" wrapText="1"/>
    </xf>
    <xf numFmtId="49" fontId="18" fillId="3" borderId="72" xfId="0" applyNumberFormat="1" applyFont="1" applyFill="1" applyBorder="1" applyAlignment="1">
      <alignment horizontal="center" vertical="center" wrapText="1"/>
    </xf>
    <xf numFmtId="0" fontId="21" fillId="0" borderId="118" xfId="0" applyFont="1" applyBorder="1"/>
    <xf numFmtId="0" fontId="17" fillId="0" borderId="91" xfId="0" applyFont="1" applyBorder="1" applyAlignment="1">
      <alignment wrapText="1"/>
    </xf>
    <xf numFmtId="49" fontId="17" fillId="0" borderId="113" xfId="0" applyNumberFormat="1" applyFont="1" applyFill="1" applyBorder="1" applyAlignment="1">
      <alignment horizontal="center" vertical="center" wrapText="1"/>
    </xf>
    <xf numFmtId="49" fontId="17" fillId="0" borderId="39" xfId="0" applyNumberFormat="1" applyFont="1" applyFill="1" applyBorder="1" applyAlignment="1">
      <alignment horizontal="center" vertical="center" wrapText="1"/>
    </xf>
    <xf numFmtId="4" fontId="17" fillId="0" borderId="36" xfId="0" applyNumberFormat="1" applyFont="1" applyFill="1" applyBorder="1" applyAlignment="1">
      <alignment horizontal="center" vertical="center"/>
    </xf>
    <xf numFmtId="49" fontId="18" fillId="3" borderId="20" xfId="0" applyNumberFormat="1" applyFont="1" applyFill="1" applyBorder="1" applyAlignment="1">
      <alignment horizontal="center" vertical="center" wrapText="1"/>
    </xf>
    <xf numFmtId="4" fontId="11" fillId="0" borderId="21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2" fontId="11" fillId="0" borderId="25" xfId="0" applyNumberFormat="1" applyFont="1" applyBorder="1" applyAlignment="1">
      <alignment wrapText="1"/>
    </xf>
    <xf numFmtId="0" fontId="8" fillId="0" borderId="31" xfId="0" applyFont="1" applyBorder="1"/>
    <xf numFmtId="0" fontId="18" fillId="0" borderId="119" xfId="0" applyFont="1" applyBorder="1" applyAlignment="1">
      <alignment horizontal="center" vertical="top" wrapText="1"/>
    </xf>
    <xf numFmtId="0" fontId="18" fillId="0" borderId="120" xfId="0" applyFont="1" applyBorder="1" applyAlignment="1">
      <alignment vertical="top" wrapText="1"/>
    </xf>
    <xf numFmtId="0" fontId="18" fillId="0" borderId="73" xfId="0" applyFont="1" applyBorder="1" applyAlignment="1">
      <alignment horizontal="center" vertical="top" wrapText="1"/>
    </xf>
    <xf numFmtId="0" fontId="18" fillId="0" borderId="121" xfId="0" applyFont="1" applyBorder="1" applyAlignment="1">
      <alignment horizontal="center" vertical="top" wrapText="1"/>
    </xf>
    <xf numFmtId="0" fontId="18" fillId="0" borderId="122" xfId="0" applyFont="1" applyBorder="1" applyAlignment="1">
      <alignment horizontal="center" vertical="top" wrapText="1"/>
    </xf>
    <xf numFmtId="0" fontId="18" fillId="0" borderId="123" xfId="0" applyFont="1" applyBorder="1" applyAlignment="1">
      <alignment horizontal="center" vertical="top" wrapText="1"/>
    </xf>
    <xf numFmtId="0" fontId="18" fillId="0" borderId="124" xfId="0" applyFont="1" applyBorder="1" applyAlignment="1">
      <alignment horizontal="center" vertical="top" wrapText="1"/>
    </xf>
    <xf numFmtId="0" fontId="8" fillId="0" borderId="73" xfId="0" applyFont="1" applyBorder="1" applyAlignment="1">
      <alignment vertical="center" wrapText="1"/>
    </xf>
    <xf numFmtId="0" fontId="11" fillId="0" borderId="73" xfId="0" applyFont="1" applyBorder="1" applyAlignment="1">
      <alignment vertical="center" wrapText="1"/>
    </xf>
    <xf numFmtId="4" fontId="7" fillId="3" borderId="75" xfId="0" applyNumberFormat="1" applyFont="1" applyFill="1" applyBorder="1" applyAlignment="1">
      <alignment horizontal="center" vertical="center" wrapText="1"/>
    </xf>
    <xf numFmtId="4" fontId="9" fillId="3" borderId="75" xfId="0" applyNumberFormat="1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vertical="center" wrapText="1"/>
    </xf>
    <xf numFmtId="49" fontId="8" fillId="5" borderId="73" xfId="0" applyNumberFormat="1" applyFont="1" applyFill="1" applyBorder="1" applyAlignment="1">
      <alignment horizontal="left" wrapText="1"/>
    </xf>
    <xf numFmtId="49" fontId="11" fillId="5" borderId="73" xfId="0" applyNumberFormat="1" applyFont="1" applyFill="1" applyBorder="1" applyAlignment="1">
      <alignment horizontal="left" wrapText="1"/>
    </xf>
    <xf numFmtId="4" fontId="7" fillId="0" borderId="93" xfId="0" applyNumberFormat="1" applyFont="1" applyFill="1" applyBorder="1" applyAlignment="1">
      <alignment horizontal="center" vertical="center" wrapText="1"/>
    </xf>
    <xf numFmtId="4" fontId="7" fillId="0" borderId="125" xfId="0" applyNumberFormat="1" applyFont="1" applyFill="1" applyBorder="1" applyAlignment="1">
      <alignment horizontal="center" vertical="center" wrapText="1"/>
    </xf>
    <xf numFmtId="4" fontId="9" fillId="0" borderId="125" xfId="0" applyNumberFormat="1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vertical="center" wrapText="1"/>
    </xf>
    <xf numFmtId="4" fontId="7" fillId="0" borderId="126" xfId="0" applyNumberFormat="1" applyFont="1" applyFill="1" applyBorder="1" applyAlignment="1">
      <alignment horizontal="center" vertical="center" wrapText="1"/>
    </xf>
    <xf numFmtId="0" fontId="11" fillId="0" borderId="89" xfId="0" applyFont="1" applyBorder="1" applyAlignment="1">
      <alignment vertical="center" wrapText="1"/>
    </xf>
    <xf numFmtId="4" fontId="7" fillId="0" borderId="102" xfId="0" applyNumberFormat="1" applyFont="1" applyFill="1" applyBorder="1" applyAlignment="1">
      <alignment horizontal="center" vertical="center" wrapText="1"/>
    </xf>
    <xf numFmtId="0" fontId="11" fillId="0" borderId="127" xfId="0" applyFont="1" applyBorder="1" applyAlignment="1">
      <alignment vertical="center" wrapText="1"/>
    </xf>
    <xf numFmtId="0" fontId="11" fillId="0" borderId="119" xfId="0" applyFont="1" applyFill="1" applyBorder="1" applyAlignment="1">
      <alignment vertical="center" wrapText="1"/>
    </xf>
    <xf numFmtId="4" fontId="7" fillId="0" borderId="120" xfId="0" applyNumberFormat="1" applyFont="1" applyFill="1" applyBorder="1" applyAlignment="1">
      <alignment horizontal="center" vertical="center" wrapText="1"/>
    </xf>
    <xf numFmtId="0" fontId="11" fillId="0" borderId="73" xfId="0" applyFont="1" applyFill="1" applyBorder="1" applyAlignment="1">
      <alignment vertical="center" wrapText="1"/>
    </xf>
    <xf numFmtId="49" fontId="11" fillId="0" borderId="73" xfId="0" applyNumberFormat="1" applyFont="1" applyBorder="1" applyAlignment="1">
      <alignment vertical="center" wrapText="1"/>
    </xf>
    <xf numFmtId="0" fontId="11" fillId="0" borderId="73" xfId="0" applyFont="1" applyBorder="1" applyAlignment="1">
      <alignment horizontal="left" vertical="top" wrapText="1"/>
    </xf>
    <xf numFmtId="0" fontId="8" fillId="0" borderId="73" xfId="0" applyFont="1" applyFill="1" applyBorder="1" applyAlignment="1">
      <alignment vertical="center" wrapText="1"/>
    </xf>
    <xf numFmtId="49" fontId="11" fillId="0" borderId="73" xfId="0" applyNumberFormat="1" applyFont="1" applyFill="1" applyBorder="1" applyAlignment="1">
      <alignment horizontal="left" vertical="center"/>
    </xf>
    <xf numFmtId="4" fontId="11" fillId="0" borderId="75" xfId="0" applyNumberFormat="1" applyFont="1" applyFill="1" applyBorder="1" applyAlignment="1">
      <alignment horizontal="center" vertical="center" wrapText="1"/>
    </xf>
    <xf numFmtId="0" fontId="11" fillId="0" borderId="121" xfId="0" applyFont="1" applyBorder="1" applyAlignment="1">
      <alignment vertical="center" wrapText="1"/>
    </xf>
    <xf numFmtId="0" fontId="8" fillId="0" borderId="128" xfId="0" applyFont="1" applyBorder="1" applyAlignment="1">
      <alignment vertical="center" wrapText="1"/>
    </xf>
    <xf numFmtId="4" fontId="14" fillId="0" borderId="75" xfId="0" applyNumberFormat="1" applyFont="1" applyFill="1" applyBorder="1" applyAlignment="1">
      <alignment horizontal="center" vertical="center" wrapText="1"/>
    </xf>
    <xf numFmtId="0" fontId="8" fillId="10" borderId="129" xfId="0" applyFont="1" applyFill="1" applyBorder="1" applyAlignment="1">
      <alignment vertical="center" wrapText="1"/>
    </xf>
    <xf numFmtId="0" fontId="8" fillId="10" borderId="130" xfId="0" applyFont="1" applyFill="1" applyBorder="1" applyAlignment="1">
      <alignment vertical="center" wrapText="1"/>
    </xf>
    <xf numFmtId="4" fontId="9" fillId="10" borderId="131" xfId="0" applyNumberFormat="1" applyFont="1" applyFill="1" applyBorder="1" applyAlignment="1">
      <alignment horizontal="center" vertical="center" wrapText="1"/>
    </xf>
    <xf numFmtId="4" fontId="9" fillId="10" borderId="132" xfId="0" applyNumberFormat="1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vertical="center" wrapText="1"/>
    </xf>
    <xf numFmtId="0" fontId="8" fillId="2" borderId="133" xfId="0" applyFont="1" applyFill="1" applyBorder="1" applyAlignment="1">
      <alignment horizontal="center" vertical="center" wrapText="1"/>
    </xf>
    <xf numFmtId="0" fontId="8" fillId="2" borderId="134" xfId="0" applyFont="1" applyFill="1" applyBorder="1" applyAlignment="1">
      <alignment horizontal="center" vertical="center"/>
    </xf>
    <xf numFmtId="4" fontId="9" fillId="2" borderId="135" xfId="0" applyNumberFormat="1" applyFont="1" applyFill="1" applyBorder="1" applyAlignment="1">
      <alignment horizontal="center" vertical="center" wrapText="1"/>
    </xf>
    <xf numFmtId="4" fontId="9" fillId="2" borderId="136" xfId="0" applyNumberFormat="1" applyFont="1" applyFill="1" applyBorder="1" applyAlignment="1">
      <alignment horizontal="center" vertical="center" wrapText="1"/>
    </xf>
    <xf numFmtId="0" fontId="40" fillId="0" borderId="73" xfId="0" applyFont="1" applyBorder="1" applyAlignment="1">
      <alignment vertical="center" wrapText="1"/>
    </xf>
    <xf numFmtId="0" fontId="11" fillId="0" borderId="121" xfId="0" applyFont="1" applyFill="1" applyBorder="1" applyAlignment="1">
      <alignment vertical="center" wrapText="1"/>
    </xf>
    <xf numFmtId="0" fontId="8" fillId="0" borderId="121" xfId="0" applyFont="1" applyBorder="1" applyAlignment="1">
      <alignment vertical="center" wrapText="1"/>
    </xf>
    <xf numFmtId="0" fontId="11" fillId="0" borderId="122" xfId="0" applyFont="1" applyBorder="1" applyAlignment="1">
      <alignment vertical="center" wrapText="1"/>
    </xf>
    <xf numFmtId="4" fontId="7" fillId="0" borderId="137" xfId="0" applyNumberFormat="1" applyFont="1" applyFill="1" applyBorder="1" applyAlignment="1">
      <alignment horizontal="center" vertical="center" wrapText="1"/>
    </xf>
    <xf numFmtId="4" fontId="7" fillId="0" borderId="138" xfId="0" applyNumberFormat="1" applyFont="1" applyFill="1" applyBorder="1" applyAlignment="1">
      <alignment horizontal="center" vertical="center" wrapText="1"/>
    </xf>
    <xf numFmtId="4" fontId="9" fillId="10" borderId="139" xfId="0" applyNumberFormat="1" applyFont="1" applyFill="1" applyBorder="1" applyAlignment="1">
      <alignment horizontal="center" vertical="center" wrapText="1"/>
    </xf>
    <xf numFmtId="0" fontId="8" fillId="2" borderId="135" xfId="0" applyFont="1" applyFill="1" applyBorder="1" applyAlignment="1">
      <alignment horizontal="center" vertical="center"/>
    </xf>
    <xf numFmtId="0" fontId="18" fillId="0" borderId="31" xfId="0" applyFont="1" applyBorder="1"/>
    <xf numFmtId="49" fontId="17" fillId="0" borderId="31" xfId="0" applyNumberFormat="1" applyFont="1" applyBorder="1" applyAlignment="1">
      <alignment wrapText="1"/>
    </xf>
    <xf numFmtId="0" fontId="17" fillId="0" borderId="31" xfId="0" applyFont="1" applyBorder="1" applyAlignment="1">
      <alignment horizontal="justify" vertical="center"/>
    </xf>
    <xf numFmtId="0" fontId="17" fillId="0" borderId="31" xfId="0" applyFont="1" applyBorder="1" applyAlignment="1">
      <alignment wrapText="1"/>
    </xf>
    <xf numFmtId="0" fontId="20" fillId="9" borderId="31" xfId="0" applyFont="1" applyFill="1" applyBorder="1" applyAlignment="1">
      <alignment vertical="top" wrapText="1"/>
    </xf>
    <xf numFmtId="49" fontId="17" fillId="9" borderId="31" xfId="0" applyNumberFormat="1" applyFont="1" applyFill="1" applyBorder="1" applyAlignment="1">
      <alignment horizontal="center"/>
    </xf>
    <xf numFmtId="4" fontId="17" fillId="9" borderId="31" xfId="0" applyNumberFormat="1" applyFont="1" applyFill="1" applyBorder="1" applyAlignment="1">
      <alignment horizontal="center"/>
    </xf>
    <xf numFmtId="0" fontId="39" fillId="0" borderId="31" xfId="0" applyFont="1" applyBorder="1"/>
    <xf numFmtId="0" fontId="17" fillId="9" borderId="31" xfId="0" applyFont="1" applyFill="1" applyBorder="1"/>
    <xf numFmtId="0" fontId="17" fillId="9" borderId="31" xfId="0" applyFont="1" applyFill="1" applyBorder="1" applyAlignment="1">
      <alignment horizontal="center"/>
    </xf>
    <xf numFmtId="0" fontId="17" fillId="9" borderId="35" xfId="0" applyFont="1" applyFill="1" applyBorder="1" applyAlignment="1">
      <alignment wrapText="1"/>
    </xf>
    <xf numFmtId="49" fontId="18" fillId="9" borderId="35" xfId="0" applyNumberFormat="1" applyFont="1" applyFill="1" applyBorder="1" applyAlignment="1">
      <alignment horizontal="center" wrapText="1"/>
    </xf>
    <xf numFmtId="0" fontId="18" fillId="9" borderId="35" xfId="0" applyFont="1" applyFill="1" applyBorder="1" applyAlignment="1">
      <alignment horizontal="center" wrapText="1"/>
    </xf>
    <xf numFmtId="4" fontId="17" fillId="9" borderId="35" xfId="0" applyNumberFormat="1" applyFont="1" applyFill="1" applyBorder="1" applyAlignment="1">
      <alignment horizontal="center" wrapText="1"/>
    </xf>
    <xf numFmtId="0" fontId="17" fillId="6" borderId="59" xfId="0" applyFont="1" applyFill="1" applyBorder="1" applyAlignment="1">
      <alignment horizontal="center" wrapText="1"/>
    </xf>
    <xf numFmtId="49" fontId="17" fillId="6" borderId="140" xfId="0" applyNumberFormat="1" applyFont="1" applyFill="1" applyBorder="1" applyAlignment="1">
      <alignment horizontal="center" wrapText="1"/>
    </xf>
    <xf numFmtId="0" fontId="18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8" fillId="0" borderId="31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3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7" fillId="5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2">
    <cellStyle name="Обычный" xfId="0" builtinId="0"/>
    <cellStyle name="Обычный 2" xfId="1"/>
    <cellStyle name="Обычный 2 2" xfId="2"/>
    <cellStyle name="Обычный 2 2_Солнечное Приложения на 2014 год " xfId="3"/>
    <cellStyle name="Обычный 3" xfId="4"/>
    <cellStyle name="Обычный 4" xfId="5"/>
    <cellStyle name="Обычный 5" xfId="6"/>
    <cellStyle name="Обычный 5 2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65">
          <cell r="G165">
            <v>147564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I10" sqref="I10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" t="s">
        <v>835</v>
      </c>
      <c r="C2" s="3"/>
    </row>
    <row r="3" spans="1:6" ht="18" customHeight="1">
      <c r="B3" s="5" t="s">
        <v>836</v>
      </c>
      <c r="C3" s="3"/>
    </row>
    <row r="4" spans="1:6" ht="18" customHeight="1">
      <c r="B4" s="5" t="s">
        <v>837</v>
      </c>
      <c r="C4" s="3"/>
    </row>
    <row r="5" spans="1:6" ht="17.25" customHeight="1">
      <c r="B5" s="5" t="s">
        <v>838</v>
      </c>
      <c r="C5" s="3"/>
    </row>
    <row r="6" spans="1:6" ht="17.25" customHeight="1">
      <c r="B6" s="5" t="s">
        <v>839</v>
      </c>
      <c r="C6" s="3"/>
    </row>
    <row r="7" spans="1:6" ht="17.25" customHeight="1">
      <c r="B7" s="5" t="s">
        <v>864</v>
      </c>
      <c r="C7" s="3"/>
    </row>
    <row r="8" spans="1:6" ht="18.75" customHeight="1">
      <c r="B8" s="5" t="s">
        <v>865</v>
      </c>
      <c r="C8" s="3"/>
    </row>
    <row r="9" spans="1:6" ht="19.5" customHeight="1">
      <c r="B9" s="5" t="s">
        <v>866</v>
      </c>
      <c r="C9" s="3"/>
    </row>
    <row r="10" spans="1:6" ht="18.75" customHeight="1">
      <c r="A10" s="4"/>
      <c r="B10" s="402"/>
      <c r="C10" s="402"/>
      <c r="D10" s="403"/>
      <c r="E10" s="403"/>
    </row>
    <row r="11" spans="1:6" ht="15.75" customHeight="1">
      <c r="A11" s="4"/>
      <c r="B11" s="402"/>
      <c r="C11" s="402"/>
      <c r="D11" s="403"/>
      <c r="E11" s="403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603" t="s">
        <v>889</v>
      </c>
      <c r="B14" s="603"/>
      <c r="C14" s="603"/>
    </row>
    <row r="15" spans="1:6" ht="41.25" customHeight="1">
      <c r="A15" s="603"/>
      <c r="B15" s="603"/>
      <c r="C15" s="603"/>
    </row>
    <row r="16" spans="1:6" ht="18.75">
      <c r="B16" s="6"/>
      <c r="C16" s="7" t="s">
        <v>116</v>
      </c>
    </row>
    <row r="17" spans="1:5" ht="36.75" customHeight="1">
      <c r="A17" s="8" t="s">
        <v>117</v>
      </c>
      <c r="B17" s="9" t="s">
        <v>118</v>
      </c>
      <c r="C17" s="10" t="s">
        <v>808</v>
      </c>
    </row>
    <row r="18" spans="1:5" ht="56.25" hidden="1">
      <c r="A18" s="11" t="s">
        <v>119</v>
      </c>
      <c r="B18" s="12" t="s">
        <v>120</v>
      </c>
      <c r="C18" s="13">
        <f>C19</f>
        <v>0</v>
      </c>
    </row>
    <row r="19" spans="1:5" ht="75" hidden="1">
      <c r="A19" s="11" t="s">
        <v>121</v>
      </c>
      <c r="B19" s="12" t="s">
        <v>122</v>
      </c>
      <c r="C19" s="13">
        <v>0</v>
      </c>
    </row>
    <row r="20" spans="1:5" ht="56.25" hidden="1">
      <c r="A20" s="11" t="s">
        <v>123</v>
      </c>
      <c r="B20" s="12" t="s">
        <v>124</v>
      </c>
      <c r="C20" s="13">
        <f>C21</f>
        <v>0</v>
      </c>
    </row>
    <row r="21" spans="1:5" ht="75" hidden="1">
      <c r="A21" s="11" t="s">
        <v>125</v>
      </c>
      <c r="B21" s="12" t="s">
        <v>126</v>
      </c>
      <c r="C21" s="13">
        <v>0</v>
      </c>
    </row>
    <row r="22" spans="1:5" ht="56.25" hidden="1">
      <c r="A22" s="14" t="s">
        <v>127</v>
      </c>
      <c r="B22" s="15" t="s">
        <v>128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119</v>
      </c>
      <c r="B23" s="12" t="s">
        <v>120</v>
      </c>
      <c r="C23" s="13">
        <f>C24</f>
        <v>0</v>
      </c>
    </row>
    <row r="24" spans="1:5" ht="75" hidden="1">
      <c r="A24" s="11" t="s">
        <v>121</v>
      </c>
      <c r="B24" s="12" t="s">
        <v>122</v>
      </c>
      <c r="C24" s="13">
        <v>0</v>
      </c>
    </row>
    <row r="25" spans="1:5" ht="56.25" hidden="1">
      <c r="A25" s="11" t="s">
        <v>123</v>
      </c>
      <c r="B25" s="12" t="s">
        <v>124</v>
      </c>
      <c r="C25" s="13">
        <f>C26</f>
        <v>0</v>
      </c>
    </row>
    <row r="26" spans="1:5" ht="75" hidden="1">
      <c r="A26" s="11" t="s">
        <v>125</v>
      </c>
      <c r="B26" s="17" t="s">
        <v>126</v>
      </c>
      <c r="C26" s="13">
        <v>0</v>
      </c>
    </row>
    <row r="27" spans="1:5" ht="28.5" hidden="1" customHeight="1">
      <c r="A27" s="18" t="s">
        <v>129</v>
      </c>
      <c r="B27" s="19" t="s">
        <v>130</v>
      </c>
      <c r="C27" s="20">
        <f>C28-C30</f>
        <v>0</v>
      </c>
    </row>
    <row r="28" spans="1:5" ht="37.5" hidden="1">
      <c r="A28" s="21" t="s">
        <v>131</v>
      </c>
      <c r="B28" s="22" t="s">
        <v>132</v>
      </c>
      <c r="C28" s="23">
        <f>C29</f>
        <v>0</v>
      </c>
    </row>
    <row r="29" spans="1:5" ht="56.25" hidden="1">
      <c r="A29" s="21" t="s">
        <v>133</v>
      </c>
      <c r="B29" s="22" t="s">
        <v>134</v>
      </c>
      <c r="C29" s="23">
        <v>0</v>
      </c>
    </row>
    <row r="30" spans="1:5" ht="56.25" hidden="1">
      <c r="A30" s="21" t="s">
        <v>135</v>
      </c>
      <c r="B30" s="22" t="s">
        <v>136</v>
      </c>
      <c r="C30" s="24">
        <f>C31</f>
        <v>0</v>
      </c>
    </row>
    <row r="31" spans="1:5" ht="56.25" hidden="1">
      <c r="A31" s="21" t="s">
        <v>137</v>
      </c>
      <c r="B31" s="25" t="s">
        <v>138</v>
      </c>
      <c r="C31" s="26">
        <v>0</v>
      </c>
    </row>
    <row r="32" spans="1:5" ht="59.25" hidden="1" customHeight="1">
      <c r="A32" s="14" t="s">
        <v>127</v>
      </c>
      <c r="B32" s="27" t="s">
        <v>139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140</v>
      </c>
      <c r="B33" s="25" t="s">
        <v>120</v>
      </c>
      <c r="C33" s="26">
        <f>C34</f>
        <v>0</v>
      </c>
    </row>
    <row r="34" spans="1:4" ht="75.75" hidden="1" customHeight="1">
      <c r="A34" s="11" t="s">
        <v>141</v>
      </c>
      <c r="B34" s="25" t="s">
        <v>142</v>
      </c>
      <c r="C34" s="26">
        <v>0</v>
      </c>
    </row>
    <row r="35" spans="1:4" ht="58.5" hidden="1" customHeight="1">
      <c r="A35" s="11" t="s">
        <v>143</v>
      </c>
      <c r="B35" s="25" t="s">
        <v>144</v>
      </c>
      <c r="C35" s="26">
        <f>C36</f>
        <v>0</v>
      </c>
    </row>
    <row r="36" spans="1:4" ht="78" hidden="1" customHeight="1">
      <c r="A36" s="11" t="s">
        <v>145</v>
      </c>
      <c r="B36" s="25" t="s">
        <v>146</v>
      </c>
      <c r="C36" s="26">
        <v>0</v>
      </c>
    </row>
    <row r="37" spans="1:4" ht="37.5">
      <c r="A37" s="18" t="s">
        <v>147</v>
      </c>
      <c r="B37" s="30" t="s">
        <v>148</v>
      </c>
      <c r="C37" s="20">
        <f>C41-C38</f>
        <v>0</v>
      </c>
      <c r="D37" s="1"/>
    </row>
    <row r="38" spans="1:4" ht="21" customHeight="1">
      <c r="A38" s="21" t="s">
        <v>149</v>
      </c>
      <c r="B38" s="31" t="s">
        <v>150</v>
      </c>
      <c r="C38" s="26">
        <f>C39</f>
        <v>35589500</v>
      </c>
    </row>
    <row r="39" spans="1:4" ht="36" customHeight="1">
      <c r="A39" s="21" t="s">
        <v>151</v>
      </c>
      <c r="B39" s="31" t="s">
        <v>152</v>
      </c>
      <c r="C39" s="26">
        <f>C40</f>
        <v>35589500</v>
      </c>
    </row>
    <row r="40" spans="1:4" ht="40.5" customHeight="1">
      <c r="A40" s="21" t="s">
        <v>153</v>
      </c>
      <c r="B40" s="31" t="s">
        <v>595</v>
      </c>
      <c r="C40" s="26">
        <v>35589500</v>
      </c>
    </row>
    <row r="41" spans="1:4" ht="24" customHeight="1">
      <c r="A41" s="21" t="s">
        <v>154</v>
      </c>
      <c r="B41" s="31" t="s">
        <v>155</v>
      </c>
      <c r="C41" s="26">
        <f>C42</f>
        <v>35589500</v>
      </c>
    </row>
    <row r="42" spans="1:4" ht="39.75" customHeight="1">
      <c r="A42" s="21" t="s">
        <v>156</v>
      </c>
      <c r="B42" s="31" t="s">
        <v>157</v>
      </c>
      <c r="C42" s="26">
        <f>C43</f>
        <v>35589500</v>
      </c>
    </row>
    <row r="43" spans="1:4" ht="57" customHeight="1">
      <c r="A43" s="21" t="s">
        <v>158</v>
      </c>
      <c r="B43" s="32" t="s">
        <v>596</v>
      </c>
      <c r="C43" s="26">
        <v>35589500</v>
      </c>
    </row>
    <row r="44" spans="1:4" ht="37.5" hidden="1">
      <c r="A44" s="33" t="s">
        <v>159</v>
      </c>
      <c r="B44" s="34" t="s">
        <v>160</v>
      </c>
      <c r="C44" s="35">
        <v>0</v>
      </c>
    </row>
    <row r="45" spans="1:4" ht="37.5" hidden="1">
      <c r="A45" s="36" t="s">
        <v>161</v>
      </c>
      <c r="B45" s="37" t="s">
        <v>162</v>
      </c>
      <c r="C45" s="13">
        <v>0</v>
      </c>
    </row>
    <row r="46" spans="1:4" ht="37.5" hidden="1">
      <c r="A46" s="38" t="s">
        <v>163</v>
      </c>
      <c r="B46" s="39" t="s">
        <v>164</v>
      </c>
      <c r="C46" s="40">
        <f>C47</f>
        <v>0</v>
      </c>
    </row>
    <row r="47" spans="1:4" ht="75" hidden="1">
      <c r="A47" s="41" t="s">
        <v>165</v>
      </c>
      <c r="B47" s="42" t="s">
        <v>166</v>
      </c>
      <c r="C47" s="40"/>
    </row>
    <row r="48" spans="1:4" ht="48" hidden="1" customHeight="1">
      <c r="A48" s="36" t="s">
        <v>167</v>
      </c>
      <c r="B48" s="37" t="s">
        <v>168</v>
      </c>
      <c r="C48" s="35">
        <f>C49</f>
        <v>0</v>
      </c>
    </row>
    <row r="49" spans="1:3" ht="93.75" hidden="1">
      <c r="A49" s="43" t="s">
        <v>176</v>
      </c>
      <c r="B49" s="44" t="s">
        <v>177</v>
      </c>
      <c r="C49" s="45"/>
    </row>
    <row r="50" spans="1:3" ht="29.85" customHeight="1">
      <c r="A50" s="46"/>
      <c r="B50" s="47" t="s">
        <v>178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22" zoomScaleNormal="80" workbookViewId="0">
      <selection activeCell="O45" sqref="O45"/>
    </sheetView>
  </sheetViews>
  <sheetFormatPr defaultRowHeight="12.75"/>
  <cols>
    <col min="1" max="1" width="66.5703125" customWidth="1"/>
    <col min="2" max="2" width="8.85546875" style="116" customWidth="1"/>
    <col min="3" max="3" width="8" style="117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6.5">
      <c r="A1" s="619" t="s">
        <v>885</v>
      </c>
      <c r="B1" s="620"/>
      <c r="C1" s="620"/>
      <c r="D1" s="620"/>
      <c r="E1" s="118"/>
      <c r="F1" s="118"/>
      <c r="G1" s="118"/>
    </row>
    <row r="2" spans="1:7" ht="16.5">
      <c r="A2" s="619" t="s">
        <v>884</v>
      </c>
      <c r="B2" s="604"/>
      <c r="C2" s="604"/>
      <c r="D2" s="604"/>
      <c r="E2" s="118"/>
      <c r="F2" s="118"/>
      <c r="G2" s="118"/>
    </row>
    <row r="3" spans="1:7" ht="16.5">
      <c r="A3" s="619" t="s">
        <v>883</v>
      </c>
      <c r="B3" s="604"/>
      <c r="C3" s="604"/>
      <c r="D3" s="604"/>
      <c r="E3" s="118"/>
      <c r="F3" s="119"/>
      <c r="G3" s="119"/>
    </row>
    <row r="4" spans="1:7" ht="16.5">
      <c r="A4" s="619" t="s">
        <v>881</v>
      </c>
      <c r="B4" s="604"/>
      <c r="C4" s="604"/>
      <c r="D4" s="604"/>
      <c r="E4" s="118"/>
      <c r="F4" s="118"/>
      <c r="G4" s="118"/>
    </row>
    <row r="5" spans="1:7" ht="16.5">
      <c r="A5" s="619" t="s">
        <v>882</v>
      </c>
      <c r="B5" s="604"/>
      <c r="C5" s="604"/>
      <c r="D5" s="604"/>
      <c r="E5" s="118"/>
      <c r="F5" s="118"/>
      <c r="G5" s="118"/>
    </row>
    <row r="6" spans="1:7" ht="16.5">
      <c r="A6" s="619" t="s">
        <v>938</v>
      </c>
      <c r="B6" s="604"/>
      <c r="C6" s="604"/>
      <c r="D6" s="604"/>
      <c r="E6" s="118"/>
      <c r="F6" s="118"/>
      <c r="G6" s="118"/>
    </row>
    <row r="7" spans="1:7" ht="16.5">
      <c r="A7" s="619" t="s">
        <v>939</v>
      </c>
      <c r="B7" s="604"/>
      <c r="C7" s="604"/>
      <c r="D7" s="604"/>
      <c r="E7" s="118"/>
      <c r="F7" s="118"/>
      <c r="G7" s="118"/>
    </row>
    <row r="8" spans="1:7" ht="16.5">
      <c r="A8" s="619" t="s">
        <v>902</v>
      </c>
      <c r="B8" s="604"/>
      <c r="C8" s="604"/>
      <c r="D8" s="604"/>
      <c r="E8" s="118"/>
      <c r="F8" s="118"/>
      <c r="G8" s="118"/>
    </row>
    <row r="9" spans="1:7" ht="15.75">
      <c r="A9" s="413"/>
      <c r="B9" s="412"/>
      <c r="C9" s="411"/>
      <c r="D9" s="411"/>
      <c r="E9" s="118"/>
      <c r="F9" s="118"/>
      <c r="G9" s="118"/>
    </row>
    <row r="10" spans="1:7" ht="15.75">
      <c r="A10" s="410"/>
      <c r="B10" s="411"/>
      <c r="C10" s="411"/>
      <c r="D10" s="411"/>
      <c r="E10" s="118"/>
      <c r="F10" s="118"/>
      <c r="G10" s="118"/>
    </row>
    <row r="11" spans="1:7" ht="15.75">
      <c r="A11" s="410"/>
      <c r="B11" s="411"/>
      <c r="C11" s="411"/>
      <c r="D11" s="411"/>
    </row>
    <row r="12" spans="1:7" ht="48" customHeight="1">
      <c r="A12" s="617" t="s">
        <v>901</v>
      </c>
      <c r="B12" s="617"/>
      <c r="C12" s="617"/>
      <c r="D12" s="617"/>
    </row>
    <row r="13" spans="1:7" ht="16.5">
      <c r="A13" s="618" t="s">
        <v>179</v>
      </c>
      <c r="B13" s="618"/>
      <c r="C13" s="618"/>
      <c r="D13" s="618"/>
    </row>
    <row r="14" spans="1:7" ht="18.75" customHeight="1" thickBot="1">
      <c r="A14" s="229"/>
      <c r="B14" s="122" t="s">
        <v>179</v>
      </c>
      <c r="C14" s="230"/>
      <c r="D14" s="124" t="s">
        <v>116</v>
      </c>
    </row>
    <row r="15" spans="1:7" ht="45" customHeight="1" thickBot="1">
      <c r="A15" s="231" t="s">
        <v>118</v>
      </c>
      <c r="B15" s="232" t="s">
        <v>19</v>
      </c>
      <c r="C15" s="232" t="s">
        <v>20</v>
      </c>
      <c r="D15" s="286" t="s">
        <v>697</v>
      </c>
    </row>
    <row r="16" spans="1:7" ht="16.5">
      <c r="A16" s="226" t="s">
        <v>23</v>
      </c>
      <c r="B16" s="227" t="s">
        <v>24</v>
      </c>
      <c r="C16" s="227"/>
      <c r="D16" s="228">
        <f>D17+D18+D19+D20+D21</f>
        <v>5543185</v>
      </c>
    </row>
    <row r="17" spans="1:5" ht="33">
      <c r="A17" s="219" t="s">
        <v>25</v>
      </c>
      <c r="B17" s="180" t="s">
        <v>24</v>
      </c>
      <c r="C17" s="199" t="s">
        <v>26</v>
      </c>
      <c r="D17" s="211">
        <v>1125979</v>
      </c>
      <c r="E17" s="102"/>
    </row>
    <row r="18" spans="1:5" ht="49.5">
      <c r="A18" s="219" t="s">
        <v>32</v>
      </c>
      <c r="B18" s="180" t="s">
        <v>24</v>
      </c>
      <c r="C18" s="199" t="s">
        <v>33</v>
      </c>
      <c r="D18" s="222">
        <v>423623</v>
      </c>
      <c r="E18" s="102"/>
    </row>
    <row r="19" spans="1:5" ht="49.5">
      <c r="A19" s="219" t="s">
        <v>36</v>
      </c>
      <c r="B19" s="180" t="s">
        <v>24</v>
      </c>
      <c r="C19" s="180" t="s">
        <v>37</v>
      </c>
      <c r="D19" s="211">
        <f>Вед.2020!G30</f>
        <v>3830583</v>
      </c>
      <c r="E19" s="102"/>
    </row>
    <row r="20" spans="1:5" ht="18.75">
      <c r="A20" s="218" t="s">
        <v>278</v>
      </c>
      <c r="B20" s="233" t="s">
        <v>24</v>
      </c>
      <c r="C20" s="233" t="s">
        <v>92</v>
      </c>
      <c r="D20" s="217">
        <f>[2]Вед.2019!G38</f>
        <v>25000</v>
      </c>
      <c r="E20" s="113"/>
    </row>
    <row r="21" spans="1:5" ht="16.5">
      <c r="A21" s="219" t="s">
        <v>44</v>
      </c>
      <c r="B21" s="180" t="s">
        <v>24</v>
      </c>
      <c r="C21" s="180" t="s">
        <v>45</v>
      </c>
      <c r="D21" s="211">
        <f>Вед.2020!G45</f>
        <v>138000</v>
      </c>
      <c r="E21" s="102"/>
    </row>
    <row r="22" spans="1:5" ht="20.25" customHeight="1">
      <c r="A22" s="234" t="s">
        <v>47</v>
      </c>
      <c r="B22" s="235" t="s">
        <v>26</v>
      </c>
      <c r="C22" s="236"/>
      <c r="D22" s="237">
        <f>D23</f>
        <v>0</v>
      </c>
    </row>
    <row r="23" spans="1:5" ht="18.75" customHeight="1">
      <c r="A23" s="238" t="s">
        <v>48</v>
      </c>
      <c r="B23" s="239" t="s">
        <v>26</v>
      </c>
      <c r="C23" s="240" t="s">
        <v>33</v>
      </c>
      <c r="D23" s="241">
        <v>0</v>
      </c>
      <c r="E23" s="102"/>
    </row>
    <row r="24" spans="1:5" ht="33">
      <c r="A24" s="208" t="s">
        <v>50</v>
      </c>
      <c r="B24" s="189" t="s">
        <v>33</v>
      </c>
      <c r="C24" s="189"/>
      <c r="D24" s="209">
        <f>D25+D26</f>
        <v>80500</v>
      </c>
    </row>
    <row r="25" spans="1:5" ht="17.25" customHeight="1">
      <c r="A25" s="238" t="s">
        <v>51</v>
      </c>
      <c r="B25" s="239" t="s">
        <v>33</v>
      </c>
      <c r="C25" s="239" t="s">
        <v>26</v>
      </c>
      <c r="D25" s="242">
        <v>13000</v>
      </c>
      <c r="E25" s="102"/>
    </row>
    <row r="26" spans="1:5" ht="15.75" customHeight="1">
      <c r="A26" s="261" t="s">
        <v>58</v>
      </c>
      <c r="B26" s="239" t="s">
        <v>33</v>
      </c>
      <c r="C26" s="239" t="s">
        <v>59</v>
      </c>
      <c r="D26" s="242">
        <v>67500</v>
      </c>
      <c r="E26" s="102"/>
    </row>
    <row r="27" spans="1:5" ht="18.75" customHeight="1">
      <c r="A27" s="208" t="s">
        <v>60</v>
      </c>
      <c r="B27" s="189" t="s">
        <v>37</v>
      </c>
      <c r="C27" s="189"/>
      <c r="D27" s="216">
        <f>+D28+D29</f>
        <v>9695600</v>
      </c>
    </row>
    <row r="28" spans="1:5" ht="16.5">
      <c r="A28" s="219" t="s">
        <v>62</v>
      </c>
      <c r="B28" s="199" t="s">
        <v>37</v>
      </c>
      <c r="C28" s="196" t="s">
        <v>54</v>
      </c>
      <c r="D28" s="211">
        <f>Вед.2020!G86</f>
        <v>9695600</v>
      </c>
      <c r="E28" s="102"/>
    </row>
    <row r="29" spans="1:5" ht="16.5">
      <c r="A29" s="176" t="s">
        <v>818</v>
      </c>
      <c r="B29" s="199" t="s">
        <v>37</v>
      </c>
      <c r="C29" s="196" t="s">
        <v>817</v>
      </c>
      <c r="D29" s="211">
        <v>0</v>
      </c>
      <c r="E29" s="102"/>
    </row>
    <row r="30" spans="1:5" ht="16.5">
      <c r="A30" s="208" t="s">
        <v>64</v>
      </c>
      <c r="B30" s="189" t="s">
        <v>65</v>
      </c>
      <c r="C30" s="189"/>
      <c r="D30" s="209">
        <f>D31+D32+D33+D34</f>
        <v>4654266</v>
      </c>
      <c r="E30" s="246"/>
    </row>
    <row r="31" spans="1:5" ht="16.5">
      <c r="A31" s="247" t="s">
        <v>66</v>
      </c>
      <c r="B31" s="248" t="s">
        <v>65</v>
      </c>
      <c r="C31" s="249" t="s">
        <v>24</v>
      </c>
      <c r="D31" s="250">
        <f>Вед.2020!G99</f>
        <v>38704.81</v>
      </c>
      <c r="E31" s="102"/>
    </row>
    <row r="32" spans="1:5" ht="16.5">
      <c r="A32" s="219" t="s">
        <v>67</v>
      </c>
      <c r="B32" s="180" t="s">
        <v>65</v>
      </c>
      <c r="C32" s="180" t="s">
        <v>26</v>
      </c>
      <c r="D32" s="221">
        <f>Вед.2020!G108</f>
        <v>1120000</v>
      </c>
      <c r="E32" s="102"/>
    </row>
    <row r="33" spans="1:5" ht="16.5">
      <c r="A33" s="219" t="s">
        <v>70</v>
      </c>
      <c r="B33" s="199" t="s">
        <v>65</v>
      </c>
      <c r="C33" s="199" t="s">
        <v>33</v>
      </c>
      <c r="D33" s="221">
        <f>Вед.2020!G120</f>
        <v>3381266.19</v>
      </c>
      <c r="E33" s="102"/>
    </row>
    <row r="34" spans="1:5" ht="18.75" customHeight="1">
      <c r="A34" s="176" t="s">
        <v>709</v>
      </c>
      <c r="B34" s="199" t="s">
        <v>65</v>
      </c>
      <c r="C34" s="199" t="s">
        <v>65</v>
      </c>
      <c r="D34" s="221">
        <v>114295</v>
      </c>
      <c r="E34" s="102"/>
    </row>
    <row r="35" spans="1:5" ht="16.5">
      <c r="A35" s="208" t="s">
        <v>77</v>
      </c>
      <c r="B35" s="189" t="s">
        <v>78</v>
      </c>
      <c r="C35" s="189"/>
      <c r="D35" s="209">
        <f>D36+D37</f>
        <v>12496299</v>
      </c>
    </row>
    <row r="36" spans="1:5" ht="16.5">
      <c r="A36" s="238" t="s">
        <v>53</v>
      </c>
      <c r="B36" s="239" t="s">
        <v>78</v>
      </c>
      <c r="C36" s="239" t="s">
        <v>24</v>
      </c>
      <c r="D36" s="242">
        <f>Вед.2020!G155</f>
        <v>9970390</v>
      </c>
      <c r="E36" s="102"/>
    </row>
    <row r="37" spans="1:5" ht="16.5">
      <c r="A37" s="219" t="s">
        <v>83</v>
      </c>
      <c r="B37" s="199" t="s">
        <v>78</v>
      </c>
      <c r="C37" s="199" t="s">
        <v>37</v>
      </c>
      <c r="D37" s="217">
        <f>Вед.2020!G178</f>
        <v>2525909</v>
      </c>
    </row>
    <row r="38" spans="1:5" ht="16.5">
      <c r="A38" s="208" t="s">
        <v>715</v>
      </c>
      <c r="B38" s="189" t="s">
        <v>54</v>
      </c>
      <c r="C38" s="189"/>
      <c r="D38" s="216">
        <f>D39</f>
        <v>0</v>
      </c>
    </row>
    <row r="39" spans="1:5" ht="16.5">
      <c r="A39" s="219" t="s">
        <v>716</v>
      </c>
      <c r="B39" s="199" t="s">
        <v>54</v>
      </c>
      <c r="C39" s="199" t="s">
        <v>54</v>
      </c>
      <c r="D39" s="217">
        <v>0</v>
      </c>
    </row>
    <row r="40" spans="1:5" ht="16.5">
      <c r="A40" s="208" t="s">
        <v>84</v>
      </c>
      <c r="B40" s="189" t="s">
        <v>59</v>
      </c>
      <c r="C40" s="189"/>
      <c r="D40" s="216">
        <f>D41+D42</f>
        <v>428064</v>
      </c>
    </row>
    <row r="41" spans="1:5" ht="16.5">
      <c r="A41" s="251" t="s">
        <v>85</v>
      </c>
      <c r="B41" s="243" t="s">
        <v>59</v>
      </c>
      <c r="C41" s="245" t="s">
        <v>24</v>
      </c>
      <c r="D41" s="244">
        <f>[2]Вед.2019!G165</f>
        <v>147564</v>
      </c>
    </row>
    <row r="42" spans="1:5" ht="16.5">
      <c r="A42" s="219" t="s">
        <v>88</v>
      </c>
      <c r="B42" s="199" t="s">
        <v>59</v>
      </c>
      <c r="C42" s="199" t="s">
        <v>33</v>
      </c>
      <c r="D42" s="217">
        <f>Вед.2020!G190</f>
        <v>280500</v>
      </c>
    </row>
    <row r="43" spans="1:5" ht="16.5">
      <c r="A43" s="253" t="s">
        <v>91</v>
      </c>
      <c r="B43" s="189" t="s">
        <v>92</v>
      </c>
      <c r="C43" s="189"/>
      <c r="D43" s="216">
        <f>D44</f>
        <v>2691586</v>
      </c>
      <c r="E43" s="252"/>
    </row>
    <row r="44" spans="1:5" ht="16.5">
      <c r="A44" s="175" t="s">
        <v>93</v>
      </c>
      <c r="B44" s="199" t="s">
        <v>92</v>
      </c>
      <c r="C44" s="180" t="s">
        <v>24</v>
      </c>
      <c r="D44" s="211">
        <f>Вед.2020!G210</f>
        <v>2691586</v>
      </c>
      <c r="E44" s="102"/>
    </row>
    <row r="45" spans="1:5" ht="18" customHeight="1" thickBot="1">
      <c r="A45" s="354" t="s">
        <v>97</v>
      </c>
      <c r="B45" s="355"/>
      <c r="C45" s="355"/>
      <c r="D45" s="356">
        <f>D16+D22+D24+D27+D30+D35+D40+D43+D38</f>
        <v>35589500</v>
      </c>
    </row>
    <row r="46" spans="1:5" ht="18.75" customHeight="1">
      <c r="A46" s="152"/>
      <c r="C46" s="116"/>
      <c r="D46" s="117"/>
      <c r="E46" s="102"/>
    </row>
    <row r="47" spans="1:5" ht="21.75" customHeight="1">
      <c r="A47" s="152"/>
      <c r="C47" s="116"/>
      <c r="D47" s="117"/>
    </row>
    <row r="48" spans="1:5" ht="18.2" customHeight="1"/>
  </sheetData>
  <sheetProtection selectLockedCells="1" selectUnlockedCells="1"/>
  <mergeCells count="10">
    <mergeCell ref="A12:D12"/>
    <mergeCell ref="A13:D13"/>
    <mergeCell ref="A4:D4"/>
    <mergeCell ref="A5:D5"/>
    <mergeCell ref="A1:D1"/>
    <mergeCell ref="A2:D2"/>
    <mergeCell ref="A3:D3"/>
    <mergeCell ref="A6:D6"/>
    <mergeCell ref="A7:D7"/>
    <mergeCell ref="A8:D8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zoomScaleNormal="80" workbookViewId="0">
      <selection activeCell="P14" sqref="P14"/>
    </sheetView>
  </sheetViews>
  <sheetFormatPr defaultRowHeight="12.75"/>
  <cols>
    <col min="1" max="1" width="67.7109375" customWidth="1"/>
    <col min="2" max="2" width="8.85546875" style="116" customWidth="1"/>
    <col min="3" max="3" width="8" style="117" customWidth="1"/>
    <col min="4" max="4" width="16.85546875" style="117" customWidth="1"/>
    <col min="5" max="5" width="21.28515625" customWidth="1"/>
    <col min="6" max="6" width="9.140625" hidden="1" customWidth="1"/>
    <col min="7" max="7" width="7.28515625" hidden="1" customWidth="1"/>
  </cols>
  <sheetData>
    <row r="1" spans="1:8" ht="16.5">
      <c r="A1" s="229"/>
      <c r="B1" s="138" t="s">
        <v>460</v>
      </c>
      <c r="C1" s="138"/>
      <c r="D1" s="138"/>
      <c r="E1" s="118"/>
      <c r="F1" s="118"/>
      <c r="G1" s="118"/>
      <c r="H1" s="118"/>
    </row>
    <row r="2" spans="1:8" ht="16.5">
      <c r="A2" s="229"/>
      <c r="B2" s="138" t="s">
        <v>859</v>
      </c>
      <c r="C2" s="138"/>
      <c r="D2" s="138"/>
      <c r="E2" s="118"/>
      <c r="F2" s="405"/>
      <c r="G2" s="404"/>
      <c r="H2" s="118"/>
    </row>
    <row r="3" spans="1:8" ht="16.5">
      <c r="A3" s="229"/>
      <c r="B3" s="138" t="s">
        <v>856</v>
      </c>
      <c r="C3" s="138"/>
      <c r="D3" s="138"/>
      <c r="E3" s="118"/>
      <c r="F3" s="406"/>
      <c r="G3" s="404"/>
      <c r="H3" s="119"/>
    </row>
    <row r="4" spans="1:8" ht="16.5">
      <c r="A4" s="229"/>
      <c r="B4" s="138" t="s">
        <v>857</v>
      </c>
      <c r="C4" s="138"/>
      <c r="D4" s="138"/>
      <c r="E4" s="118"/>
      <c r="F4" s="405"/>
      <c r="G4" s="408"/>
      <c r="H4" s="118"/>
    </row>
    <row r="5" spans="1:8" ht="16.5">
      <c r="A5" s="229"/>
      <c r="B5" s="138" t="s">
        <v>858</v>
      </c>
      <c r="C5" s="138"/>
      <c r="D5" s="138"/>
      <c r="E5" s="118"/>
      <c r="F5" s="405"/>
      <c r="G5" s="408"/>
      <c r="H5" s="118"/>
    </row>
    <row r="6" spans="1:8" ht="16.5">
      <c r="A6" s="229"/>
      <c r="B6" s="138" t="s">
        <v>940</v>
      </c>
      <c r="C6" s="138"/>
      <c r="D6" s="138"/>
      <c r="E6" s="118"/>
      <c r="F6" s="404"/>
      <c r="G6" s="404"/>
      <c r="H6" s="118"/>
    </row>
    <row r="7" spans="1:8" ht="16.5">
      <c r="A7" s="229"/>
      <c r="B7" s="138" t="s">
        <v>886</v>
      </c>
      <c r="C7" s="138"/>
      <c r="D7" s="138"/>
      <c r="E7" s="118"/>
      <c r="F7" s="404"/>
      <c r="G7" s="404"/>
      <c r="H7" s="118"/>
    </row>
    <row r="8" spans="1:8" ht="16.5">
      <c r="A8" s="229"/>
      <c r="B8" s="138" t="s">
        <v>903</v>
      </c>
      <c r="C8" s="138"/>
      <c r="D8" s="138"/>
      <c r="E8" s="118"/>
      <c r="F8" s="405"/>
      <c r="G8" s="408"/>
      <c r="H8" s="118"/>
    </row>
    <row r="9" spans="1:8" ht="16.5">
      <c r="A9" s="229"/>
      <c r="B9" s="407"/>
      <c r="C9" s="408"/>
      <c r="D9" s="408"/>
      <c r="E9" s="408"/>
      <c r="F9" s="118"/>
      <c r="G9" s="408"/>
      <c r="H9" s="118"/>
    </row>
    <row r="10" spans="1:8" ht="16.5">
      <c r="A10" s="152"/>
      <c r="B10" s="407"/>
      <c r="C10" s="408"/>
      <c r="D10" s="408"/>
      <c r="E10" s="408"/>
      <c r="F10" s="118"/>
      <c r="G10" s="408"/>
    </row>
    <row r="11" spans="1:8" ht="66.75" customHeight="1">
      <c r="A11" s="617" t="s">
        <v>934</v>
      </c>
      <c r="B11" s="617"/>
      <c r="C11" s="617"/>
      <c r="D11" s="617"/>
      <c r="E11" s="617"/>
      <c r="F11" s="617"/>
    </row>
    <row r="12" spans="1:8" ht="16.5">
      <c r="A12" s="618" t="s">
        <v>179</v>
      </c>
      <c r="B12" s="618"/>
      <c r="C12" s="618"/>
      <c r="D12" s="618"/>
      <c r="E12" s="618"/>
    </row>
    <row r="13" spans="1:8" ht="18.75" customHeight="1" thickBot="1">
      <c r="A13" s="229"/>
      <c r="B13" s="122" t="s">
        <v>179</v>
      </c>
      <c r="C13" s="230"/>
      <c r="D13" s="230"/>
      <c r="E13" s="124" t="s">
        <v>116</v>
      </c>
    </row>
    <row r="14" spans="1:8" ht="48" customHeight="1" thickBot="1">
      <c r="A14" s="442" t="s">
        <v>118</v>
      </c>
      <c r="B14" s="443" t="s">
        <v>19</v>
      </c>
      <c r="C14" s="443" t="s">
        <v>20</v>
      </c>
      <c r="D14" s="444" t="s">
        <v>713</v>
      </c>
      <c r="E14" s="444" t="s">
        <v>895</v>
      </c>
    </row>
    <row r="15" spans="1:8" ht="16.5">
      <c r="A15" s="439" t="s">
        <v>23</v>
      </c>
      <c r="B15" s="440" t="s">
        <v>24</v>
      </c>
      <c r="C15" s="440"/>
      <c r="D15" s="448">
        <f>D16+D17+D18+D19+D20</f>
        <v>5587870</v>
      </c>
      <c r="E15" s="441">
        <f>E16+E17+E18+E19+E20</f>
        <v>5581407</v>
      </c>
    </row>
    <row r="16" spans="1:8" ht="33">
      <c r="A16" s="219" t="s">
        <v>25</v>
      </c>
      <c r="B16" s="180" t="s">
        <v>24</v>
      </c>
      <c r="C16" s="199" t="s">
        <v>26</v>
      </c>
      <c r="D16" s="197">
        <f>'Вед.2021-2022'!G20</f>
        <v>1125979</v>
      </c>
      <c r="E16" s="211">
        <f>'Вед.2021-2022'!H20</f>
        <v>1125979</v>
      </c>
      <c r="F16" s="102"/>
    </row>
    <row r="17" spans="1:6" ht="49.5">
      <c r="A17" s="219" t="s">
        <v>32</v>
      </c>
      <c r="B17" s="180" t="s">
        <v>24</v>
      </c>
      <c r="C17" s="199" t="s">
        <v>33</v>
      </c>
      <c r="D17" s="205">
        <f>'Вед.2021-2022'!G25</f>
        <v>423623</v>
      </c>
      <c r="E17" s="222">
        <f>'Вед.2021-2022'!H25</f>
        <v>423623</v>
      </c>
      <c r="F17" s="102"/>
    </row>
    <row r="18" spans="1:6" ht="49.5">
      <c r="A18" s="219" t="s">
        <v>36</v>
      </c>
      <c r="B18" s="180" t="s">
        <v>24</v>
      </c>
      <c r="C18" s="180" t="s">
        <v>37</v>
      </c>
      <c r="D18" s="197">
        <f>'Вед.2021-2022'!G30</f>
        <v>3871268</v>
      </c>
      <c r="E18" s="211">
        <f>'Вед.2021-2022'!H30</f>
        <v>3863205</v>
      </c>
      <c r="F18" s="102"/>
    </row>
    <row r="19" spans="1:6" ht="18.75">
      <c r="A19" s="218" t="s">
        <v>278</v>
      </c>
      <c r="B19" s="233" t="s">
        <v>24</v>
      </c>
      <c r="C19" s="233" t="s">
        <v>92</v>
      </c>
      <c r="D19" s="201">
        <v>25000</v>
      </c>
      <c r="E19" s="217">
        <v>25000</v>
      </c>
      <c r="F19" s="113"/>
    </row>
    <row r="20" spans="1:6" ht="16.5">
      <c r="A20" s="219" t="s">
        <v>44</v>
      </c>
      <c r="B20" s="180" t="s">
        <v>24</v>
      </c>
      <c r="C20" s="180" t="s">
        <v>45</v>
      </c>
      <c r="D20" s="197">
        <f>'Вед.2021-2022'!G45</f>
        <v>142000</v>
      </c>
      <c r="E20" s="211">
        <v>143600</v>
      </c>
      <c r="F20" s="102"/>
    </row>
    <row r="21" spans="1:6" ht="20.25" customHeight="1">
      <c r="A21" s="449" t="s">
        <v>47</v>
      </c>
      <c r="B21" s="235" t="s">
        <v>26</v>
      </c>
      <c r="C21" s="236"/>
      <c r="D21" s="445">
        <f>D22</f>
        <v>0</v>
      </c>
      <c r="E21" s="237">
        <f>E22</f>
        <v>0</v>
      </c>
    </row>
    <row r="22" spans="1:6" ht="18" customHeight="1">
      <c r="A22" s="219" t="s">
        <v>48</v>
      </c>
      <c r="B22" s="180" t="s">
        <v>26</v>
      </c>
      <c r="C22" s="199" t="s">
        <v>33</v>
      </c>
      <c r="D22" s="430">
        <v>0</v>
      </c>
      <c r="E22" s="221">
        <v>0</v>
      </c>
      <c r="F22" s="102"/>
    </row>
    <row r="23" spans="1:6" ht="33">
      <c r="A23" s="208" t="s">
        <v>50</v>
      </c>
      <c r="B23" s="189" t="s">
        <v>33</v>
      </c>
      <c r="C23" s="189"/>
      <c r="D23" s="190">
        <f>D24+D25</f>
        <v>81000</v>
      </c>
      <c r="E23" s="209">
        <f>E24+E25</f>
        <v>81500</v>
      </c>
    </row>
    <row r="24" spans="1:6" ht="17.25" customHeight="1">
      <c r="A24" s="219" t="s">
        <v>51</v>
      </c>
      <c r="B24" s="180" t="s">
        <v>33</v>
      </c>
      <c r="C24" s="180" t="s">
        <v>26</v>
      </c>
      <c r="D24" s="205">
        <v>13000</v>
      </c>
      <c r="E24" s="222">
        <v>13500</v>
      </c>
      <c r="F24" s="102"/>
    </row>
    <row r="25" spans="1:6" ht="15.75" customHeight="1">
      <c r="A25" s="213" t="s">
        <v>58</v>
      </c>
      <c r="B25" s="180" t="s">
        <v>33</v>
      </c>
      <c r="C25" s="180" t="s">
        <v>59</v>
      </c>
      <c r="D25" s="205">
        <v>68000</v>
      </c>
      <c r="E25" s="222">
        <v>68000</v>
      </c>
      <c r="F25" s="102"/>
    </row>
    <row r="26" spans="1:6" ht="17.25" customHeight="1">
      <c r="A26" s="208" t="s">
        <v>60</v>
      </c>
      <c r="B26" s="189" t="s">
        <v>37</v>
      </c>
      <c r="C26" s="189"/>
      <c r="D26" s="200">
        <f>+D27</f>
        <v>2802922</v>
      </c>
      <c r="E26" s="216">
        <f>+E27</f>
        <v>3197205</v>
      </c>
    </row>
    <row r="27" spans="1:6" ht="16.5">
      <c r="A27" s="219" t="s">
        <v>62</v>
      </c>
      <c r="B27" s="199" t="s">
        <v>37</v>
      </c>
      <c r="C27" s="196" t="s">
        <v>54</v>
      </c>
      <c r="D27" s="197">
        <f>'Вед.2021-2022'!G86</f>
        <v>2802922</v>
      </c>
      <c r="E27" s="211">
        <f>'Вед.2021-2022'!H86</f>
        <v>3197205</v>
      </c>
      <c r="F27" s="102"/>
    </row>
    <row r="28" spans="1:6" ht="16.5">
      <c r="A28" s="208" t="s">
        <v>64</v>
      </c>
      <c r="B28" s="189" t="s">
        <v>65</v>
      </c>
      <c r="C28" s="189"/>
      <c r="D28" s="190">
        <f>D29+D30+D31+D32</f>
        <v>3461326</v>
      </c>
      <c r="E28" s="209">
        <f>E29+E30+E31+E32</f>
        <v>3484422</v>
      </c>
      <c r="F28" s="246"/>
    </row>
    <row r="29" spans="1:6" ht="16.5">
      <c r="A29" s="247" t="s">
        <v>66</v>
      </c>
      <c r="B29" s="446" t="s">
        <v>65</v>
      </c>
      <c r="C29" s="249" t="s">
        <v>24</v>
      </c>
      <c r="D29" s="447">
        <f>'Вед.2021-2022'!G93</f>
        <v>0</v>
      </c>
      <c r="E29" s="450">
        <f>'Вед.2021-2022'!H93</f>
        <v>0</v>
      </c>
      <c r="F29" s="102"/>
    </row>
    <row r="30" spans="1:6" ht="16.5">
      <c r="A30" s="219" t="s">
        <v>67</v>
      </c>
      <c r="B30" s="180" t="s">
        <v>65</v>
      </c>
      <c r="C30" s="180" t="s">
        <v>26</v>
      </c>
      <c r="D30" s="430">
        <v>1130000</v>
      </c>
      <c r="E30" s="221">
        <v>1180000</v>
      </c>
      <c r="F30" s="102"/>
    </row>
    <row r="31" spans="1:6" ht="16.5">
      <c r="A31" s="219" t="s">
        <v>70</v>
      </c>
      <c r="B31" s="199" t="s">
        <v>65</v>
      </c>
      <c r="C31" s="199" t="s">
        <v>33</v>
      </c>
      <c r="D31" s="430">
        <f>'Вед.2021-2022'!G120</f>
        <v>2178326</v>
      </c>
      <c r="E31" s="221">
        <f>'Вед.2021-2022'!H120</f>
        <v>2151422</v>
      </c>
      <c r="F31" s="102"/>
    </row>
    <row r="32" spans="1:6" ht="16.5">
      <c r="A32" s="220" t="s">
        <v>709</v>
      </c>
      <c r="B32" s="199" t="s">
        <v>65</v>
      </c>
      <c r="C32" s="199" t="s">
        <v>65</v>
      </c>
      <c r="D32" s="430">
        <v>153000</v>
      </c>
      <c r="E32" s="221">
        <v>153000</v>
      </c>
      <c r="F32" s="102"/>
    </row>
    <row r="33" spans="1:6" ht="16.5">
      <c r="A33" s="208" t="s">
        <v>77</v>
      </c>
      <c r="B33" s="189" t="s">
        <v>78</v>
      </c>
      <c r="C33" s="189"/>
      <c r="D33" s="190">
        <f>D34+D35</f>
        <v>12056056</v>
      </c>
      <c r="E33" s="209">
        <f>E34+E35</f>
        <v>12492446</v>
      </c>
    </row>
    <row r="34" spans="1:6" ht="16.5">
      <c r="A34" s="219" t="s">
        <v>53</v>
      </c>
      <c r="B34" s="180" t="s">
        <v>78</v>
      </c>
      <c r="C34" s="180" t="s">
        <v>24</v>
      </c>
      <c r="D34" s="205">
        <f>'Вед.2021-2022'!G155</f>
        <v>9529359</v>
      </c>
      <c r="E34" s="222">
        <v>9965749</v>
      </c>
    </row>
    <row r="35" spans="1:6" ht="16.5">
      <c r="A35" s="219" t="s">
        <v>83</v>
      </c>
      <c r="B35" s="199" t="s">
        <v>78</v>
      </c>
      <c r="C35" s="199" t="s">
        <v>37</v>
      </c>
      <c r="D35" s="201">
        <f>'Вед.2021-2022'!G178</f>
        <v>2526697</v>
      </c>
      <c r="E35" s="217">
        <v>2526697</v>
      </c>
    </row>
    <row r="36" spans="1:6" ht="16.5">
      <c r="A36" s="208" t="s">
        <v>715</v>
      </c>
      <c r="B36" s="189" t="s">
        <v>54</v>
      </c>
      <c r="C36" s="189"/>
      <c r="D36" s="200">
        <f>D37</f>
        <v>0</v>
      </c>
      <c r="E36" s="216">
        <f>E37</f>
        <v>0</v>
      </c>
    </row>
    <row r="37" spans="1:6" ht="16.5">
      <c r="A37" s="219" t="s">
        <v>723</v>
      </c>
      <c r="B37" s="199" t="s">
        <v>54</v>
      </c>
      <c r="C37" s="199" t="s">
        <v>54</v>
      </c>
      <c r="D37" s="201">
        <v>0</v>
      </c>
      <c r="E37" s="217">
        <v>0</v>
      </c>
    </row>
    <row r="38" spans="1:6" ht="16.5">
      <c r="A38" s="208" t="s">
        <v>84</v>
      </c>
      <c r="B38" s="189" t="s">
        <v>59</v>
      </c>
      <c r="C38" s="189"/>
      <c r="D38" s="200">
        <f>D39+D40</f>
        <v>435064</v>
      </c>
      <c r="E38" s="216">
        <f>E39+E40</f>
        <v>437064</v>
      </c>
    </row>
    <row r="39" spans="1:6" ht="16.5">
      <c r="A39" s="223" t="s">
        <v>85</v>
      </c>
      <c r="B39" s="194" t="s">
        <v>59</v>
      </c>
      <c r="C39" s="196" t="s">
        <v>24</v>
      </c>
      <c r="D39" s="197">
        <v>147564</v>
      </c>
      <c r="E39" s="211">
        <v>147564</v>
      </c>
      <c r="F39" s="252"/>
    </row>
    <row r="40" spans="1:6" ht="16.5">
      <c r="A40" s="219" t="s">
        <v>88</v>
      </c>
      <c r="B40" s="199" t="s">
        <v>59</v>
      </c>
      <c r="C40" s="199" t="s">
        <v>33</v>
      </c>
      <c r="D40" s="201">
        <f>'Вед.2021-2022'!G190</f>
        <v>287500</v>
      </c>
      <c r="E40" s="217">
        <v>289500</v>
      </c>
      <c r="F40" s="102"/>
    </row>
    <row r="41" spans="1:6" ht="18" customHeight="1">
      <c r="A41" s="225" t="s">
        <v>91</v>
      </c>
      <c r="B41" s="189" t="s">
        <v>92</v>
      </c>
      <c r="C41" s="189"/>
      <c r="D41" s="200">
        <f>D42</f>
        <v>2664564</v>
      </c>
      <c r="E41" s="216">
        <f>E42</f>
        <v>2691296</v>
      </c>
    </row>
    <row r="42" spans="1:6" ht="18.75" customHeight="1">
      <c r="A42" s="175" t="s">
        <v>93</v>
      </c>
      <c r="B42" s="199" t="s">
        <v>92</v>
      </c>
      <c r="C42" s="180" t="s">
        <v>24</v>
      </c>
      <c r="D42" s="197">
        <v>2664564</v>
      </c>
      <c r="E42" s="211">
        <v>2691296</v>
      </c>
      <c r="F42" s="102"/>
    </row>
    <row r="43" spans="1:6" ht="21.75" customHeight="1" thickBot="1">
      <c r="A43" s="451" t="s">
        <v>97</v>
      </c>
      <c r="B43" s="452"/>
      <c r="C43" s="452"/>
      <c r="D43" s="453">
        <f>D15+D21+D23+D26+D28+D33+D38+D41+D36</f>
        <v>27088802</v>
      </c>
      <c r="E43" s="454">
        <f>E15+E21+E23+E26+E28+E33+E38+E41+E36</f>
        <v>27965340</v>
      </c>
    </row>
    <row r="44" spans="1:6" ht="18.2" customHeight="1">
      <c r="A44" s="152"/>
      <c r="C44" s="116"/>
    </row>
    <row r="45" spans="1:6" ht="16.5">
      <c r="A45" s="152"/>
      <c r="C45" s="116"/>
      <c r="D45" s="116"/>
      <c r="E45" s="117"/>
    </row>
  </sheetData>
  <sheetProtection selectLockedCells="1" selectUnlockedCells="1"/>
  <mergeCells count="2">
    <mergeCell ref="A12:E12"/>
    <mergeCell ref="A11:F11"/>
  </mergeCells>
  <phoneticPr fontId="0" type="noConversion"/>
  <pageMargins left="1.3779527559055118" right="0" top="0.59055118110236227" bottom="0.59055118110236227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S187"/>
  <sheetViews>
    <sheetView view="pageBreakPreview" zoomScaleNormal="80" workbookViewId="0">
      <selection activeCell="G147" sqref="G147"/>
    </sheetView>
  </sheetViews>
  <sheetFormatPr defaultRowHeight="12.75"/>
  <cols>
    <col min="1" max="1" width="69.85546875" style="139" customWidth="1"/>
    <col min="2" max="2" width="23.5703125" style="140" customWidth="1"/>
    <col min="3" max="3" width="10.28515625" style="141" customWidth="1"/>
    <col min="4" max="4" width="19" style="142" customWidth="1"/>
    <col min="5" max="5" width="7" style="141" customWidth="1"/>
    <col min="6" max="6" width="18.140625" style="141" customWidth="1"/>
    <col min="7" max="16384" width="9.140625" style="141"/>
  </cols>
  <sheetData>
    <row r="1" spans="1:253" ht="16.5">
      <c r="A1"/>
      <c r="B1" s="3" t="s">
        <v>768</v>
      </c>
      <c r="C1" s="481"/>
      <c r="D1" s="296"/>
      <c r="E1" s="118"/>
      <c r="F1" s="11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6.5">
      <c r="A2"/>
      <c r="B2" s="3" t="s">
        <v>861</v>
      </c>
      <c r="C2" s="481"/>
      <c r="D2" s="296"/>
      <c r="E2" s="404"/>
      <c r="F2" s="40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6.5">
      <c r="A3"/>
      <c r="B3" s="3" t="s">
        <v>862</v>
      </c>
      <c r="C3" s="481"/>
      <c r="D3" s="296"/>
      <c r="E3" s="404"/>
      <c r="F3" s="406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6.5">
      <c r="A4"/>
      <c r="B4" s="3" t="s">
        <v>857</v>
      </c>
      <c r="C4" s="481"/>
      <c r="D4" s="296"/>
      <c r="E4" s="408"/>
      <c r="F4" s="405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6.5">
      <c r="A5"/>
      <c r="B5" s="3" t="s">
        <v>863</v>
      </c>
      <c r="C5" s="481"/>
      <c r="D5" s="296"/>
      <c r="E5" s="408"/>
      <c r="F5" s="40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6.5">
      <c r="A6"/>
      <c r="B6" s="3" t="s">
        <v>878</v>
      </c>
      <c r="C6" s="481"/>
      <c r="D6" s="296"/>
      <c r="E6" s="409"/>
      <c r="F6" s="409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6.5">
      <c r="A7"/>
      <c r="B7" s="3" t="s">
        <v>886</v>
      </c>
      <c r="C7" s="481"/>
      <c r="D7" s="296"/>
      <c r="E7" s="409"/>
      <c r="F7" s="409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6.5">
      <c r="A8"/>
      <c r="B8" s="3" t="s">
        <v>887</v>
      </c>
      <c r="C8" s="481"/>
      <c r="D8" s="296"/>
      <c r="E8" s="408"/>
      <c r="F8" s="40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407"/>
      <c r="C9" s="408"/>
      <c r="D9" s="408"/>
      <c r="E9" s="408"/>
      <c r="F9" s="40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407"/>
      <c r="C10" s="408"/>
      <c r="D10" s="408"/>
      <c r="E10" s="408"/>
      <c r="F10" s="40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118"/>
      <c r="C11" s="295"/>
      <c r="D11" s="295"/>
      <c r="E11" s="118"/>
      <c r="F11" s="11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618" t="s">
        <v>457</v>
      </c>
      <c r="B12" s="618"/>
      <c r="C12" s="618"/>
      <c r="D12" s="618"/>
      <c r="E12" s="118"/>
      <c r="F12" s="118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618" t="s">
        <v>533</v>
      </c>
      <c r="B13" s="618"/>
      <c r="C13" s="618"/>
      <c r="D13" s="618"/>
      <c r="E13" s="604"/>
      <c r="F13" s="1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618" t="s">
        <v>458</v>
      </c>
      <c r="B14" s="618"/>
      <c r="C14" s="618"/>
      <c r="D14" s="618"/>
      <c r="E14" s="118"/>
      <c r="F14" s="1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621" t="s">
        <v>904</v>
      </c>
      <c r="B15" s="621"/>
      <c r="C15" s="621"/>
      <c r="D15" s="621"/>
      <c r="E15" s="604"/>
      <c r="F15" s="11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118"/>
      <c r="C16" s="295"/>
      <c r="D16" s="295"/>
      <c r="E16" s="118"/>
      <c r="F16" s="11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43"/>
      <c r="B17" s="144"/>
      <c r="C17" s="145"/>
      <c r="D17" s="7" t="s">
        <v>116</v>
      </c>
      <c r="E17" s="145"/>
      <c r="F17" s="113"/>
    </row>
    <row r="18" spans="1:9" ht="33.75" thickBot="1">
      <c r="A18" s="283" t="s">
        <v>118</v>
      </c>
      <c r="B18" s="284" t="s">
        <v>21</v>
      </c>
      <c r="C18" s="285" t="s">
        <v>22</v>
      </c>
      <c r="D18" s="286" t="s">
        <v>905</v>
      </c>
      <c r="E18" s="146"/>
      <c r="F18" s="146"/>
    </row>
    <row r="19" spans="1:9" ht="21" customHeight="1" thickBot="1">
      <c r="A19" s="287" t="s">
        <v>73</v>
      </c>
      <c r="B19" s="288"/>
      <c r="C19" s="289"/>
      <c r="D19" s="290">
        <f>D20+D24+D29+D41+D53+D68+D79+D85+D89+D93+D115+D131+D151+D143</f>
        <v>30064315</v>
      </c>
      <c r="E19" s="120"/>
      <c r="F19" s="147"/>
    </row>
    <row r="20" spans="1:9" ht="50.25" customHeight="1">
      <c r="A20" s="469" t="s">
        <v>918</v>
      </c>
      <c r="B20" s="470" t="s">
        <v>291</v>
      </c>
      <c r="C20" s="470"/>
      <c r="D20" s="471">
        <f>D21</f>
        <v>64400</v>
      </c>
      <c r="E20" s="148"/>
      <c r="F20" s="147"/>
    </row>
    <row r="21" spans="1:9" ht="18.75" customHeight="1" thickBot="1">
      <c r="A21" s="169" t="s">
        <v>294</v>
      </c>
      <c r="B21" s="127" t="s">
        <v>292</v>
      </c>
      <c r="C21" s="127"/>
      <c r="D21" s="260">
        <f>D22</f>
        <v>64400</v>
      </c>
      <c r="E21" s="148"/>
      <c r="F21" s="147"/>
    </row>
    <row r="22" spans="1:9" ht="17.25" customHeight="1" thickBot="1">
      <c r="A22" s="261" t="s">
        <v>61</v>
      </c>
      <c r="B22" s="127" t="s">
        <v>293</v>
      </c>
      <c r="C22" s="127"/>
      <c r="D22" s="260">
        <f>D23</f>
        <v>64400</v>
      </c>
      <c r="E22" s="148"/>
      <c r="F22" s="147"/>
      <c r="I22" s="361"/>
    </row>
    <row r="23" spans="1:9" ht="36.200000000000003" customHeight="1">
      <c r="A23" s="176" t="s">
        <v>40</v>
      </c>
      <c r="B23" s="127" t="s">
        <v>293</v>
      </c>
      <c r="C23" s="127" t="s">
        <v>41</v>
      </c>
      <c r="D23" s="260">
        <v>64400</v>
      </c>
      <c r="E23" s="148"/>
      <c r="F23" s="147"/>
    </row>
    <row r="24" spans="1:9" ht="50.25" customHeight="1">
      <c r="A24" s="258" t="s">
        <v>914</v>
      </c>
      <c r="B24" s="125" t="s">
        <v>287</v>
      </c>
      <c r="C24" s="125"/>
      <c r="D24" s="259">
        <f>D25</f>
        <v>67500</v>
      </c>
      <c r="E24" s="149"/>
      <c r="F24" s="147"/>
    </row>
    <row r="25" spans="1:9" ht="37.35" customHeight="1">
      <c r="A25" s="169" t="s">
        <v>290</v>
      </c>
      <c r="B25" s="127" t="s">
        <v>288</v>
      </c>
      <c r="C25" s="127"/>
      <c r="D25" s="260">
        <f>D26</f>
        <v>67500</v>
      </c>
      <c r="E25" s="149"/>
      <c r="F25" s="147"/>
    </row>
    <row r="26" spans="1:9" ht="37.35" customHeight="1">
      <c r="A26" s="183" t="s">
        <v>461</v>
      </c>
      <c r="B26" s="127" t="s">
        <v>289</v>
      </c>
      <c r="C26" s="127"/>
      <c r="D26" s="260">
        <f>D28+D27</f>
        <v>67500</v>
      </c>
      <c r="E26" s="149"/>
      <c r="F26" s="147"/>
    </row>
    <row r="27" spans="1:9" ht="37.35" customHeight="1">
      <c r="A27" s="183" t="s">
        <v>30</v>
      </c>
      <c r="B27" s="127" t="s">
        <v>289</v>
      </c>
      <c r="C27" s="127" t="s">
        <v>31</v>
      </c>
      <c r="D27" s="260">
        <v>12000</v>
      </c>
      <c r="E27" s="149"/>
      <c r="F27" s="147"/>
    </row>
    <row r="28" spans="1:9" ht="37.35" customHeight="1">
      <c r="A28" s="176" t="s">
        <v>40</v>
      </c>
      <c r="B28" s="127" t="s">
        <v>289</v>
      </c>
      <c r="C28" s="127" t="s">
        <v>41</v>
      </c>
      <c r="D28" s="260">
        <v>55500</v>
      </c>
      <c r="E28" s="149"/>
      <c r="F28" s="147"/>
    </row>
    <row r="29" spans="1:9" ht="48.75" customHeight="1">
      <c r="A29" s="279" t="s">
        <v>927</v>
      </c>
      <c r="B29" s="125" t="s">
        <v>313</v>
      </c>
      <c r="C29" s="125"/>
      <c r="D29" s="259">
        <f>D30+D35</f>
        <v>61500</v>
      </c>
      <c r="E29" s="149"/>
      <c r="F29" s="147"/>
    </row>
    <row r="30" spans="1:9" ht="18.75" customHeight="1">
      <c r="A30" s="385" t="s">
        <v>529</v>
      </c>
      <c r="B30" s="127" t="s">
        <v>310</v>
      </c>
      <c r="C30" s="127"/>
      <c r="D30" s="260">
        <f>D31+D33</f>
        <v>18000</v>
      </c>
      <c r="E30" s="149"/>
      <c r="F30" s="147"/>
    </row>
    <row r="31" spans="1:9" ht="21" customHeight="1">
      <c r="A31" s="385" t="s">
        <v>530</v>
      </c>
      <c r="B31" s="127" t="s">
        <v>698</v>
      </c>
      <c r="C31" s="127"/>
      <c r="D31" s="260">
        <f>D32</f>
        <v>18000</v>
      </c>
      <c r="E31" s="149"/>
      <c r="F31" s="147"/>
    </row>
    <row r="32" spans="1:9" ht="33.75" customHeight="1">
      <c r="A32" s="172" t="s">
        <v>40</v>
      </c>
      <c r="B32" s="127" t="s">
        <v>698</v>
      </c>
      <c r="C32" s="127" t="s">
        <v>41</v>
      </c>
      <c r="D32" s="260">
        <v>18000</v>
      </c>
      <c r="E32" s="149"/>
      <c r="F32" s="147"/>
    </row>
    <row r="33" spans="1:6" ht="33.75" customHeight="1">
      <c r="A33" s="262" t="s">
        <v>827</v>
      </c>
      <c r="B33" s="127" t="s">
        <v>832</v>
      </c>
      <c r="C33" s="127"/>
      <c r="D33" s="260">
        <f>D34</f>
        <v>0</v>
      </c>
      <c r="E33" s="149"/>
      <c r="F33" s="147"/>
    </row>
    <row r="34" spans="1:6" ht="18" customHeight="1">
      <c r="A34" s="172" t="s">
        <v>826</v>
      </c>
      <c r="B34" s="127" t="s">
        <v>832</v>
      </c>
      <c r="C34" s="127" t="s">
        <v>825</v>
      </c>
      <c r="D34" s="260">
        <v>0</v>
      </c>
      <c r="E34" s="149"/>
      <c r="F34" s="147"/>
    </row>
    <row r="35" spans="1:6" ht="18" customHeight="1">
      <c r="A35" s="172" t="s">
        <v>464</v>
      </c>
      <c r="B35" s="127" t="s">
        <v>678</v>
      </c>
      <c r="C35" s="127"/>
      <c r="D35" s="260">
        <f>D36+D39</f>
        <v>43500</v>
      </c>
      <c r="E35" s="149"/>
      <c r="F35" s="147"/>
    </row>
    <row r="36" spans="1:6" ht="18.75" customHeight="1">
      <c r="A36" s="176" t="s">
        <v>61</v>
      </c>
      <c r="B36" s="127" t="s">
        <v>679</v>
      </c>
      <c r="C36" s="127"/>
      <c r="D36" s="260">
        <f>D38+D37</f>
        <v>43500</v>
      </c>
      <c r="E36" s="149"/>
      <c r="F36" s="147"/>
    </row>
    <row r="37" spans="1:6" ht="18.75" customHeight="1">
      <c r="A37" s="183" t="s">
        <v>30</v>
      </c>
      <c r="B37" s="130" t="s">
        <v>679</v>
      </c>
      <c r="C37" s="130" t="s">
        <v>31</v>
      </c>
      <c r="D37" s="265">
        <v>19000</v>
      </c>
      <c r="E37" s="149"/>
      <c r="F37" s="147"/>
    </row>
    <row r="38" spans="1:6" ht="33.75" customHeight="1">
      <c r="A38" s="322" t="s">
        <v>40</v>
      </c>
      <c r="B38" s="130" t="s">
        <v>679</v>
      </c>
      <c r="C38" s="130" t="s">
        <v>41</v>
      </c>
      <c r="D38" s="265">
        <v>24500</v>
      </c>
      <c r="E38" s="149"/>
      <c r="F38" s="149"/>
    </row>
    <row r="39" spans="1:6" ht="35.25" customHeight="1">
      <c r="A39" s="493" t="s">
        <v>827</v>
      </c>
      <c r="B39" s="414" t="s">
        <v>833</v>
      </c>
      <c r="C39" s="130"/>
      <c r="D39" s="265">
        <f>D40</f>
        <v>0</v>
      </c>
      <c r="E39" s="149"/>
      <c r="F39" s="149"/>
    </row>
    <row r="40" spans="1:6" ht="33" customHeight="1">
      <c r="A40" s="476" t="s">
        <v>40</v>
      </c>
      <c r="B40" s="414" t="s">
        <v>833</v>
      </c>
      <c r="C40" s="130" t="s">
        <v>41</v>
      </c>
      <c r="D40" s="265">
        <v>0</v>
      </c>
      <c r="E40" s="149"/>
      <c r="F40" s="149"/>
    </row>
    <row r="41" spans="1:6" ht="51" customHeight="1">
      <c r="A41" s="264" t="s">
        <v>921</v>
      </c>
      <c r="B41" s="129" t="s">
        <v>466</v>
      </c>
      <c r="C41" s="129"/>
      <c r="D41" s="267">
        <f>D42+D47+D50</f>
        <v>2682086</v>
      </c>
      <c r="E41" s="149"/>
      <c r="F41" s="147"/>
    </row>
    <row r="42" spans="1:6" ht="18.75" customHeight="1">
      <c r="A42" s="169" t="s">
        <v>331</v>
      </c>
      <c r="B42" s="132" t="s">
        <v>323</v>
      </c>
      <c r="C42" s="132"/>
      <c r="D42" s="268">
        <f>D43</f>
        <v>2392536</v>
      </c>
      <c r="E42" s="149"/>
      <c r="F42" s="147"/>
    </row>
    <row r="43" spans="1:6" ht="17.25" customHeight="1">
      <c r="A43" s="183" t="s">
        <v>80</v>
      </c>
      <c r="B43" s="132" t="s">
        <v>690</v>
      </c>
      <c r="C43" s="132"/>
      <c r="D43" s="268">
        <f>D44+D45+D46</f>
        <v>2392536</v>
      </c>
      <c r="E43" s="149"/>
      <c r="F43" s="147"/>
    </row>
    <row r="44" spans="1:6" ht="16.5" customHeight="1">
      <c r="A44" s="176" t="s">
        <v>81</v>
      </c>
      <c r="B44" s="132" t="s">
        <v>690</v>
      </c>
      <c r="C44" s="132" t="s">
        <v>82</v>
      </c>
      <c r="D44" s="268">
        <v>1204934</v>
      </c>
      <c r="E44" s="149"/>
      <c r="F44" s="147"/>
    </row>
    <row r="45" spans="1:6" ht="37.5" customHeight="1">
      <c r="A45" s="176" t="s">
        <v>40</v>
      </c>
      <c r="B45" s="132" t="s">
        <v>690</v>
      </c>
      <c r="C45" s="132" t="s">
        <v>41</v>
      </c>
      <c r="D45" s="268">
        <v>868602</v>
      </c>
      <c r="E45" s="149"/>
      <c r="F45" s="147"/>
    </row>
    <row r="46" spans="1:6" ht="16.5" customHeight="1">
      <c r="A46" s="261" t="s">
        <v>42</v>
      </c>
      <c r="B46" s="132" t="s">
        <v>690</v>
      </c>
      <c r="C46" s="187" t="s">
        <v>43</v>
      </c>
      <c r="D46" s="268">
        <v>319000</v>
      </c>
      <c r="E46" s="149"/>
      <c r="F46" s="147"/>
    </row>
    <row r="47" spans="1:6" ht="32.25" customHeight="1">
      <c r="A47" s="173" t="s">
        <v>332</v>
      </c>
      <c r="B47" s="132" t="s">
        <v>691</v>
      </c>
      <c r="C47" s="187"/>
      <c r="D47" s="268">
        <f>D48</f>
        <v>289550</v>
      </c>
      <c r="E47" s="149"/>
      <c r="F47" s="147"/>
    </row>
    <row r="48" spans="1:6" ht="19.5" customHeight="1">
      <c r="A48" s="173" t="s">
        <v>96</v>
      </c>
      <c r="B48" s="132" t="s">
        <v>692</v>
      </c>
      <c r="C48" s="187"/>
      <c r="D48" s="268">
        <f>D49</f>
        <v>289550</v>
      </c>
      <c r="E48" s="149"/>
      <c r="F48" s="147"/>
    </row>
    <row r="49" spans="1:6" ht="36.75" customHeight="1">
      <c r="A49" s="176" t="s">
        <v>40</v>
      </c>
      <c r="B49" s="132" t="s">
        <v>692</v>
      </c>
      <c r="C49" s="187" t="s">
        <v>41</v>
      </c>
      <c r="D49" s="268">
        <v>289550</v>
      </c>
      <c r="E49" s="149"/>
      <c r="F49" s="147"/>
    </row>
    <row r="50" spans="1:6" ht="19.5" customHeight="1">
      <c r="A50" s="173" t="s">
        <v>333</v>
      </c>
      <c r="B50" s="132" t="s">
        <v>693</v>
      </c>
      <c r="C50" s="187"/>
      <c r="D50" s="268">
        <f>D51</f>
        <v>0</v>
      </c>
      <c r="E50" s="149"/>
      <c r="F50" s="147"/>
    </row>
    <row r="51" spans="1:6" ht="19.5" customHeight="1">
      <c r="A51" s="182" t="s">
        <v>95</v>
      </c>
      <c r="B51" s="132" t="s">
        <v>694</v>
      </c>
      <c r="C51" s="132"/>
      <c r="D51" s="268">
        <f>D52</f>
        <v>0</v>
      </c>
      <c r="E51" s="149"/>
      <c r="F51" s="147"/>
    </row>
    <row r="52" spans="1:6" ht="19.5" customHeight="1">
      <c r="A52" s="420" t="s">
        <v>68</v>
      </c>
      <c r="B52" s="132" t="s">
        <v>694</v>
      </c>
      <c r="C52" s="132" t="s">
        <v>69</v>
      </c>
      <c r="D52" s="268">
        <v>0</v>
      </c>
      <c r="E52" s="149"/>
      <c r="F52" s="147"/>
    </row>
    <row r="53" spans="1:6" ht="49.5" customHeight="1">
      <c r="A53" s="266" t="s">
        <v>917</v>
      </c>
      <c r="B53" s="280" t="s">
        <v>328</v>
      </c>
      <c r="C53" s="280"/>
      <c r="D53" s="259">
        <f>D54+D63+D66</f>
        <v>1234295</v>
      </c>
      <c r="E53" s="149"/>
      <c r="F53" s="147"/>
    </row>
    <row r="54" spans="1:6" ht="19.5" customHeight="1">
      <c r="A54" s="175" t="s">
        <v>469</v>
      </c>
      <c r="B54" s="194" t="s">
        <v>467</v>
      </c>
      <c r="C54" s="194"/>
      <c r="D54" s="260">
        <f>D55+D57+D59+D61</f>
        <v>404295</v>
      </c>
      <c r="E54" s="149"/>
      <c r="F54" s="147"/>
    </row>
    <row r="55" spans="1:6" ht="54.75" customHeight="1">
      <c r="A55" s="175" t="s">
        <v>767</v>
      </c>
      <c r="B55" s="194" t="s">
        <v>681</v>
      </c>
      <c r="C55" s="194"/>
      <c r="D55" s="458">
        <f>D56</f>
        <v>114295</v>
      </c>
      <c r="E55" s="149"/>
      <c r="F55" s="147"/>
    </row>
    <row r="56" spans="1:6" ht="19.5" customHeight="1">
      <c r="A56" s="220" t="s">
        <v>462</v>
      </c>
      <c r="B56" s="194" t="s">
        <v>681</v>
      </c>
      <c r="C56" s="194" t="s">
        <v>463</v>
      </c>
      <c r="D56" s="317">
        <v>114295</v>
      </c>
      <c r="E56" s="149"/>
      <c r="F56" s="147"/>
    </row>
    <row r="57" spans="1:6" ht="34.5" customHeight="1">
      <c r="A57" s="459" t="s">
        <v>770</v>
      </c>
      <c r="B57" s="460" t="s">
        <v>769</v>
      </c>
      <c r="C57" s="243"/>
      <c r="D57" s="211">
        <f>D58</f>
        <v>0</v>
      </c>
      <c r="E57" s="149"/>
      <c r="F57" s="147"/>
    </row>
    <row r="58" spans="1:6" ht="37.5" customHeight="1">
      <c r="A58" s="176" t="s">
        <v>40</v>
      </c>
      <c r="B58" s="130" t="s">
        <v>769</v>
      </c>
      <c r="C58" s="194" t="s">
        <v>41</v>
      </c>
      <c r="D58" s="211">
        <v>0</v>
      </c>
      <c r="E58" s="149"/>
      <c r="F58" s="147"/>
    </row>
    <row r="59" spans="1:6" ht="36.75" customHeight="1">
      <c r="A59" s="224" t="s">
        <v>773</v>
      </c>
      <c r="B59" s="130" t="s">
        <v>774</v>
      </c>
      <c r="C59" s="194"/>
      <c r="D59" s="211">
        <f>D60</f>
        <v>290000</v>
      </c>
      <c r="E59" s="149"/>
      <c r="F59" s="147"/>
    </row>
    <row r="60" spans="1:6" ht="35.25" customHeight="1">
      <c r="A60" s="176" t="s">
        <v>40</v>
      </c>
      <c r="B60" s="196" t="s">
        <v>774</v>
      </c>
      <c r="C60" s="194" t="s">
        <v>41</v>
      </c>
      <c r="D60" s="211">
        <v>290000</v>
      </c>
      <c r="E60" s="149"/>
      <c r="F60" s="147"/>
    </row>
    <row r="61" spans="1:6" ht="35.25" customHeight="1">
      <c r="A61" s="224" t="s">
        <v>810</v>
      </c>
      <c r="B61" s="196" t="s">
        <v>809</v>
      </c>
      <c r="C61" s="194"/>
      <c r="D61" s="211">
        <f>D62</f>
        <v>0</v>
      </c>
      <c r="E61" s="149"/>
      <c r="F61" s="147"/>
    </row>
    <row r="62" spans="1:6" ht="35.25" customHeight="1">
      <c r="A62" s="176" t="s">
        <v>40</v>
      </c>
      <c r="B62" s="196" t="s">
        <v>809</v>
      </c>
      <c r="C62" s="194" t="s">
        <v>41</v>
      </c>
      <c r="D62" s="211">
        <v>0</v>
      </c>
      <c r="E62" s="149"/>
      <c r="F62" s="147"/>
    </row>
    <row r="63" spans="1:6" ht="19.5" customHeight="1">
      <c r="A63" s="427" t="s">
        <v>305</v>
      </c>
      <c r="B63" s="353" t="s">
        <v>649</v>
      </c>
      <c r="C63" s="353"/>
      <c r="D63" s="263">
        <f>D64</f>
        <v>830000</v>
      </c>
      <c r="E63" s="149"/>
      <c r="F63" s="147"/>
    </row>
    <row r="64" spans="1:6" ht="40.5" customHeight="1">
      <c r="A64" s="177" t="s">
        <v>306</v>
      </c>
      <c r="B64" s="126" t="s">
        <v>677</v>
      </c>
      <c r="C64" s="126"/>
      <c r="D64" s="260">
        <f>D65</f>
        <v>830000</v>
      </c>
      <c r="E64" s="149"/>
      <c r="F64" s="147"/>
    </row>
    <row r="65" spans="1:6" ht="19.5" customHeight="1">
      <c r="A65" s="269" t="s">
        <v>68</v>
      </c>
      <c r="B65" s="271" t="s">
        <v>677</v>
      </c>
      <c r="C65" s="270" t="s">
        <v>69</v>
      </c>
      <c r="D65" s="272">
        <v>830000</v>
      </c>
      <c r="E65" s="149"/>
      <c r="F65" s="147"/>
    </row>
    <row r="66" spans="1:6" ht="19.5" customHeight="1">
      <c r="A66" s="362" t="s">
        <v>647</v>
      </c>
      <c r="B66" s="127" t="s">
        <v>699</v>
      </c>
      <c r="C66" s="338"/>
      <c r="D66" s="317">
        <f>D67</f>
        <v>0</v>
      </c>
      <c r="E66" s="149"/>
      <c r="F66" s="147"/>
    </row>
    <row r="67" spans="1:6" ht="19.5" customHeight="1">
      <c r="A67" s="365" t="s">
        <v>648</v>
      </c>
      <c r="B67" s="130" t="s">
        <v>700</v>
      </c>
      <c r="C67" s="366" t="s">
        <v>41</v>
      </c>
      <c r="D67" s="317">
        <v>0</v>
      </c>
      <c r="E67" s="149"/>
      <c r="F67" s="147"/>
    </row>
    <row r="68" spans="1:6" ht="50.25" customHeight="1">
      <c r="A68" s="305" t="s">
        <v>912</v>
      </c>
      <c r="B68" s="306" t="s">
        <v>299</v>
      </c>
      <c r="C68" s="306"/>
      <c r="D68" s="307">
        <f>D69+D76</f>
        <v>50500</v>
      </c>
      <c r="E68" s="149"/>
      <c r="F68" s="147"/>
    </row>
    <row r="69" spans="1:6" ht="19.5" customHeight="1">
      <c r="A69" s="170" t="s">
        <v>285</v>
      </c>
      <c r="B69" s="276" t="s">
        <v>623</v>
      </c>
      <c r="C69" s="308"/>
      <c r="D69" s="309">
        <f>D70+D74</f>
        <v>41000</v>
      </c>
      <c r="E69" s="149"/>
      <c r="F69" s="147"/>
    </row>
    <row r="70" spans="1:6" ht="35.25" customHeight="1">
      <c r="A70" s="351" t="s">
        <v>52</v>
      </c>
      <c r="B70" s="127" t="s">
        <v>675</v>
      </c>
      <c r="C70" s="130"/>
      <c r="D70" s="260">
        <f>D72+D71+D73</f>
        <v>11000</v>
      </c>
      <c r="E70" s="149"/>
      <c r="F70" s="147"/>
    </row>
    <row r="71" spans="1:6" ht="19.5" customHeight="1">
      <c r="A71" s="183" t="s">
        <v>30</v>
      </c>
      <c r="B71" s="127" t="s">
        <v>675</v>
      </c>
      <c r="C71" s="130" t="s">
        <v>31</v>
      </c>
      <c r="D71" s="260">
        <v>7000</v>
      </c>
      <c r="E71" s="149"/>
      <c r="F71" s="147"/>
    </row>
    <row r="72" spans="1:6" ht="36" customHeight="1">
      <c r="A72" s="419" t="s">
        <v>40</v>
      </c>
      <c r="B72" s="127" t="s">
        <v>675</v>
      </c>
      <c r="C72" s="127" t="s">
        <v>41</v>
      </c>
      <c r="D72" s="260">
        <v>4000</v>
      </c>
      <c r="E72" s="149"/>
      <c r="F72" s="147"/>
    </row>
    <row r="73" spans="1:6" ht="21.75" customHeight="1">
      <c r="A73" s="212" t="s">
        <v>766</v>
      </c>
      <c r="B73" s="127" t="s">
        <v>675</v>
      </c>
      <c r="C73" s="127" t="s">
        <v>751</v>
      </c>
      <c r="D73" s="260">
        <v>0</v>
      </c>
      <c r="E73" s="149"/>
      <c r="F73" s="147"/>
    </row>
    <row r="74" spans="1:6" ht="38.25" customHeight="1">
      <c r="A74" s="333" t="s">
        <v>646</v>
      </c>
      <c r="B74" s="127" t="s">
        <v>701</v>
      </c>
      <c r="C74" s="127"/>
      <c r="D74" s="260">
        <f>D75</f>
        <v>30000</v>
      </c>
      <c r="E74" s="149"/>
      <c r="F74" s="147"/>
    </row>
    <row r="75" spans="1:6" ht="33.75" customHeight="1">
      <c r="A75" s="181" t="s">
        <v>40</v>
      </c>
      <c r="B75" s="127" t="s">
        <v>701</v>
      </c>
      <c r="C75" s="127" t="s">
        <v>41</v>
      </c>
      <c r="D75" s="260">
        <v>30000</v>
      </c>
      <c r="E75" s="149"/>
      <c r="F75" s="147"/>
    </row>
    <row r="76" spans="1:6" ht="19.5" customHeight="1">
      <c r="A76" s="174" t="s">
        <v>330</v>
      </c>
      <c r="B76" s="132" t="s">
        <v>688</v>
      </c>
      <c r="C76" s="132"/>
      <c r="D76" s="268">
        <f>D77</f>
        <v>9500</v>
      </c>
      <c r="E76" s="149"/>
      <c r="F76" s="147"/>
    </row>
    <row r="77" spans="1:6" ht="37.5" customHeight="1">
      <c r="A77" s="186" t="s">
        <v>94</v>
      </c>
      <c r="B77" s="127" t="s">
        <v>702</v>
      </c>
      <c r="C77" s="132"/>
      <c r="D77" s="268">
        <f>D78</f>
        <v>9500</v>
      </c>
      <c r="E77" s="149"/>
      <c r="F77" s="147"/>
    </row>
    <row r="78" spans="1:6" ht="33" customHeight="1">
      <c r="A78" s="181" t="s">
        <v>40</v>
      </c>
      <c r="B78" s="127" t="s">
        <v>702</v>
      </c>
      <c r="C78" s="132" t="s">
        <v>41</v>
      </c>
      <c r="D78" s="268">
        <f>[2]Вед.2019!G193</f>
        <v>9500</v>
      </c>
      <c r="E78" s="149"/>
      <c r="F78" s="147"/>
    </row>
    <row r="79" spans="1:6" ht="51" customHeight="1">
      <c r="A79" s="380" t="s">
        <v>915</v>
      </c>
      <c r="B79" s="340" t="s">
        <v>295</v>
      </c>
      <c r="C79" s="340"/>
      <c r="D79" s="341">
        <f>D80+D83</f>
        <v>9695600</v>
      </c>
      <c r="E79" s="149"/>
      <c r="F79" s="147"/>
    </row>
    <row r="80" spans="1:6" ht="48.75" customHeight="1">
      <c r="A80" s="321" t="s">
        <v>298</v>
      </c>
      <c r="B80" s="276" t="s">
        <v>296</v>
      </c>
      <c r="C80" s="276"/>
      <c r="D80" s="309">
        <f>D81</f>
        <v>521600</v>
      </c>
      <c r="E80" s="149"/>
      <c r="F80" s="147"/>
    </row>
    <row r="81" spans="1:6" ht="36.75" customHeight="1">
      <c r="A81" s="322" t="s">
        <v>63</v>
      </c>
      <c r="B81" s="130" t="s">
        <v>297</v>
      </c>
      <c r="C81" s="127"/>
      <c r="D81" s="263">
        <f>D82</f>
        <v>521600</v>
      </c>
      <c r="E81" s="149"/>
      <c r="F81" s="147"/>
    </row>
    <row r="82" spans="1:6" ht="33.75" customHeight="1">
      <c r="A82" s="476" t="s">
        <v>40</v>
      </c>
      <c r="B82" s="196" t="s">
        <v>297</v>
      </c>
      <c r="C82" s="414" t="s">
        <v>41</v>
      </c>
      <c r="D82" s="367">
        <v>521600</v>
      </c>
      <c r="E82" s="149"/>
      <c r="F82" s="147"/>
    </row>
    <row r="83" spans="1:6" ht="19.5" customHeight="1">
      <c r="A83" s="395" t="s">
        <v>794</v>
      </c>
      <c r="B83" s="196" t="s">
        <v>793</v>
      </c>
      <c r="C83" s="522"/>
      <c r="D83" s="197">
        <f>D84</f>
        <v>9174000</v>
      </c>
      <c r="E83" s="149"/>
      <c r="F83" s="147"/>
    </row>
    <row r="84" spans="1:6" ht="51" customHeight="1">
      <c r="A84" s="395" t="s">
        <v>907</v>
      </c>
      <c r="B84" s="196" t="s">
        <v>792</v>
      </c>
      <c r="C84" s="522" t="s">
        <v>926</v>
      </c>
      <c r="D84" s="197">
        <v>9174000</v>
      </c>
      <c r="E84" s="149"/>
      <c r="F84" s="147"/>
    </row>
    <row r="85" spans="1:6" ht="50.25" customHeight="1">
      <c r="A85" s="520" t="s">
        <v>913</v>
      </c>
      <c r="B85" s="521" t="s">
        <v>300</v>
      </c>
      <c r="C85" s="282"/>
      <c r="D85" s="523">
        <f>D87</f>
        <v>2000</v>
      </c>
      <c r="E85" s="149"/>
      <c r="F85" s="147"/>
    </row>
    <row r="86" spans="1:6" ht="19.5" customHeight="1">
      <c r="A86" s="214" t="s">
        <v>286</v>
      </c>
      <c r="B86" s="130" t="s">
        <v>302</v>
      </c>
      <c r="C86" s="130"/>
      <c r="D86" s="265">
        <f>D87</f>
        <v>2000</v>
      </c>
      <c r="E86" s="149"/>
      <c r="F86" s="147"/>
    </row>
    <row r="87" spans="1:6" ht="33.75" customHeight="1">
      <c r="A87" s="171" t="s">
        <v>52</v>
      </c>
      <c r="B87" s="132" t="s">
        <v>676</v>
      </c>
      <c r="C87" s="130"/>
      <c r="D87" s="265">
        <f>D88</f>
        <v>2000</v>
      </c>
      <c r="E87" s="149"/>
      <c r="F87" s="147"/>
    </row>
    <row r="88" spans="1:6" ht="33.75" customHeight="1">
      <c r="A88" s="172" t="s">
        <v>40</v>
      </c>
      <c r="B88" s="187" t="s">
        <v>676</v>
      </c>
      <c r="C88" s="130" t="s">
        <v>41</v>
      </c>
      <c r="D88" s="265">
        <f>[2]Вед.2019!G73</f>
        <v>2000</v>
      </c>
      <c r="E88" s="149"/>
      <c r="F88" s="147"/>
    </row>
    <row r="89" spans="1:6" s="152" customFormat="1" ht="53.25" customHeight="1">
      <c r="A89" s="364" t="s">
        <v>923</v>
      </c>
      <c r="B89" s="192" t="s">
        <v>312</v>
      </c>
      <c r="C89" s="192"/>
      <c r="D89" s="210">
        <f>D90</f>
        <v>46000</v>
      </c>
      <c r="E89" s="150"/>
      <c r="F89" s="151"/>
    </row>
    <row r="90" spans="1:6" s="152" customFormat="1" ht="19.5" customHeight="1">
      <c r="A90" s="326" t="s">
        <v>639</v>
      </c>
      <c r="B90" s="368" t="s">
        <v>311</v>
      </c>
      <c r="C90" s="245"/>
      <c r="D90" s="369">
        <f>D91</f>
        <v>46000</v>
      </c>
      <c r="E90" s="150"/>
      <c r="F90" s="151"/>
    </row>
    <row r="91" spans="1:6" s="152" customFormat="1" ht="32.25" customHeight="1">
      <c r="A91" s="326" t="s">
        <v>638</v>
      </c>
      <c r="B91" s="328" t="s">
        <v>703</v>
      </c>
      <c r="C91" s="196"/>
      <c r="D91" s="325">
        <f>D92</f>
        <v>46000</v>
      </c>
      <c r="E91" s="150"/>
      <c r="F91" s="151"/>
    </row>
    <row r="92" spans="1:6" s="152" customFormat="1" ht="32.25" customHeight="1">
      <c r="A92" s="339" t="s">
        <v>636</v>
      </c>
      <c r="B92" s="329" t="s">
        <v>703</v>
      </c>
      <c r="C92" s="196" t="s">
        <v>41</v>
      </c>
      <c r="D92" s="325">
        <v>46000</v>
      </c>
      <c r="E92" s="150"/>
      <c r="F92" s="151"/>
    </row>
    <row r="93" spans="1:6" s="152" customFormat="1" ht="52.5" customHeight="1">
      <c r="A93" s="258" t="s">
        <v>928</v>
      </c>
      <c r="B93" s="129" t="s">
        <v>319</v>
      </c>
      <c r="C93" s="133"/>
      <c r="D93" s="259">
        <f>D94+D103+D110+D107</f>
        <v>12321299</v>
      </c>
      <c r="E93" s="150"/>
      <c r="F93" s="151"/>
    </row>
    <row r="94" spans="1:6" s="152" customFormat="1" ht="20.25" customHeight="1">
      <c r="A94" s="182" t="s">
        <v>314</v>
      </c>
      <c r="B94" s="127" t="s">
        <v>315</v>
      </c>
      <c r="C94" s="131"/>
      <c r="D94" s="260">
        <f>D95+D99+D101</f>
        <v>9795390</v>
      </c>
      <c r="E94" s="150"/>
      <c r="F94" s="151"/>
    </row>
    <row r="95" spans="1:6" s="152" customFormat="1" ht="36.75" customHeight="1">
      <c r="A95" s="183" t="s">
        <v>80</v>
      </c>
      <c r="B95" s="127" t="s">
        <v>316</v>
      </c>
      <c r="C95" s="131"/>
      <c r="D95" s="260">
        <f>D96+D97+D98</f>
        <v>8156080</v>
      </c>
      <c r="E95" s="150"/>
      <c r="F95" s="151"/>
    </row>
    <row r="96" spans="1:6" s="152" customFormat="1" ht="20.25" customHeight="1">
      <c r="A96" s="176" t="s">
        <v>81</v>
      </c>
      <c r="B96" s="127" t="s">
        <v>316</v>
      </c>
      <c r="C96" s="132" t="s">
        <v>82</v>
      </c>
      <c r="D96" s="260">
        <v>5292567</v>
      </c>
      <c r="E96" s="150"/>
      <c r="F96" s="151"/>
    </row>
    <row r="97" spans="1:6" s="152" customFormat="1" ht="36.75" customHeight="1">
      <c r="A97" s="181" t="s">
        <v>40</v>
      </c>
      <c r="B97" s="127" t="s">
        <v>316</v>
      </c>
      <c r="C97" s="127" t="s">
        <v>41</v>
      </c>
      <c r="D97" s="260">
        <v>2614513</v>
      </c>
      <c r="E97" s="150"/>
      <c r="F97" s="151"/>
    </row>
    <row r="98" spans="1:6" s="152" customFormat="1" ht="19.5" customHeight="1">
      <c r="A98" s="261" t="s">
        <v>42</v>
      </c>
      <c r="B98" s="127" t="s">
        <v>316</v>
      </c>
      <c r="C98" s="132" t="s">
        <v>43</v>
      </c>
      <c r="D98" s="268">
        <v>249000</v>
      </c>
      <c r="E98" s="150"/>
      <c r="F98" s="151"/>
    </row>
    <row r="99" spans="1:6" s="152" customFormat="1" ht="23.25" customHeight="1">
      <c r="A99" s="426" t="s">
        <v>317</v>
      </c>
      <c r="B99" s="130" t="s">
        <v>318</v>
      </c>
      <c r="C99" s="130"/>
      <c r="D99" s="323">
        <f>D100</f>
        <v>1639310</v>
      </c>
      <c r="E99" s="150"/>
      <c r="F99" s="151"/>
    </row>
    <row r="100" spans="1:6" s="152" customFormat="1" ht="32.25" customHeight="1">
      <c r="A100" s="428" t="s">
        <v>40</v>
      </c>
      <c r="B100" s="463" t="s">
        <v>318</v>
      </c>
      <c r="C100" s="463" t="s">
        <v>41</v>
      </c>
      <c r="D100" s="472">
        <v>1639310</v>
      </c>
      <c r="E100" s="150"/>
      <c r="F100" s="151"/>
    </row>
    <row r="101" spans="1:6" s="152" customFormat="1" ht="17.25" customHeight="1">
      <c r="A101" s="461" t="s">
        <v>784</v>
      </c>
      <c r="B101" s="353" t="s">
        <v>785</v>
      </c>
      <c r="C101" s="353"/>
      <c r="D101" s="462">
        <f>D102</f>
        <v>0</v>
      </c>
      <c r="E101" s="150"/>
      <c r="F101" s="151"/>
    </row>
    <row r="102" spans="1:6" s="152" customFormat="1" ht="32.25" customHeight="1">
      <c r="A102" s="176" t="s">
        <v>40</v>
      </c>
      <c r="B102" s="127" t="s">
        <v>785</v>
      </c>
      <c r="C102" s="127" t="s">
        <v>41</v>
      </c>
      <c r="D102" s="268">
        <v>0</v>
      </c>
      <c r="E102" s="150"/>
      <c r="F102" s="151"/>
    </row>
    <row r="103" spans="1:6" s="152" customFormat="1" ht="19.5" customHeight="1">
      <c r="A103" s="184" t="s">
        <v>320</v>
      </c>
      <c r="B103" s="127" t="s">
        <v>321</v>
      </c>
      <c r="C103" s="127"/>
      <c r="D103" s="260">
        <f>D104</f>
        <v>2525909</v>
      </c>
      <c r="E103" s="150"/>
      <c r="F103" s="151"/>
    </row>
    <row r="104" spans="1:6" s="152" customFormat="1" ht="36.75" customHeight="1">
      <c r="A104" s="183" t="s">
        <v>468</v>
      </c>
      <c r="B104" s="131" t="s">
        <v>322</v>
      </c>
      <c r="C104" s="132"/>
      <c r="D104" s="268">
        <f>D105+D106</f>
        <v>2525909</v>
      </c>
      <c r="E104" s="150"/>
      <c r="F104" s="151"/>
    </row>
    <row r="105" spans="1:6" s="152" customFormat="1" ht="32.25" customHeight="1">
      <c r="A105" s="183" t="s">
        <v>30</v>
      </c>
      <c r="B105" s="131" t="s">
        <v>322</v>
      </c>
      <c r="C105" s="132" t="s">
        <v>31</v>
      </c>
      <c r="D105" s="268">
        <v>2173693</v>
      </c>
      <c r="E105" s="150"/>
      <c r="F105" s="151"/>
    </row>
    <row r="106" spans="1:6" s="152" customFormat="1" ht="36.75" customHeight="1">
      <c r="A106" s="176" t="s">
        <v>40</v>
      </c>
      <c r="B106" s="131" t="s">
        <v>322</v>
      </c>
      <c r="C106" s="132" t="s">
        <v>41</v>
      </c>
      <c r="D106" s="268">
        <v>352216</v>
      </c>
      <c r="E106" s="150"/>
      <c r="F106" s="151"/>
    </row>
    <row r="107" spans="1:6" s="152" customFormat="1" ht="50.25" customHeight="1">
      <c r="A107" s="214" t="s">
        <v>819</v>
      </c>
      <c r="B107" s="131" t="s">
        <v>821</v>
      </c>
      <c r="C107" s="132"/>
      <c r="D107" s="268">
        <f>D108</f>
        <v>0</v>
      </c>
      <c r="E107" s="150"/>
      <c r="F107" s="151"/>
    </row>
    <row r="108" spans="1:6" s="152" customFormat="1" ht="36.75" customHeight="1">
      <c r="A108" s="214" t="s">
        <v>820</v>
      </c>
      <c r="B108" s="131" t="s">
        <v>822</v>
      </c>
      <c r="C108" s="132"/>
      <c r="D108" s="268">
        <f>D109</f>
        <v>0</v>
      </c>
      <c r="E108" s="150"/>
      <c r="F108" s="151"/>
    </row>
    <row r="109" spans="1:6" s="152" customFormat="1" ht="36.75" customHeight="1">
      <c r="A109" s="176" t="s">
        <v>40</v>
      </c>
      <c r="B109" s="131" t="s">
        <v>822</v>
      </c>
      <c r="C109" s="132" t="s">
        <v>41</v>
      </c>
      <c r="D109" s="268">
        <v>0</v>
      </c>
      <c r="E109" s="150"/>
      <c r="F109" s="151"/>
    </row>
    <row r="110" spans="1:6" s="152" customFormat="1" ht="20.25" customHeight="1">
      <c r="A110" s="339" t="s">
        <v>721</v>
      </c>
      <c r="B110" s="127" t="s">
        <v>775</v>
      </c>
      <c r="C110" s="132"/>
      <c r="D110" s="268">
        <f>D111+D113</f>
        <v>0</v>
      </c>
      <c r="E110" s="150"/>
      <c r="F110" s="151"/>
    </row>
    <row r="111" spans="1:6" s="152" customFormat="1" ht="22.5" customHeight="1">
      <c r="A111" s="428" t="s">
        <v>777</v>
      </c>
      <c r="B111" s="127" t="s">
        <v>776</v>
      </c>
      <c r="C111" s="132"/>
      <c r="D111" s="268">
        <f>D112</f>
        <v>0</v>
      </c>
      <c r="E111" s="150"/>
      <c r="F111" s="151"/>
    </row>
    <row r="112" spans="1:6" s="152" customFormat="1" ht="36.75" customHeight="1">
      <c r="A112" s="176" t="s">
        <v>40</v>
      </c>
      <c r="B112" s="127" t="s">
        <v>776</v>
      </c>
      <c r="C112" s="132" t="s">
        <v>41</v>
      </c>
      <c r="D112" s="268">
        <v>0</v>
      </c>
      <c r="E112" s="150"/>
      <c r="F112" s="151"/>
    </row>
    <row r="113" spans="1:6" s="152" customFormat="1" ht="21" customHeight="1">
      <c r="A113" s="477" t="s">
        <v>834</v>
      </c>
      <c r="B113" s="127" t="s">
        <v>829</v>
      </c>
      <c r="C113" s="132"/>
      <c r="D113" s="268">
        <f>D114</f>
        <v>0</v>
      </c>
      <c r="E113" s="150"/>
      <c r="F113" s="151"/>
    </row>
    <row r="114" spans="1:6" s="152" customFormat="1" ht="19.5" customHeight="1">
      <c r="A114" s="269" t="s">
        <v>68</v>
      </c>
      <c r="B114" s="127" t="s">
        <v>829</v>
      </c>
      <c r="C114" s="132" t="s">
        <v>69</v>
      </c>
      <c r="D114" s="268">
        <v>0</v>
      </c>
      <c r="E114" s="150"/>
      <c r="F114" s="151"/>
    </row>
    <row r="115" spans="1:6" ht="53.25" customHeight="1">
      <c r="A115" s="208" t="s">
        <v>924</v>
      </c>
      <c r="B115" s="133" t="s">
        <v>303</v>
      </c>
      <c r="C115" s="129"/>
      <c r="D115" s="267">
        <f>D116+D125</f>
        <v>382064</v>
      </c>
      <c r="E115" s="149"/>
      <c r="F115" s="147"/>
    </row>
    <row r="116" spans="1:6" ht="20.25" customHeight="1">
      <c r="A116" s="401" t="s">
        <v>326</v>
      </c>
      <c r="B116" s="370" t="s">
        <v>304</v>
      </c>
      <c r="C116" s="187"/>
      <c r="D116" s="323">
        <f>D117+D119+D121+D123</f>
        <v>191500</v>
      </c>
      <c r="E116" s="149"/>
      <c r="F116" s="147"/>
    </row>
    <row r="117" spans="1:6" ht="31.5" customHeight="1">
      <c r="A117" s="387" t="s">
        <v>327</v>
      </c>
      <c r="B117" s="388" t="s">
        <v>685</v>
      </c>
      <c r="C117" s="330"/>
      <c r="D117" s="331">
        <f>+ D118</f>
        <v>65000</v>
      </c>
      <c r="E117" s="149"/>
      <c r="F117" s="147"/>
    </row>
    <row r="118" spans="1:6" ht="31.5" customHeight="1">
      <c r="A118" s="176" t="s">
        <v>637</v>
      </c>
      <c r="B118" s="131" t="s">
        <v>685</v>
      </c>
      <c r="C118" s="132" t="s">
        <v>635</v>
      </c>
      <c r="D118" s="268">
        <v>65000</v>
      </c>
      <c r="E118" s="149"/>
      <c r="F118" s="147"/>
    </row>
    <row r="119" spans="1:6" ht="16.5" customHeight="1">
      <c r="A119" s="178" t="s">
        <v>89</v>
      </c>
      <c r="B119" s="131" t="s">
        <v>686</v>
      </c>
      <c r="C119" s="132"/>
      <c r="D119" s="268">
        <f>+D120</f>
        <v>120000</v>
      </c>
      <c r="E119" s="149"/>
      <c r="F119" s="147"/>
    </row>
    <row r="120" spans="1:6" ht="31.5" customHeight="1">
      <c r="A120" s="176" t="s">
        <v>637</v>
      </c>
      <c r="B120" s="131" t="s">
        <v>686</v>
      </c>
      <c r="C120" s="132" t="s">
        <v>635</v>
      </c>
      <c r="D120" s="268">
        <v>120000</v>
      </c>
      <c r="E120" s="149"/>
      <c r="F120" s="147"/>
    </row>
    <row r="121" spans="1:6" ht="31.5" customHeight="1">
      <c r="A121" s="181" t="s">
        <v>90</v>
      </c>
      <c r="B121" s="131" t="s">
        <v>687</v>
      </c>
      <c r="C121" s="137"/>
      <c r="D121" s="268">
        <f>+D122</f>
        <v>6500</v>
      </c>
      <c r="E121" s="149"/>
      <c r="F121" s="147"/>
    </row>
    <row r="122" spans="1:6" ht="31.5" customHeight="1">
      <c r="A122" s="322" t="s">
        <v>637</v>
      </c>
      <c r="B122" s="131" t="s">
        <v>687</v>
      </c>
      <c r="C122" s="132" t="s">
        <v>635</v>
      </c>
      <c r="D122" s="268">
        <v>6500</v>
      </c>
      <c r="E122" s="149"/>
      <c r="F122" s="147"/>
    </row>
    <row r="123" spans="1:6" ht="51" customHeight="1">
      <c r="A123" s="220" t="s">
        <v>754</v>
      </c>
      <c r="B123" s="131" t="s">
        <v>756</v>
      </c>
      <c r="C123" s="132"/>
      <c r="D123" s="268">
        <f>D124</f>
        <v>0</v>
      </c>
      <c r="E123" s="149"/>
      <c r="F123" s="147"/>
    </row>
    <row r="124" spans="1:6" ht="31.5" customHeight="1">
      <c r="A124" s="322" t="s">
        <v>636</v>
      </c>
      <c r="B124" s="131" t="s">
        <v>756</v>
      </c>
      <c r="C124" s="132" t="s">
        <v>635</v>
      </c>
      <c r="D124" s="268">
        <v>0</v>
      </c>
      <c r="E124" s="149"/>
      <c r="F124" s="147"/>
    </row>
    <row r="125" spans="1:6" ht="31.5" customHeight="1">
      <c r="A125" s="185" t="s">
        <v>324</v>
      </c>
      <c r="B125" s="131" t="s">
        <v>586</v>
      </c>
      <c r="C125" s="132"/>
      <c r="D125" s="268">
        <f>D126+D128</f>
        <v>190564</v>
      </c>
      <c r="E125" s="149"/>
      <c r="F125" s="147"/>
    </row>
    <row r="126" spans="1:6" ht="22.5" customHeight="1">
      <c r="A126" s="371" t="s">
        <v>325</v>
      </c>
      <c r="B126" s="370" t="s">
        <v>695</v>
      </c>
      <c r="C126" s="187"/>
      <c r="D126" s="323">
        <f>D127</f>
        <v>147564</v>
      </c>
      <c r="E126" s="149"/>
      <c r="F126" s="147"/>
    </row>
    <row r="127" spans="1:6" ht="20.25" customHeight="1">
      <c r="A127" s="220" t="s">
        <v>86</v>
      </c>
      <c r="B127" s="180" t="s">
        <v>695</v>
      </c>
      <c r="C127" s="199" t="s">
        <v>87</v>
      </c>
      <c r="D127" s="222">
        <v>147564</v>
      </c>
      <c r="E127" s="149"/>
      <c r="F127" s="147"/>
    </row>
    <row r="128" spans="1:6" ht="52.5" customHeight="1">
      <c r="A128" s="363" t="s">
        <v>711</v>
      </c>
      <c r="B128" s="180" t="s">
        <v>696</v>
      </c>
      <c r="C128" s="199"/>
      <c r="D128" s="222">
        <f>D130+D129</f>
        <v>43000</v>
      </c>
      <c r="E128" s="149"/>
      <c r="F128" s="147"/>
    </row>
    <row r="129" spans="1:6" ht="22.5" customHeight="1">
      <c r="A129" s="176" t="s">
        <v>81</v>
      </c>
      <c r="B129" s="180" t="s">
        <v>696</v>
      </c>
      <c r="C129" s="199" t="s">
        <v>82</v>
      </c>
      <c r="D129" s="222">
        <v>43000</v>
      </c>
      <c r="E129" s="149"/>
      <c r="F129" s="147"/>
    </row>
    <row r="130" spans="1:6" ht="20.25" customHeight="1">
      <c r="A130" s="220" t="s">
        <v>86</v>
      </c>
      <c r="B130" s="180" t="s">
        <v>696</v>
      </c>
      <c r="C130" s="199" t="s">
        <v>87</v>
      </c>
      <c r="D130" s="222">
        <v>0</v>
      </c>
      <c r="E130" s="149"/>
      <c r="F130" s="147"/>
    </row>
    <row r="131" spans="1:6" ht="54" customHeight="1">
      <c r="A131" s="215" t="s">
        <v>925</v>
      </c>
      <c r="B131" s="192" t="s">
        <v>307</v>
      </c>
      <c r="C131" s="192"/>
      <c r="D131" s="210">
        <f>D132</f>
        <v>3243366.19</v>
      </c>
      <c r="E131" s="149"/>
      <c r="F131" s="147"/>
    </row>
    <row r="132" spans="1:6" ht="20.25" customHeight="1">
      <c r="A132" s="179" t="s">
        <v>198</v>
      </c>
      <c r="B132" s="353" t="s">
        <v>308</v>
      </c>
      <c r="C132" s="353"/>
      <c r="D132" s="263">
        <f>D133+D137+D141+D139</f>
        <v>3243366.19</v>
      </c>
      <c r="E132" s="149"/>
      <c r="F132" s="147"/>
    </row>
    <row r="133" spans="1:6" ht="34.5" customHeight="1">
      <c r="A133" s="281" t="s">
        <v>76</v>
      </c>
      <c r="B133" s="127" t="s">
        <v>309</v>
      </c>
      <c r="C133" s="127"/>
      <c r="D133" s="260">
        <f>D134+D135+D136</f>
        <v>580855</v>
      </c>
      <c r="E133" s="149"/>
      <c r="F133" s="147"/>
    </row>
    <row r="134" spans="1:6" ht="34.5" customHeight="1">
      <c r="A134" s="281" t="s">
        <v>40</v>
      </c>
      <c r="B134" s="127" t="s">
        <v>309</v>
      </c>
      <c r="C134" s="127" t="s">
        <v>41</v>
      </c>
      <c r="D134" s="260">
        <v>580855</v>
      </c>
      <c r="E134" s="149"/>
      <c r="F134" s="147"/>
    </row>
    <row r="135" spans="1:6" ht="21" customHeight="1">
      <c r="A135" s="281" t="s">
        <v>673</v>
      </c>
      <c r="B135" s="127" t="s">
        <v>309</v>
      </c>
      <c r="C135" s="127" t="s">
        <v>674</v>
      </c>
      <c r="D135" s="260">
        <v>0</v>
      </c>
      <c r="E135" s="149"/>
      <c r="F135" s="147"/>
    </row>
    <row r="136" spans="1:6" ht="23.25" customHeight="1">
      <c r="A136" s="281" t="s">
        <v>42</v>
      </c>
      <c r="B136" s="127" t="s">
        <v>309</v>
      </c>
      <c r="C136" s="127" t="s">
        <v>43</v>
      </c>
      <c r="D136" s="260">
        <v>0</v>
      </c>
      <c r="E136" s="149"/>
      <c r="F136" s="147"/>
    </row>
    <row r="137" spans="1:6" ht="20.25" customHeight="1">
      <c r="A137" s="176" t="s">
        <v>61</v>
      </c>
      <c r="B137" s="127" t="s">
        <v>71</v>
      </c>
      <c r="C137" s="127"/>
      <c r="D137" s="260">
        <f>D138</f>
        <v>1462511.19</v>
      </c>
      <c r="E137" s="149"/>
      <c r="F137" s="147"/>
    </row>
    <row r="138" spans="1:6" ht="38.25" customHeight="1">
      <c r="A138" s="176" t="s">
        <v>40</v>
      </c>
      <c r="B138" s="127" t="s">
        <v>71</v>
      </c>
      <c r="C138" s="127" t="s">
        <v>41</v>
      </c>
      <c r="D138" s="260">
        <v>1462511.19</v>
      </c>
      <c r="E138" s="149"/>
      <c r="F138" s="147"/>
    </row>
    <row r="139" spans="1:6" ht="19.5" customHeight="1">
      <c r="A139" s="389" t="s">
        <v>719</v>
      </c>
      <c r="B139" s="127" t="s">
        <v>718</v>
      </c>
      <c r="C139" s="127"/>
      <c r="D139" s="260">
        <f>D140</f>
        <v>1200000</v>
      </c>
      <c r="E139" s="149"/>
      <c r="F139" s="147"/>
    </row>
    <row r="140" spans="1:6" ht="38.25" customHeight="1">
      <c r="A140" s="176" t="s">
        <v>40</v>
      </c>
      <c r="B140" s="127" t="s">
        <v>718</v>
      </c>
      <c r="C140" s="127" t="s">
        <v>41</v>
      </c>
      <c r="D140" s="260">
        <v>1200000</v>
      </c>
      <c r="E140" s="149"/>
      <c r="F140" s="147"/>
    </row>
    <row r="141" spans="1:6" ht="20.25" customHeight="1">
      <c r="A141" s="213" t="s">
        <v>465</v>
      </c>
      <c r="B141" s="132" t="s">
        <v>72</v>
      </c>
      <c r="C141" s="132"/>
      <c r="D141" s="268">
        <f>D142</f>
        <v>0</v>
      </c>
      <c r="E141" s="149"/>
      <c r="F141" s="147"/>
    </row>
    <row r="142" spans="1:6" ht="35.25" customHeight="1">
      <c r="A142" s="176" t="s">
        <v>40</v>
      </c>
      <c r="B142" s="132" t="s">
        <v>72</v>
      </c>
      <c r="C142" s="127" t="s">
        <v>41</v>
      </c>
      <c r="D142" s="260">
        <v>0</v>
      </c>
      <c r="E142" s="149"/>
      <c r="F142" s="147"/>
    </row>
    <row r="143" spans="1:6" ht="50.25" customHeight="1">
      <c r="A143" s="372" t="s">
        <v>916</v>
      </c>
      <c r="B143" s="468" t="s">
        <v>283</v>
      </c>
      <c r="C143" s="203"/>
      <c r="D143" s="455">
        <f>D144</f>
        <v>38704.81</v>
      </c>
      <c r="E143" s="149"/>
      <c r="F143" s="147"/>
    </row>
    <row r="144" spans="1:6" ht="33.75" customHeight="1">
      <c r="A144" s="464" t="s">
        <v>301</v>
      </c>
      <c r="B144" s="465" t="s">
        <v>284</v>
      </c>
      <c r="C144" s="466"/>
      <c r="D144" s="467">
        <f>D147+D145+D149</f>
        <v>38704.81</v>
      </c>
      <c r="E144" s="149"/>
      <c r="F144" s="147"/>
    </row>
    <row r="145" spans="1:6" ht="103.5" customHeight="1">
      <c r="A145" s="482" t="s">
        <v>798</v>
      </c>
      <c r="B145" s="465" t="s">
        <v>799</v>
      </c>
      <c r="C145" s="466"/>
      <c r="D145" s="467">
        <f>D146</f>
        <v>0</v>
      </c>
      <c r="E145" s="149"/>
      <c r="F145" s="147"/>
    </row>
    <row r="146" spans="1:6" ht="19.5" customHeight="1">
      <c r="A146" s="386" t="s">
        <v>68</v>
      </c>
      <c r="B146" s="465" t="s">
        <v>799</v>
      </c>
      <c r="C146" s="524" t="s">
        <v>69</v>
      </c>
      <c r="D146" s="467">
        <v>0</v>
      </c>
      <c r="E146" s="149"/>
      <c r="F146" s="147"/>
    </row>
    <row r="147" spans="1:6" ht="85.5" customHeight="1">
      <c r="A147" s="224" t="s">
        <v>796</v>
      </c>
      <c r="B147" s="134" t="s">
        <v>800</v>
      </c>
      <c r="C147" s="434"/>
      <c r="D147" s="456">
        <f>D148</f>
        <v>0</v>
      </c>
      <c r="E147" s="149"/>
      <c r="F147" s="147"/>
    </row>
    <row r="148" spans="1:6" ht="18" customHeight="1">
      <c r="A148" s="526" t="s">
        <v>68</v>
      </c>
      <c r="B148" s="432" t="s">
        <v>800</v>
      </c>
      <c r="C148" s="525" t="s">
        <v>69</v>
      </c>
      <c r="D148" s="433">
        <v>0</v>
      </c>
      <c r="E148" s="149"/>
      <c r="F148" s="147"/>
    </row>
    <row r="149" spans="1:6" ht="72.75" customHeight="1">
      <c r="A149" s="224" t="s">
        <v>797</v>
      </c>
      <c r="B149" s="134" t="s">
        <v>801</v>
      </c>
      <c r="C149" s="434"/>
      <c r="D149" s="484">
        <f>D150</f>
        <v>38704.81</v>
      </c>
      <c r="E149" s="149"/>
      <c r="F149" s="147"/>
    </row>
    <row r="150" spans="1:6" ht="18" customHeight="1">
      <c r="A150" s="483" t="s">
        <v>68</v>
      </c>
      <c r="B150" s="531" t="s">
        <v>801</v>
      </c>
      <c r="C150" s="434" t="s">
        <v>69</v>
      </c>
      <c r="D150" s="484">
        <v>38704.81</v>
      </c>
      <c r="E150" s="149"/>
      <c r="F150" s="147"/>
    </row>
    <row r="151" spans="1:6" s="152" customFormat="1" ht="48.75" customHeight="1">
      <c r="A151" s="527" t="s">
        <v>717</v>
      </c>
      <c r="B151" s="528" t="s">
        <v>329</v>
      </c>
      <c r="C151" s="529"/>
      <c r="D151" s="530">
        <f>D152</f>
        <v>175000</v>
      </c>
      <c r="E151" s="150"/>
      <c r="F151" s="151"/>
    </row>
    <row r="152" spans="1:6" s="152" customFormat="1" ht="20.25" customHeight="1">
      <c r="A152" s="421" t="s">
        <v>721</v>
      </c>
      <c r="B152" s="130" t="s">
        <v>724</v>
      </c>
      <c r="C152" s="327"/>
      <c r="D152" s="211">
        <f>D153</f>
        <v>175000</v>
      </c>
      <c r="E152" s="150"/>
      <c r="F152" s="151"/>
    </row>
    <row r="153" spans="1:6" s="152" customFormat="1" ht="18.75" customHeight="1">
      <c r="A153" s="223" t="s">
        <v>722</v>
      </c>
      <c r="B153" s="127" t="s">
        <v>725</v>
      </c>
      <c r="C153" s="196"/>
      <c r="D153" s="211">
        <f>D154</f>
        <v>175000</v>
      </c>
      <c r="E153" s="150"/>
      <c r="F153" s="151"/>
    </row>
    <row r="154" spans="1:6" s="152" customFormat="1" ht="31.5" customHeight="1">
      <c r="A154" s="421" t="s">
        <v>40</v>
      </c>
      <c r="B154" s="130" t="s">
        <v>725</v>
      </c>
      <c r="C154" s="327" t="s">
        <v>41</v>
      </c>
      <c r="D154" s="211">
        <v>175000</v>
      </c>
      <c r="E154" s="150"/>
      <c r="F154" s="151"/>
    </row>
    <row r="155" spans="1:6" ht="18.75" customHeight="1">
      <c r="A155" s="291" t="s">
        <v>74</v>
      </c>
      <c r="B155" s="292" t="s">
        <v>271</v>
      </c>
      <c r="C155" s="293"/>
      <c r="D155" s="294">
        <f>D156+D159+D162+D170</f>
        <v>5525185</v>
      </c>
      <c r="E155" s="149"/>
      <c r="F155" s="147"/>
    </row>
    <row r="156" spans="1:6" ht="20.25" customHeight="1">
      <c r="A156" s="258" t="s">
        <v>34</v>
      </c>
      <c r="B156" s="168" t="s">
        <v>274</v>
      </c>
      <c r="C156" s="125"/>
      <c r="D156" s="259">
        <f>D157</f>
        <v>423623</v>
      </c>
      <c r="E156" s="149"/>
      <c r="F156" s="147"/>
    </row>
    <row r="157" spans="1:6" ht="36.75" customHeight="1">
      <c r="A157" s="169" t="s">
        <v>35</v>
      </c>
      <c r="B157" s="167" t="s">
        <v>275</v>
      </c>
      <c r="C157" s="127"/>
      <c r="D157" s="260">
        <f>D158</f>
        <v>423623</v>
      </c>
      <c r="E157" s="149"/>
      <c r="F157" s="147"/>
    </row>
    <row r="158" spans="1:6" ht="16.5" customHeight="1">
      <c r="A158" s="169" t="s">
        <v>30</v>
      </c>
      <c r="B158" s="167" t="s">
        <v>275</v>
      </c>
      <c r="C158" s="127" t="s">
        <v>31</v>
      </c>
      <c r="D158" s="260">
        <v>423623</v>
      </c>
      <c r="E158" s="149"/>
      <c r="F158" s="147"/>
    </row>
    <row r="159" spans="1:6" ht="35.25" customHeight="1">
      <c r="A159" s="305" t="s">
        <v>28</v>
      </c>
      <c r="B159" s="310" t="s">
        <v>272</v>
      </c>
      <c r="C159" s="306"/>
      <c r="D159" s="307">
        <f>D160</f>
        <v>1125979</v>
      </c>
      <c r="E159" s="149"/>
      <c r="F159" s="147"/>
    </row>
    <row r="160" spans="1:6" ht="16.5" customHeight="1">
      <c r="A160" s="311" t="s">
        <v>29</v>
      </c>
      <c r="B160" s="312" t="s">
        <v>273</v>
      </c>
      <c r="C160" s="276"/>
      <c r="D160" s="309">
        <f>D161</f>
        <v>1125979</v>
      </c>
      <c r="E160" s="149"/>
      <c r="F160" s="147"/>
    </row>
    <row r="161" spans="1:6" ht="33.75" customHeight="1">
      <c r="A161" s="169" t="s">
        <v>30</v>
      </c>
      <c r="B161" s="167" t="s">
        <v>273</v>
      </c>
      <c r="C161" s="127" t="s">
        <v>31</v>
      </c>
      <c r="D161" s="260">
        <v>1125979</v>
      </c>
      <c r="E161" s="149"/>
      <c r="F161" s="147"/>
    </row>
    <row r="162" spans="1:6" ht="32.25" customHeight="1">
      <c r="A162" s="258" t="s">
        <v>38</v>
      </c>
      <c r="B162" s="168" t="s">
        <v>276</v>
      </c>
      <c r="C162" s="125"/>
      <c r="D162" s="259">
        <f>D163+D166</f>
        <v>3830583</v>
      </c>
      <c r="E162" s="149"/>
      <c r="F162" s="147"/>
    </row>
    <row r="163" spans="1:6" ht="23.25" customHeight="1">
      <c r="A163" s="169" t="s">
        <v>39</v>
      </c>
      <c r="B163" s="167" t="s">
        <v>277</v>
      </c>
      <c r="C163" s="127"/>
      <c r="D163" s="260">
        <f>D164+D165+D168+D169</f>
        <v>3829583</v>
      </c>
      <c r="E163" s="149"/>
      <c r="F163" s="147"/>
    </row>
    <row r="164" spans="1:6" ht="19.5" customHeight="1">
      <c r="A164" s="169" t="s">
        <v>30</v>
      </c>
      <c r="B164" s="167" t="s">
        <v>277</v>
      </c>
      <c r="C164" s="127" t="s">
        <v>31</v>
      </c>
      <c r="D164" s="260">
        <v>2722311</v>
      </c>
      <c r="E164" s="149"/>
      <c r="F164" s="147"/>
    </row>
    <row r="165" spans="1:6" ht="33" customHeight="1">
      <c r="A165" s="172" t="s">
        <v>40</v>
      </c>
      <c r="B165" s="167" t="s">
        <v>277</v>
      </c>
      <c r="C165" s="127" t="s">
        <v>41</v>
      </c>
      <c r="D165" s="260">
        <v>1034272</v>
      </c>
      <c r="E165" s="149"/>
      <c r="F165" s="147"/>
    </row>
    <row r="166" spans="1:6" ht="52.5" customHeight="1">
      <c r="A166" s="214" t="s">
        <v>815</v>
      </c>
      <c r="B166" s="167" t="s">
        <v>816</v>
      </c>
      <c r="C166" s="127"/>
      <c r="D166" s="260">
        <f>D167</f>
        <v>1000</v>
      </c>
      <c r="E166" s="149"/>
      <c r="F166" s="147"/>
    </row>
    <row r="167" spans="1:6" ht="33" customHeight="1">
      <c r="A167" s="172" t="s">
        <v>40</v>
      </c>
      <c r="B167" s="167" t="s">
        <v>816</v>
      </c>
      <c r="C167" s="127" t="s">
        <v>41</v>
      </c>
      <c r="D167" s="260">
        <v>1000</v>
      </c>
      <c r="E167" s="149"/>
      <c r="F167" s="147"/>
    </row>
    <row r="168" spans="1:6" ht="23.25" customHeight="1">
      <c r="A168" s="261" t="s">
        <v>42</v>
      </c>
      <c r="B168" s="167" t="s">
        <v>277</v>
      </c>
      <c r="C168" s="127" t="s">
        <v>43</v>
      </c>
      <c r="D168" s="260">
        <v>68000</v>
      </c>
      <c r="E168" s="149"/>
      <c r="F168" s="147"/>
    </row>
    <row r="169" spans="1:6" ht="23.25" customHeight="1">
      <c r="A169" s="352" t="s">
        <v>673</v>
      </c>
      <c r="B169" s="167" t="s">
        <v>277</v>
      </c>
      <c r="C169" s="353" t="s">
        <v>674</v>
      </c>
      <c r="D169" s="263">
        <v>5000</v>
      </c>
      <c r="E169" s="149"/>
      <c r="F169" s="147"/>
    </row>
    <row r="170" spans="1:6" ht="19.5" customHeight="1">
      <c r="A170" s="258" t="s">
        <v>44</v>
      </c>
      <c r="B170" s="125" t="s">
        <v>279</v>
      </c>
      <c r="C170" s="129"/>
      <c r="D170" s="259">
        <f>D171+D173+D176+D178+D180</f>
        <v>145000</v>
      </c>
      <c r="E170" s="149"/>
      <c r="F170" s="147"/>
    </row>
    <row r="171" spans="1:6" ht="34.5" customHeight="1">
      <c r="A171" s="169" t="s">
        <v>55</v>
      </c>
      <c r="B171" s="127" t="s">
        <v>280</v>
      </c>
      <c r="C171" s="132"/>
      <c r="D171" s="260">
        <f>D172</f>
        <v>25000</v>
      </c>
      <c r="E171" s="149"/>
      <c r="F171" s="147"/>
    </row>
    <row r="172" spans="1:6" ht="18" customHeight="1">
      <c r="A172" s="169" t="s">
        <v>56</v>
      </c>
      <c r="B172" s="127" t="s">
        <v>280</v>
      </c>
      <c r="C172" s="132" t="s">
        <v>57</v>
      </c>
      <c r="D172" s="260">
        <f>[2]Вед.2019!G42</f>
        <v>25000</v>
      </c>
      <c r="E172" s="149"/>
      <c r="F172" s="147"/>
    </row>
    <row r="173" spans="1:6" ht="16.5" customHeight="1">
      <c r="A173" s="169" t="s">
        <v>46</v>
      </c>
      <c r="B173" s="127" t="s">
        <v>282</v>
      </c>
      <c r="C173" s="127"/>
      <c r="D173" s="260">
        <f>D175+D174</f>
        <v>120000</v>
      </c>
      <c r="E173" s="149"/>
      <c r="F173" s="147"/>
    </row>
    <row r="174" spans="1:6" ht="16.5" customHeight="1">
      <c r="A174" s="457" t="s">
        <v>755</v>
      </c>
      <c r="B174" s="127" t="s">
        <v>282</v>
      </c>
      <c r="C174" s="130" t="s">
        <v>674</v>
      </c>
      <c r="D174" s="265">
        <v>4000</v>
      </c>
      <c r="E174" s="149"/>
      <c r="F174" s="147"/>
    </row>
    <row r="175" spans="1:6" ht="18.75">
      <c r="A175" s="212" t="s">
        <v>42</v>
      </c>
      <c r="B175" s="414" t="s">
        <v>282</v>
      </c>
      <c r="C175" s="130" t="s">
        <v>43</v>
      </c>
      <c r="D175" s="265">
        <v>116000</v>
      </c>
      <c r="E175" s="149"/>
      <c r="F175" s="147"/>
    </row>
    <row r="176" spans="1:6" ht="18.75">
      <c r="A176" s="212" t="s">
        <v>720</v>
      </c>
      <c r="B176" s="196" t="s">
        <v>714</v>
      </c>
      <c r="C176" s="196"/>
      <c r="D176" s="211">
        <f>D177</f>
        <v>0</v>
      </c>
      <c r="E176" s="149"/>
      <c r="F176" s="147"/>
    </row>
    <row r="177" spans="1:6" ht="33.75">
      <c r="A177" s="273" t="s">
        <v>40</v>
      </c>
      <c r="B177" s="196" t="s">
        <v>714</v>
      </c>
      <c r="C177" s="196" t="s">
        <v>41</v>
      </c>
      <c r="D177" s="211">
        <v>0</v>
      </c>
      <c r="E177" s="149"/>
      <c r="F177" s="147"/>
    </row>
    <row r="178" spans="1:6" ht="33.75">
      <c r="A178" s="214" t="s">
        <v>820</v>
      </c>
      <c r="B178" s="196" t="s">
        <v>823</v>
      </c>
      <c r="C178" s="196"/>
      <c r="D178" s="211">
        <f>D179</f>
        <v>0</v>
      </c>
      <c r="E178" s="149"/>
      <c r="F178" s="147"/>
    </row>
    <row r="179" spans="1:6" ht="33.75">
      <c r="A179" s="474" t="s">
        <v>40</v>
      </c>
      <c r="B179" s="327" t="s">
        <v>823</v>
      </c>
      <c r="C179" s="473" t="s">
        <v>41</v>
      </c>
      <c r="D179" s="392">
        <v>0</v>
      </c>
      <c r="E179" s="149"/>
      <c r="F179" s="147"/>
    </row>
    <row r="180" spans="1:6" ht="33">
      <c r="A180" s="275" t="s">
        <v>49</v>
      </c>
      <c r="B180" s="276" t="s">
        <v>750</v>
      </c>
      <c r="C180" s="277"/>
      <c r="D180" s="278">
        <f>D181+D182</f>
        <v>0</v>
      </c>
      <c r="E180" s="149"/>
      <c r="F180" s="147"/>
    </row>
    <row r="181" spans="1:6" ht="33">
      <c r="A181" s="169" t="s">
        <v>30</v>
      </c>
      <c r="B181" s="127" t="s">
        <v>750</v>
      </c>
      <c r="C181" s="127" t="s">
        <v>31</v>
      </c>
      <c r="D181" s="260">
        <v>0</v>
      </c>
      <c r="E181" s="149"/>
      <c r="F181" s="147"/>
    </row>
    <row r="182" spans="1:6" ht="33.75">
      <c r="A182" s="273" t="s">
        <v>40</v>
      </c>
      <c r="B182" s="274" t="s">
        <v>750</v>
      </c>
      <c r="C182" s="274" t="s">
        <v>41</v>
      </c>
      <c r="D182" s="272">
        <v>0</v>
      </c>
      <c r="E182" s="149"/>
      <c r="F182" s="147"/>
    </row>
    <row r="183" spans="1:6" ht="24.75" customHeight="1" thickBot="1">
      <c r="A183" s="357" t="s">
        <v>75</v>
      </c>
      <c r="B183" s="358"/>
      <c r="C183" s="359"/>
      <c r="D183" s="360">
        <f>D19+D155</f>
        <v>35589500</v>
      </c>
      <c r="E183" s="149"/>
      <c r="F183" s="147"/>
    </row>
    <row r="184" spans="1:6" ht="20.25" customHeight="1">
      <c r="E184" s="149"/>
      <c r="F184" s="147"/>
    </row>
    <row r="185" spans="1:6" ht="21" customHeight="1">
      <c r="E185" s="149"/>
      <c r="F185" s="147"/>
    </row>
    <row r="186" spans="1:6" ht="17.25" customHeight="1">
      <c r="E186" s="149"/>
      <c r="F186" s="147"/>
    </row>
    <row r="187" spans="1:6" ht="24.75" customHeight="1">
      <c r="E187" s="149"/>
      <c r="F187" s="147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T185"/>
  <sheetViews>
    <sheetView tabSelected="1" view="pageBreakPreview" topLeftCell="A172" zoomScaleNormal="80" workbookViewId="0">
      <selection activeCell="B27" sqref="B27:C27"/>
    </sheetView>
  </sheetViews>
  <sheetFormatPr defaultRowHeight="12.75"/>
  <cols>
    <col min="1" max="1" width="63.140625" style="139" customWidth="1"/>
    <col min="2" max="2" width="21.5703125" style="140" customWidth="1"/>
    <col min="3" max="3" width="9.7109375" style="141" customWidth="1"/>
    <col min="4" max="4" width="21.5703125" style="141" customWidth="1"/>
    <col min="5" max="5" width="23.5703125" style="142" customWidth="1"/>
    <col min="6" max="6" width="9.28515625" style="141" hidden="1" customWidth="1"/>
    <col min="7" max="7" width="18.140625" style="141" customWidth="1"/>
    <col min="8" max="16384" width="9.140625" style="141"/>
  </cols>
  <sheetData>
    <row r="1" spans="1:254" ht="16.5">
      <c r="A1"/>
      <c r="B1" s="118"/>
      <c r="C1" s="3" t="s">
        <v>672</v>
      </c>
      <c r="D1" s="481"/>
      <c r="E1" s="296"/>
      <c r="F1" s="296"/>
      <c r="G1" s="29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6.5">
      <c r="A2"/>
      <c r="B2" s="118"/>
      <c r="C2" s="3" t="s">
        <v>855</v>
      </c>
      <c r="D2" s="481"/>
      <c r="E2" s="296"/>
      <c r="F2" s="296"/>
      <c r="G2" s="29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6.5">
      <c r="A3"/>
      <c r="B3" s="118"/>
      <c r="C3" s="3" t="s">
        <v>862</v>
      </c>
      <c r="D3" s="481"/>
      <c r="E3" s="296"/>
      <c r="F3" s="296"/>
      <c r="G3" s="29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6.5">
      <c r="A4"/>
      <c r="B4" s="118"/>
      <c r="C4" s="3" t="s">
        <v>857</v>
      </c>
      <c r="D4" s="481"/>
      <c r="E4" s="296"/>
      <c r="F4" s="296"/>
      <c r="G4" s="29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6.5">
      <c r="A5"/>
      <c r="B5" s="118"/>
      <c r="C5" s="3" t="s">
        <v>863</v>
      </c>
      <c r="D5" s="481"/>
      <c r="E5" s="296"/>
      <c r="F5" s="296"/>
      <c r="G5" s="29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>
      <c r="A6"/>
      <c r="B6" s="118"/>
      <c r="C6" s="3" t="s">
        <v>878</v>
      </c>
      <c r="D6" s="481"/>
      <c r="E6" s="296"/>
      <c r="F6" s="296"/>
      <c r="G6" s="29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6.5">
      <c r="A7"/>
      <c r="B7" s="118"/>
      <c r="C7" s="3" t="s">
        <v>886</v>
      </c>
      <c r="D7" s="481"/>
      <c r="E7" s="296"/>
      <c r="F7" s="296"/>
      <c r="G7" s="29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6.5">
      <c r="A8"/>
      <c r="B8" s="118"/>
      <c r="C8" s="3" t="s">
        <v>888</v>
      </c>
      <c r="D8" s="481"/>
      <c r="E8" s="296"/>
      <c r="F8" s="296"/>
      <c r="G8" s="29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6.5">
      <c r="A9"/>
      <c r="B9" s="118"/>
      <c r="C9" s="407"/>
      <c r="D9" s="408"/>
      <c r="E9" s="408"/>
      <c r="F9" s="408"/>
      <c r="G9" s="29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5.75">
      <c r="A10"/>
      <c r="B10" s="118"/>
      <c r="C10" s="407"/>
      <c r="D10" s="408"/>
      <c r="E10" s="408"/>
      <c r="F10" s="408"/>
      <c r="G10" s="11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6.5">
      <c r="A11"/>
      <c r="B11" s="118"/>
      <c r="C11" s="295"/>
      <c r="D11" s="295"/>
      <c r="E11" s="295"/>
      <c r="F11" s="118"/>
      <c r="G11" s="11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6.5">
      <c r="A12"/>
      <c r="B12" s="118"/>
      <c r="C12" s="295"/>
      <c r="D12" s="295"/>
      <c r="E12" s="295"/>
      <c r="F12" s="118"/>
      <c r="G12" s="118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6.5">
      <c r="A13"/>
      <c r="B13" s="118"/>
      <c r="C13" s="295"/>
      <c r="D13" s="295"/>
      <c r="E13" s="295"/>
      <c r="F13" s="118"/>
      <c r="G13" s="11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6.5">
      <c r="A14" s="618" t="s">
        <v>457</v>
      </c>
      <c r="B14" s="618"/>
      <c r="C14" s="618"/>
      <c r="D14" s="618"/>
      <c r="E14" s="618"/>
      <c r="F14" s="618"/>
      <c r="G14" s="118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6.5">
      <c r="A15" s="618" t="s">
        <v>534</v>
      </c>
      <c r="B15" s="618"/>
      <c r="C15" s="618"/>
      <c r="D15" s="618"/>
      <c r="E15" s="618"/>
      <c r="F15" s="618"/>
      <c r="G15" s="11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6.5">
      <c r="A16" s="618" t="s">
        <v>458</v>
      </c>
      <c r="B16" s="618"/>
      <c r="C16" s="618"/>
      <c r="D16" s="618"/>
      <c r="E16" s="618"/>
      <c r="F16" s="618"/>
      <c r="G16" s="11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6.5">
      <c r="A17" s="621" t="s">
        <v>459</v>
      </c>
      <c r="B17" s="621"/>
      <c r="C17" s="621"/>
      <c r="D17" s="621"/>
      <c r="E17" s="621"/>
      <c r="F17" s="621"/>
      <c r="G17" s="118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6.5">
      <c r="A18" s="622" t="s">
        <v>906</v>
      </c>
      <c r="B18" s="622"/>
      <c r="C18" s="622"/>
      <c r="D18" s="622"/>
      <c r="E18" s="622"/>
      <c r="F18" s="622"/>
      <c r="G18" s="1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6.5">
      <c r="A19"/>
      <c r="B19" s="118"/>
      <c r="C19" s="295"/>
      <c r="D19" s="295"/>
      <c r="E19" s="295"/>
      <c r="F19" s="118"/>
      <c r="G19" s="11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9.5" thickBot="1">
      <c r="A20" s="143"/>
      <c r="B20" s="144"/>
      <c r="C20" s="145"/>
      <c r="D20" s="145"/>
      <c r="E20" s="7" t="s">
        <v>116</v>
      </c>
      <c r="F20" s="145"/>
      <c r="G20" s="113"/>
    </row>
    <row r="21" spans="1:254" ht="33.75" thickBot="1">
      <c r="A21" s="600" t="s">
        <v>118</v>
      </c>
      <c r="B21" s="601" t="s">
        <v>21</v>
      </c>
      <c r="C21" s="600" t="s">
        <v>22</v>
      </c>
      <c r="D21" s="324" t="s">
        <v>713</v>
      </c>
      <c r="E21" s="324" t="s">
        <v>895</v>
      </c>
      <c r="F21" s="146"/>
      <c r="G21" s="146"/>
    </row>
    <row r="22" spans="1:254" ht="21" customHeight="1">
      <c r="A22" s="596" t="s">
        <v>73</v>
      </c>
      <c r="B22" s="597"/>
      <c r="C22" s="598"/>
      <c r="D22" s="599">
        <f>D23+D27+D32+D44+D56+D71+D82+D88+D92+D96+D118+D133+D153+D145</f>
        <v>21520932</v>
      </c>
      <c r="E22" s="599">
        <f>E23+E27+E32+E44+E56+E71+E82+E88+E92+E96+E118+E133+E153+E145</f>
        <v>22404433</v>
      </c>
      <c r="F22" s="120"/>
      <c r="G22" s="147"/>
    </row>
    <row r="23" spans="1:254" ht="54.75" customHeight="1">
      <c r="A23" s="491" t="s">
        <v>918</v>
      </c>
      <c r="B23" s="192" t="s">
        <v>291</v>
      </c>
      <c r="C23" s="192"/>
      <c r="D23" s="193">
        <f t="shared" ref="D23:E25" si="0">D24</f>
        <v>64400</v>
      </c>
      <c r="E23" s="193">
        <f t="shared" si="0"/>
        <v>64400</v>
      </c>
      <c r="F23" s="148"/>
      <c r="G23" s="147"/>
    </row>
    <row r="24" spans="1:254" ht="18.75" customHeight="1">
      <c r="A24" s="492" t="s">
        <v>294</v>
      </c>
      <c r="B24" s="196" t="s">
        <v>292</v>
      </c>
      <c r="C24" s="196"/>
      <c r="D24" s="197">
        <f t="shared" si="0"/>
        <v>64400</v>
      </c>
      <c r="E24" s="197">
        <f t="shared" si="0"/>
        <v>64400</v>
      </c>
      <c r="F24" s="148"/>
      <c r="G24" s="147"/>
    </row>
    <row r="25" spans="1:254" ht="17.25" customHeight="1">
      <c r="A25" s="494" t="s">
        <v>61</v>
      </c>
      <c r="B25" s="196" t="s">
        <v>293</v>
      </c>
      <c r="C25" s="196"/>
      <c r="D25" s="197">
        <f t="shared" si="0"/>
        <v>64400</v>
      </c>
      <c r="E25" s="197">
        <f t="shared" si="0"/>
        <v>64400</v>
      </c>
      <c r="F25" s="148"/>
      <c r="G25" s="320"/>
    </row>
    <row r="26" spans="1:254" ht="36.200000000000003" customHeight="1">
      <c r="A26" s="476" t="s">
        <v>40</v>
      </c>
      <c r="B26" s="196" t="s">
        <v>293</v>
      </c>
      <c r="C26" s="196" t="s">
        <v>41</v>
      </c>
      <c r="D26" s="197">
        <v>64400</v>
      </c>
      <c r="E26" s="197">
        <v>64400</v>
      </c>
      <c r="F26" s="148"/>
      <c r="G26" s="147"/>
    </row>
    <row r="27" spans="1:254" ht="54.75" customHeight="1">
      <c r="A27" s="491" t="s">
        <v>914</v>
      </c>
      <c r="B27" s="192" t="s">
        <v>287</v>
      </c>
      <c r="C27" s="192"/>
      <c r="D27" s="193">
        <f>D28</f>
        <v>68000</v>
      </c>
      <c r="E27" s="193">
        <f>E28</f>
        <v>68000</v>
      </c>
      <c r="F27" s="149"/>
      <c r="G27" s="147"/>
    </row>
    <row r="28" spans="1:254" ht="37.35" customHeight="1">
      <c r="A28" s="492" t="s">
        <v>290</v>
      </c>
      <c r="B28" s="196" t="s">
        <v>288</v>
      </c>
      <c r="C28" s="196"/>
      <c r="D28" s="197">
        <f>D29</f>
        <v>68000</v>
      </c>
      <c r="E28" s="197">
        <f>E29</f>
        <v>68000</v>
      </c>
      <c r="F28" s="149"/>
      <c r="G28" s="147"/>
    </row>
    <row r="29" spans="1:254" ht="37.35" customHeight="1">
      <c r="A29" s="501" t="s">
        <v>461</v>
      </c>
      <c r="B29" s="196" t="s">
        <v>289</v>
      </c>
      <c r="C29" s="196"/>
      <c r="D29" s="197">
        <f>D31+D30</f>
        <v>68000</v>
      </c>
      <c r="E29" s="197">
        <f>E31+E30</f>
        <v>68000</v>
      </c>
      <c r="F29" s="149"/>
      <c r="G29" s="147"/>
    </row>
    <row r="30" spans="1:254" ht="37.35" customHeight="1">
      <c r="A30" s="501" t="s">
        <v>30</v>
      </c>
      <c r="B30" s="196" t="s">
        <v>289</v>
      </c>
      <c r="C30" s="196" t="s">
        <v>31</v>
      </c>
      <c r="D30" s="197">
        <v>12000</v>
      </c>
      <c r="E30" s="197">
        <v>12000</v>
      </c>
      <c r="F30" s="149"/>
      <c r="G30" s="147"/>
    </row>
    <row r="31" spans="1:254" ht="39" customHeight="1">
      <c r="A31" s="476" t="s">
        <v>40</v>
      </c>
      <c r="B31" s="196" t="s">
        <v>289</v>
      </c>
      <c r="C31" s="196" t="s">
        <v>41</v>
      </c>
      <c r="D31" s="197">
        <v>56000</v>
      </c>
      <c r="E31" s="197">
        <v>56000</v>
      </c>
      <c r="F31" s="149"/>
      <c r="G31" s="147"/>
    </row>
    <row r="32" spans="1:254" ht="51" customHeight="1">
      <c r="A32" s="587" t="s">
        <v>927</v>
      </c>
      <c r="B32" s="192" t="s">
        <v>313</v>
      </c>
      <c r="C32" s="192"/>
      <c r="D32" s="193">
        <f>D33+D38</f>
        <v>63500</v>
      </c>
      <c r="E32" s="193">
        <f>E33+E38</f>
        <v>64000</v>
      </c>
      <c r="F32" s="149"/>
      <c r="G32" s="147"/>
    </row>
    <row r="33" spans="1:7" ht="18" customHeight="1">
      <c r="A33" s="497" t="s">
        <v>529</v>
      </c>
      <c r="B33" s="196" t="s">
        <v>310</v>
      </c>
      <c r="C33" s="196"/>
      <c r="D33" s="197">
        <f>D34+D36</f>
        <v>20000</v>
      </c>
      <c r="E33" s="197">
        <f>E34+E36</f>
        <v>20500</v>
      </c>
      <c r="F33" s="149"/>
      <c r="G33" s="147"/>
    </row>
    <row r="34" spans="1:7" ht="22.5" customHeight="1">
      <c r="A34" s="497" t="s">
        <v>530</v>
      </c>
      <c r="B34" s="196" t="s">
        <v>698</v>
      </c>
      <c r="C34" s="196"/>
      <c r="D34" s="197">
        <f>D35</f>
        <v>20000</v>
      </c>
      <c r="E34" s="197">
        <f>E35</f>
        <v>20500</v>
      </c>
      <c r="F34" s="149"/>
      <c r="G34" s="147"/>
    </row>
    <row r="35" spans="1:7" ht="36.75" customHeight="1">
      <c r="A35" s="493" t="s">
        <v>40</v>
      </c>
      <c r="B35" s="196" t="s">
        <v>698</v>
      </c>
      <c r="C35" s="196" t="s">
        <v>41</v>
      </c>
      <c r="D35" s="197">
        <v>20000</v>
      </c>
      <c r="E35" s="197">
        <v>20500</v>
      </c>
      <c r="F35" s="149"/>
      <c r="G35" s="149"/>
    </row>
    <row r="36" spans="1:7" ht="33.75">
      <c r="A36" s="493" t="s">
        <v>827</v>
      </c>
      <c r="B36" s="196" t="s">
        <v>832</v>
      </c>
      <c r="C36" s="196"/>
      <c r="D36" s="197">
        <f>D37</f>
        <v>0</v>
      </c>
      <c r="E36" s="197">
        <f>E37</f>
        <v>0</v>
      </c>
      <c r="F36" s="149"/>
      <c r="G36" s="149"/>
    </row>
    <row r="37" spans="1:7" ht="18.75">
      <c r="A37" s="493" t="s">
        <v>826</v>
      </c>
      <c r="B37" s="196" t="s">
        <v>832</v>
      </c>
      <c r="C37" s="196" t="s">
        <v>825</v>
      </c>
      <c r="D37" s="197">
        <v>0</v>
      </c>
      <c r="E37" s="197">
        <v>0</v>
      </c>
      <c r="F37" s="149"/>
      <c r="G37" s="149"/>
    </row>
    <row r="38" spans="1:7" ht="18.75">
      <c r="A38" s="493" t="s">
        <v>464</v>
      </c>
      <c r="B38" s="196" t="s">
        <v>678</v>
      </c>
      <c r="C38" s="196"/>
      <c r="D38" s="197">
        <f>D39+D42</f>
        <v>43500</v>
      </c>
      <c r="E38" s="197">
        <f>E39+E42</f>
        <v>43500</v>
      </c>
      <c r="F38" s="149"/>
      <c r="G38" s="149"/>
    </row>
    <row r="39" spans="1:7" ht="21.75" customHeight="1">
      <c r="A39" s="476" t="s">
        <v>61</v>
      </c>
      <c r="B39" s="196" t="s">
        <v>679</v>
      </c>
      <c r="C39" s="196"/>
      <c r="D39" s="197">
        <f>D41+D40</f>
        <v>43500</v>
      </c>
      <c r="E39" s="197">
        <f>E41+E40</f>
        <v>43500</v>
      </c>
      <c r="F39" s="149"/>
      <c r="G39" s="149"/>
    </row>
    <row r="40" spans="1:7" ht="21" customHeight="1">
      <c r="A40" s="501" t="s">
        <v>30</v>
      </c>
      <c r="B40" s="196" t="s">
        <v>679</v>
      </c>
      <c r="C40" s="196" t="s">
        <v>31</v>
      </c>
      <c r="D40" s="197">
        <v>19500</v>
      </c>
      <c r="E40" s="197">
        <v>20000</v>
      </c>
      <c r="F40" s="149"/>
      <c r="G40" s="147"/>
    </row>
    <row r="41" spans="1:7" ht="39.75" customHeight="1">
      <c r="A41" s="476" t="s">
        <v>40</v>
      </c>
      <c r="B41" s="196" t="s">
        <v>679</v>
      </c>
      <c r="C41" s="196" t="s">
        <v>41</v>
      </c>
      <c r="D41" s="197">
        <v>24000</v>
      </c>
      <c r="E41" s="197">
        <v>23500</v>
      </c>
      <c r="F41" s="149"/>
      <c r="G41" s="147"/>
    </row>
    <row r="42" spans="1:7" ht="18" customHeight="1">
      <c r="A42" s="493" t="s">
        <v>827</v>
      </c>
      <c r="B42" s="196" t="s">
        <v>833</v>
      </c>
      <c r="C42" s="196"/>
      <c r="D42" s="197">
        <f>D43</f>
        <v>0</v>
      </c>
      <c r="E42" s="197">
        <f>E43</f>
        <v>0</v>
      </c>
      <c r="F42" s="149"/>
      <c r="G42" s="147"/>
    </row>
    <row r="43" spans="1:7" ht="34.5" customHeight="1">
      <c r="A43" s="476" t="s">
        <v>40</v>
      </c>
      <c r="B43" s="196" t="s">
        <v>833</v>
      </c>
      <c r="C43" s="196" t="s">
        <v>41</v>
      </c>
      <c r="D43" s="197">
        <v>0</v>
      </c>
      <c r="E43" s="197">
        <v>0</v>
      </c>
      <c r="F43" s="149"/>
      <c r="G43" s="147"/>
    </row>
    <row r="44" spans="1:7" ht="54" customHeight="1">
      <c r="A44" s="491" t="s">
        <v>921</v>
      </c>
      <c r="B44" s="189" t="s">
        <v>466</v>
      </c>
      <c r="C44" s="189"/>
      <c r="D44" s="204">
        <f>D45+D50+D53</f>
        <v>2655064</v>
      </c>
      <c r="E44" s="204">
        <f>E45+E50+E53</f>
        <v>2681796</v>
      </c>
      <c r="F44" s="149"/>
      <c r="G44" s="147"/>
    </row>
    <row r="45" spans="1:7" ht="21.75" customHeight="1">
      <c r="A45" s="492" t="s">
        <v>331</v>
      </c>
      <c r="B45" s="199" t="s">
        <v>323</v>
      </c>
      <c r="C45" s="199"/>
      <c r="D45" s="205">
        <f>D46</f>
        <v>2363264</v>
      </c>
      <c r="E45" s="205">
        <f>E46</f>
        <v>2386796</v>
      </c>
      <c r="F45" s="149"/>
      <c r="G45" s="147"/>
    </row>
    <row r="46" spans="1:7" ht="35.25" customHeight="1">
      <c r="A46" s="501" t="s">
        <v>80</v>
      </c>
      <c r="B46" s="199" t="s">
        <v>690</v>
      </c>
      <c r="C46" s="199"/>
      <c r="D46" s="205">
        <f>D47+D48+D49</f>
        <v>2363264</v>
      </c>
      <c r="E46" s="205">
        <f>E47+E48+E49</f>
        <v>2386796</v>
      </c>
      <c r="F46" s="149"/>
      <c r="G46" s="147"/>
    </row>
    <row r="47" spans="1:7" ht="18.75" customHeight="1">
      <c r="A47" s="476" t="s">
        <v>81</v>
      </c>
      <c r="B47" s="199" t="s">
        <v>690</v>
      </c>
      <c r="C47" s="199" t="s">
        <v>82</v>
      </c>
      <c r="D47" s="205">
        <v>1206234</v>
      </c>
      <c r="E47" s="205">
        <v>1206934</v>
      </c>
      <c r="F47" s="149"/>
      <c r="G47" s="147"/>
    </row>
    <row r="48" spans="1:7" s="152" customFormat="1" ht="31.5" customHeight="1">
      <c r="A48" s="476" t="s">
        <v>40</v>
      </c>
      <c r="B48" s="199" t="s">
        <v>690</v>
      </c>
      <c r="C48" s="199" t="s">
        <v>41</v>
      </c>
      <c r="D48" s="205">
        <v>837530</v>
      </c>
      <c r="E48" s="205">
        <v>859862</v>
      </c>
      <c r="F48" s="150"/>
      <c r="G48" s="151"/>
    </row>
    <row r="49" spans="1:7" ht="23.25" customHeight="1">
      <c r="A49" s="494" t="s">
        <v>42</v>
      </c>
      <c r="B49" s="199" t="s">
        <v>690</v>
      </c>
      <c r="C49" s="199" t="s">
        <v>43</v>
      </c>
      <c r="D49" s="205">
        <v>319500</v>
      </c>
      <c r="E49" s="205">
        <v>320000</v>
      </c>
      <c r="F49" s="149"/>
      <c r="G49" s="147"/>
    </row>
    <row r="50" spans="1:7" ht="34.5" customHeight="1">
      <c r="A50" s="482" t="s">
        <v>332</v>
      </c>
      <c r="B50" s="199" t="s">
        <v>691</v>
      </c>
      <c r="C50" s="199"/>
      <c r="D50" s="205">
        <f>D51</f>
        <v>291800</v>
      </c>
      <c r="E50" s="205">
        <f>E51</f>
        <v>295000</v>
      </c>
      <c r="F50" s="149"/>
      <c r="G50" s="147"/>
    </row>
    <row r="51" spans="1:7" ht="17.25" customHeight="1">
      <c r="A51" s="482" t="s">
        <v>96</v>
      </c>
      <c r="B51" s="199" t="s">
        <v>692</v>
      </c>
      <c r="C51" s="199"/>
      <c r="D51" s="205">
        <f>D52</f>
        <v>291800</v>
      </c>
      <c r="E51" s="205">
        <f>E52</f>
        <v>295000</v>
      </c>
      <c r="F51" s="149"/>
      <c r="G51" s="147"/>
    </row>
    <row r="52" spans="1:7" ht="35.25" customHeight="1">
      <c r="A52" s="476" t="s">
        <v>40</v>
      </c>
      <c r="B52" s="199" t="s">
        <v>692</v>
      </c>
      <c r="C52" s="199" t="s">
        <v>41</v>
      </c>
      <c r="D52" s="205">
        <v>291800</v>
      </c>
      <c r="E52" s="205">
        <v>295000</v>
      </c>
      <c r="F52" s="149"/>
      <c r="G52" s="147"/>
    </row>
    <row r="53" spans="1:7" ht="37.5" customHeight="1">
      <c r="A53" s="482" t="s">
        <v>333</v>
      </c>
      <c r="B53" s="199" t="s">
        <v>693</v>
      </c>
      <c r="C53" s="199"/>
      <c r="D53" s="205">
        <f>D54</f>
        <v>0</v>
      </c>
      <c r="E53" s="205">
        <f>E54</f>
        <v>0</v>
      </c>
      <c r="F53" s="149"/>
      <c r="G53" s="147"/>
    </row>
    <row r="54" spans="1:7" ht="23.25" customHeight="1">
      <c r="A54" s="511" t="s">
        <v>95</v>
      </c>
      <c r="B54" s="199" t="s">
        <v>694</v>
      </c>
      <c r="C54" s="199"/>
      <c r="D54" s="205">
        <f>D55</f>
        <v>0</v>
      </c>
      <c r="E54" s="205">
        <f>E55</f>
        <v>0</v>
      </c>
      <c r="F54" s="149"/>
      <c r="G54" s="147"/>
    </row>
    <row r="55" spans="1:7" ht="18.75" customHeight="1">
      <c r="A55" s="586" t="s">
        <v>68</v>
      </c>
      <c r="B55" s="199" t="s">
        <v>694</v>
      </c>
      <c r="C55" s="199" t="s">
        <v>69</v>
      </c>
      <c r="D55" s="205">
        <v>0</v>
      </c>
      <c r="E55" s="205">
        <v>0</v>
      </c>
      <c r="F55" s="149"/>
      <c r="G55" s="147"/>
    </row>
    <row r="56" spans="1:7" s="152" customFormat="1" ht="53.25" customHeight="1">
      <c r="A56" s="505" t="s">
        <v>917</v>
      </c>
      <c r="B56" s="192" t="s">
        <v>328</v>
      </c>
      <c r="C56" s="192"/>
      <c r="D56" s="193">
        <f>D57+D66+D69</f>
        <v>1283000</v>
      </c>
      <c r="E56" s="193">
        <f>E57+E66+E69</f>
        <v>1333000</v>
      </c>
      <c r="F56" s="150"/>
      <c r="G56" s="151"/>
    </row>
    <row r="57" spans="1:7" s="152" customFormat="1" ht="19.5" customHeight="1">
      <c r="A57" s="509" t="s">
        <v>469</v>
      </c>
      <c r="B57" s="194" t="s">
        <v>467</v>
      </c>
      <c r="C57" s="194"/>
      <c r="D57" s="197">
        <f>D58+D60+D62+D64</f>
        <v>433000</v>
      </c>
      <c r="E57" s="197">
        <f>E58+E60+E62+E64</f>
        <v>433000</v>
      </c>
      <c r="F57" s="150"/>
      <c r="G57" s="151"/>
    </row>
    <row r="58" spans="1:7" s="152" customFormat="1" ht="36" customHeight="1">
      <c r="A58" s="509" t="s">
        <v>767</v>
      </c>
      <c r="B58" s="194" t="s">
        <v>681</v>
      </c>
      <c r="C58" s="194"/>
      <c r="D58" s="197">
        <f>D59</f>
        <v>153000</v>
      </c>
      <c r="E58" s="197">
        <f>E59</f>
        <v>153000</v>
      </c>
      <c r="F58" s="150"/>
      <c r="G58" s="151"/>
    </row>
    <row r="59" spans="1:7" ht="22.5" customHeight="1">
      <c r="A59" s="476" t="s">
        <v>462</v>
      </c>
      <c r="B59" s="194" t="s">
        <v>681</v>
      </c>
      <c r="C59" s="194" t="s">
        <v>463</v>
      </c>
      <c r="D59" s="197">
        <v>153000</v>
      </c>
      <c r="E59" s="197">
        <v>153000</v>
      </c>
      <c r="F59" s="149"/>
      <c r="G59" s="147"/>
    </row>
    <row r="60" spans="1:7" ht="33">
      <c r="A60" s="508" t="s">
        <v>770</v>
      </c>
      <c r="B60" s="196" t="s">
        <v>769</v>
      </c>
      <c r="C60" s="194"/>
      <c r="D60" s="197">
        <f>D61</f>
        <v>0</v>
      </c>
      <c r="E60" s="197">
        <f>E61</f>
        <v>0</v>
      </c>
      <c r="F60" s="149"/>
      <c r="G60" s="147"/>
    </row>
    <row r="61" spans="1:7" ht="39.75" customHeight="1">
      <c r="A61" s="476" t="s">
        <v>40</v>
      </c>
      <c r="B61" s="196" t="s">
        <v>769</v>
      </c>
      <c r="C61" s="194" t="s">
        <v>41</v>
      </c>
      <c r="D61" s="197">
        <v>0</v>
      </c>
      <c r="E61" s="197">
        <v>0</v>
      </c>
      <c r="F61" s="149"/>
      <c r="G61" s="147"/>
    </row>
    <row r="62" spans="1:7" ht="49.5">
      <c r="A62" s="508" t="s">
        <v>773</v>
      </c>
      <c r="B62" s="196" t="s">
        <v>774</v>
      </c>
      <c r="C62" s="194"/>
      <c r="D62" s="197">
        <f>D63</f>
        <v>280000</v>
      </c>
      <c r="E62" s="197">
        <f>E63</f>
        <v>280000</v>
      </c>
      <c r="F62" s="149"/>
      <c r="G62" s="147"/>
    </row>
    <row r="63" spans="1:7" ht="33.75">
      <c r="A63" s="476" t="s">
        <v>40</v>
      </c>
      <c r="B63" s="196" t="s">
        <v>774</v>
      </c>
      <c r="C63" s="194" t="s">
        <v>41</v>
      </c>
      <c r="D63" s="197">
        <v>280000</v>
      </c>
      <c r="E63" s="197">
        <v>280000</v>
      </c>
      <c r="F63" s="149"/>
      <c r="G63" s="147"/>
    </row>
    <row r="64" spans="1:7" ht="38.25" customHeight="1">
      <c r="A64" s="508" t="s">
        <v>810</v>
      </c>
      <c r="B64" s="196" t="s">
        <v>809</v>
      </c>
      <c r="C64" s="194"/>
      <c r="D64" s="197">
        <f>D65</f>
        <v>0</v>
      </c>
      <c r="E64" s="197">
        <f>E65</f>
        <v>0</v>
      </c>
      <c r="F64" s="149"/>
      <c r="G64" s="147"/>
    </row>
    <row r="65" spans="1:7" ht="33.75">
      <c r="A65" s="476" t="s">
        <v>40</v>
      </c>
      <c r="B65" s="196" t="s">
        <v>809</v>
      </c>
      <c r="C65" s="194" t="s">
        <v>41</v>
      </c>
      <c r="D65" s="197">
        <v>0</v>
      </c>
      <c r="E65" s="197">
        <v>0</v>
      </c>
      <c r="F65" s="149"/>
      <c r="G65" s="147"/>
    </row>
    <row r="66" spans="1:7" ht="21" customHeight="1">
      <c r="A66" s="510" t="s">
        <v>305</v>
      </c>
      <c r="B66" s="196" t="s">
        <v>649</v>
      </c>
      <c r="C66" s="196"/>
      <c r="D66" s="197">
        <f>D67</f>
        <v>850000</v>
      </c>
      <c r="E66" s="197">
        <f>E67</f>
        <v>900000</v>
      </c>
      <c r="F66" s="149"/>
      <c r="G66" s="147"/>
    </row>
    <row r="67" spans="1:7" ht="49.5">
      <c r="A67" s="510" t="s">
        <v>306</v>
      </c>
      <c r="B67" s="194" t="s">
        <v>677</v>
      </c>
      <c r="C67" s="194"/>
      <c r="D67" s="197">
        <f>D68</f>
        <v>850000</v>
      </c>
      <c r="E67" s="197">
        <f>E68</f>
        <v>900000</v>
      </c>
      <c r="F67" s="149"/>
      <c r="G67" s="147"/>
    </row>
    <row r="68" spans="1:7" ht="21.75" customHeight="1">
      <c r="A68" s="483" t="s">
        <v>68</v>
      </c>
      <c r="B68" s="194" t="s">
        <v>677</v>
      </c>
      <c r="C68" s="195" t="s">
        <v>69</v>
      </c>
      <c r="D68" s="197">
        <v>850000</v>
      </c>
      <c r="E68" s="197">
        <v>900000</v>
      </c>
      <c r="F68" s="149"/>
      <c r="G68" s="147"/>
    </row>
    <row r="69" spans="1:7" ht="18.75">
      <c r="A69" s="483" t="s">
        <v>647</v>
      </c>
      <c r="B69" s="196" t="s">
        <v>699</v>
      </c>
      <c r="C69" s="195"/>
      <c r="D69" s="197">
        <f>D70</f>
        <v>0</v>
      </c>
      <c r="E69" s="197">
        <f>E70</f>
        <v>0</v>
      </c>
      <c r="F69" s="149"/>
      <c r="G69" s="147"/>
    </row>
    <row r="70" spans="1:7" ht="18" customHeight="1">
      <c r="A70" s="483" t="s">
        <v>648</v>
      </c>
      <c r="B70" s="196" t="s">
        <v>700</v>
      </c>
      <c r="C70" s="195" t="s">
        <v>41</v>
      </c>
      <c r="D70" s="197">
        <v>0</v>
      </c>
      <c r="E70" s="197">
        <v>0</v>
      </c>
      <c r="F70" s="149"/>
      <c r="G70" s="147"/>
    </row>
    <row r="71" spans="1:7" ht="49.5">
      <c r="A71" s="491" t="s">
        <v>912</v>
      </c>
      <c r="B71" s="192" t="s">
        <v>299</v>
      </c>
      <c r="C71" s="192"/>
      <c r="D71" s="193">
        <f>D72+D79</f>
        <v>50500</v>
      </c>
      <c r="E71" s="193">
        <f>E72+E79</f>
        <v>51000</v>
      </c>
      <c r="F71" s="149"/>
      <c r="G71" s="147"/>
    </row>
    <row r="72" spans="1:7" ht="18.75">
      <c r="A72" s="492" t="s">
        <v>285</v>
      </c>
      <c r="B72" s="196" t="s">
        <v>623</v>
      </c>
      <c r="C72" s="196"/>
      <c r="D72" s="197">
        <f>D73+D77</f>
        <v>41000</v>
      </c>
      <c r="E72" s="197">
        <f>E73+E77</f>
        <v>41500</v>
      </c>
      <c r="F72" s="149"/>
      <c r="G72" s="147"/>
    </row>
    <row r="73" spans="1:7" ht="33.75">
      <c r="A73" s="499" t="s">
        <v>52</v>
      </c>
      <c r="B73" s="196" t="s">
        <v>675</v>
      </c>
      <c r="C73" s="196"/>
      <c r="D73" s="197">
        <f>D75+D74+D76</f>
        <v>11000</v>
      </c>
      <c r="E73" s="197">
        <f>E75+E74+E76</f>
        <v>11500</v>
      </c>
      <c r="F73" s="149"/>
      <c r="G73" s="147"/>
    </row>
    <row r="74" spans="1:7" ht="33">
      <c r="A74" s="501" t="s">
        <v>30</v>
      </c>
      <c r="B74" s="196" t="s">
        <v>675</v>
      </c>
      <c r="C74" s="196" t="s">
        <v>31</v>
      </c>
      <c r="D74" s="197">
        <v>7500</v>
      </c>
      <c r="E74" s="197">
        <v>7500</v>
      </c>
      <c r="F74" s="149"/>
      <c r="G74" s="147"/>
    </row>
    <row r="75" spans="1:7" ht="33" customHeight="1">
      <c r="A75" s="493" t="s">
        <v>40</v>
      </c>
      <c r="B75" s="196" t="s">
        <v>675</v>
      </c>
      <c r="C75" s="196" t="s">
        <v>41</v>
      </c>
      <c r="D75" s="197">
        <v>3500</v>
      </c>
      <c r="E75" s="197">
        <v>4000</v>
      </c>
      <c r="F75" s="149"/>
      <c r="G75" s="147"/>
    </row>
    <row r="76" spans="1:7" ht="18.75" customHeight="1">
      <c r="A76" s="493" t="s">
        <v>766</v>
      </c>
      <c r="B76" s="196" t="s">
        <v>675</v>
      </c>
      <c r="C76" s="196" t="s">
        <v>751</v>
      </c>
      <c r="D76" s="197">
        <v>0</v>
      </c>
      <c r="E76" s="197">
        <v>0</v>
      </c>
      <c r="F76" s="149"/>
      <c r="G76" s="147"/>
    </row>
    <row r="77" spans="1:7" ht="36" customHeight="1">
      <c r="A77" s="493" t="s">
        <v>646</v>
      </c>
      <c r="B77" s="196" t="s">
        <v>701</v>
      </c>
      <c r="C77" s="196"/>
      <c r="D77" s="197">
        <f>D78</f>
        <v>30000</v>
      </c>
      <c r="E77" s="197">
        <f>E78</f>
        <v>30000</v>
      </c>
      <c r="F77" s="149"/>
      <c r="G77" s="147"/>
    </row>
    <row r="78" spans="1:7" s="152" customFormat="1" ht="34.5" customHeight="1">
      <c r="A78" s="395" t="s">
        <v>40</v>
      </c>
      <c r="B78" s="196" t="s">
        <v>701</v>
      </c>
      <c r="C78" s="196" t="s">
        <v>41</v>
      </c>
      <c r="D78" s="197">
        <v>30000</v>
      </c>
      <c r="E78" s="197">
        <v>30000</v>
      </c>
      <c r="F78" s="150"/>
      <c r="G78" s="151"/>
    </row>
    <row r="79" spans="1:7" s="152" customFormat="1" ht="20.25" customHeight="1">
      <c r="A79" s="515" t="s">
        <v>330</v>
      </c>
      <c r="B79" s="199" t="s">
        <v>688</v>
      </c>
      <c r="C79" s="199"/>
      <c r="D79" s="205">
        <f>D80</f>
        <v>9500</v>
      </c>
      <c r="E79" s="205">
        <f>E80</f>
        <v>9500</v>
      </c>
      <c r="F79" s="150"/>
      <c r="G79" s="151"/>
    </row>
    <row r="80" spans="1:7" s="152" customFormat="1" ht="33.75" customHeight="1">
      <c r="A80" s="511" t="s">
        <v>94</v>
      </c>
      <c r="B80" s="196" t="s">
        <v>702</v>
      </c>
      <c r="C80" s="199"/>
      <c r="D80" s="205">
        <f>D81</f>
        <v>9500</v>
      </c>
      <c r="E80" s="205">
        <f>E81</f>
        <v>9500</v>
      </c>
      <c r="F80" s="150"/>
      <c r="G80" s="151"/>
    </row>
    <row r="81" spans="1:7" s="152" customFormat="1" ht="32.25" customHeight="1">
      <c r="A81" s="395" t="s">
        <v>40</v>
      </c>
      <c r="B81" s="196" t="s">
        <v>702</v>
      </c>
      <c r="C81" s="199" t="s">
        <v>41</v>
      </c>
      <c r="D81" s="205">
        <v>9500</v>
      </c>
      <c r="E81" s="205">
        <v>9500</v>
      </c>
      <c r="F81" s="150"/>
      <c r="G81" s="151"/>
    </row>
    <row r="82" spans="1:7" s="152" customFormat="1" ht="54.75" customHeight="1">
      <c r="A82" s="588" t="s">
        <v>915</v>
      </c>
      <c r="B82" s="192" t="s">
        <v>295</v>
      </c>
      <c r="C82" s="192"/>
      <c r="D82" s="193">
        <f>D83+D86</f>
        <v>2802922</v>
      </c>
      <c r="E82" s="193">
        <f>E83+E86</f>
        <v>3197205</v>
      </c>
      <c r="F82" s="150"/>
      <c r="G82" s="151"/>
    </row>
    <row r="83" spans="1:7" s="152" customFormat="1" ht="18.75" customHeight="1">
      <c r="A83" s="504" t="s">
        <v>298</v>
      </c>
      <c r="B83" s="196" t="s">
        <v>296</v>
      </c>
      <c r="C83" s="196"/>
      <c r="D83" s="197">
        <f>D84</f>
        <v>2802922</v>
      </c>
      <c r="E83" s="197">
        <f>E84</f>
        <v>3197205</v>
      </c>
      <c r="F83" s="150"/>
      <c r="G83" s="151"/>
    </row>
    <row r="84" spans="1:7" s="152" customFormat="1" ht="50.25" customHeight="1">
      <c r="A84" s="476" t="s">
        <v>63</v>
      </c>
      <c r="B84" s="196" t="s">
        <v>297</v>
      </c>
      <c r="C84" s="196"/>
      <c r="D84" s="197">
        <f>D85</f>
        <v>2802922</v>
      </c>
      <c r="E84" s="197">
        <f>E85</f>
        <v>3197205</v>
      </c>
      <c r="F84" s="150"/>
      <c r="G84" s="151"/>
    </row>
    <row r="85" spans="1:7" ht="38.25" customHeight="1">
      <c r="A85" s="476" t="s">
        <v>40</v>
      </c>
      <c r="B85" s="196" t="s">
        <v>297</v>
      </c>
      <c r="C85" s="196" t="s">
        <v>41</v>
      </c>
      <c r="D85" s="197">
        <v>2802922</v>
      </c>
      <c r="E85" s="197">
        <v>3197205</v>
      </c>
      <c r="F85" s="149"/>
      <c r="G85" s="147"/>
    </row>
    <row r="86" spans="1:7" ht="21" customHeight="1">
      <c r="A86" s="395" t="s">
        <v>794</v>
      </c>
      <c r="B86" s="196" t="s">
        <v>793</v>
      </c>
      <c r="C86" s="196"/>
      <c r="D86" s="197">
        <f>D87</f>
        <v>0</v>
      </c>
      <c r="E86" s="197">
        <f>E87</f>
        <v>0</v>
      </c>
      <c r="F86" s="149"/>
      <c r="G86" s="147"/>
    </row>
    <row r="87" spans="1:7" ht="18.75" customHeight="1">
      <c r="A87" s="395" t="s">
        <v>907</v>
      </c>
      <c r="B87" s="196" t="s">
        <v>792</v>
      </c>
      <c r="C87" s="196" t="s">
        <v>926</v>
      </c>
      <c r="D87" s="197">
        <v>0</v>
      </c>
      <c r="E87" s="197">
        <v>0</v>
      </c>
      <c r="F87" s="149"/>
      <c r="G87" s="147"/>
    </row>
    <row r="88" spans="1:7" ht="54" customHeight="1">
      <c r="A88" s="587" t="s">
        <v>913</v>
      </c>
      <c r="B88" s="192" t="s">
        <v>300</v>
      </c>
      <c r="C88" s="192"/>
      <c r="D88" s="193">
        <f>D90</f>
        <v>2000</v>
      </c>
      <c r="E88" s="193">
        <f>E90</f>
        <v>2000</v>
      </c>
      <c r="F88" s="149"/>
      <c r="G88" s="147"/>
    </row>
    <row r="89" spans="1:7" ht="21.75" customHeight="1">
      <c r="A89" s="482" t="s">
        <v>286</v>
      </c>
      <c r="B89" s="196" t="s">
        <v>302</v>
      </c>
      <c r="C89" s="196"/>
      <c r="D89" s="197">
        <f>D90</f>
        <v>2000</v>
      </c>
      <c r="E89" s="197">
        <f>E90</f>
        <v>2000</v>
      </c>
      <c r="F89" s="149"/>
      <c r="G89" s="147"/>
    </row>
    <row r="90" spans="1:7" ht="32.25" customHeight="1">
      <c r="A90" s="499" t="s">
        <v>52</v>
      </c>
      <c r="B90" s="199" t="s">
        <v>676</v>
      </c>
      <c r="C90" s="196"/>
      <c r="D90" s="197">
        <f>D91</f>
        <v>2000</v>
      </c>
      <c r="E90" s="197">
        <f>E91</f>
        <v>2000</v>
      </c>
      <c r="F90" s="149"/>
      <c r="G90" s="147"/>
    </row>
    <row r="91" spans="1:7" ht="16.5" customHeight="1">
      <c r="A91" s="493" t="s">
        <v>40</v>
      </c>
      <c r="B91" s="199" t="s">
        <v>676</v>
      </c>
      <c r="C91" s="196" t="s">
        <v>41</v>
      </c>
      <c r="D91" s="197">
        <v>2000</v>
      </c>
      <c r="E91" s="197">
        <v>2000</v>
      </c>
      <c r="F91" s="149"/>
      <c r="G91" s="147"/>
    </row>
    <row r="92" spans="1:7" ht="49.5" customHeight="1">
      <c r="A92" s="587" t="s">
        <v>923</v>
      </c>
      <c r="B92" s="192" t="s">
        <v>312</v>
      </c>
      <c r="C92" s="192"/>
      <c r="D92" s="193">
        <f t="shared" ref="D92:E94" si="1">D93</f>
        <v>48000</v>
      </c>
      <c r="E92" s="193">
        <f t="shared" si="1"/>
        <v>50000</v>
      </c>
      <c r="F92" s="149"/>
      <c r="G92" s="147"/>
    </row>
    <row r="93" spans="1:7" ht="23.25" customHeight="1">
      <c r="A93" s="476" t="s">
        <v>639</v>
      </c>
      <c r="B93" s="196" t="s">
        <v>311</v>
      </c>
      <c r="C93" s="196"/>
      <c r="D93" s="197">
        <f t="shared" si="1"/>
        <v>48000</v>
      </c>
      <c r="E93" s="197">
        <f t="shared" si="1"/>
        <v>50000</v>
      </c>
      <c r="F93" s="149"/>
      <c r="G93" s="147"/>
    </row>
    <row r="94" spans="1:7" ht="36.75" customHeight="1">
      <c r="A94" s="476" t="s">
        <v>638</v>
      </c>
      <c r="B94" s="196" t="s">
        <v>703</v>
      </c>
      <c r="C94" s="196"/>
      <c r="D94" s="197">
        <f t="shared" si="1"/>
        <v>48000</v>
      </c>
      <c r="E94" s="197">
        <f t="shared" si="1"/>
        <v>50000</v>
      </c>
      <c r="F94" s="149"/>
      <c r="G94" s="147"/>
    </row>
    <row r="95" spans="1:7" ht="35.25" customHeight="1">
      <c r="A95" s="476" t="s">
        <v>636</v>
      </c>
      <c r="B95" s="196" t="s">
        <v>703</v>
      </c>
      <c r="C95" s="196" t="s">
        <v>41</v>
      </c>
      <c r="D95" s="197">
        <v>48000</v>
      </c>
      <c r="E95" s="197">
        <v>50000</v>
      </c>
      <c r="F95" s="149"/>
      <c r="G95" s="147"/>
    </row>
    <row r="96" spans="1:7" ht="50.25" customHeight="1">
      <c r="A96" s="491" t="s">
        <v>928</v>
      </c>
      <c r="B96" s="189" t="s">
        <v>319</v>
      </c>
      <c r="C96" s="188"/>
      <c r="D96" s="193">
        <f>D97+D106+D113+D110</f>
        <v>11881056</v>
      </c>
      <c r="E96" s="193">
        <f>E97+E106+E113+E110</f>
        <v>12492446</v>
      </c>
      <c r="F96" s="149"/>
      <c r="G96" s="147"/>
    </row>
    <row r="97" spans="1:7" ht="15.75" customHeight="1">
      <c r="A97" s="511" t="s">
        <v>314</v>
      </c>
      <c r="B97" s="196" t="s">
        <v>315</v>
      </c>
      <c r="C97" s="180"/>
      <c r="D97" s="197">
        <f>D98+D102+D104</f>
        <v>9354359</v>
      </c>
      <c r="E97" s="197">
        <f>E98+E102+E104</f>
        <v>9540749</v>
      </c>
      <c r="F97" s="149"/>
      <c r="G97" s="147"/>
    </row>
    <row r="98" spans="1:7" ht="16.5" customHeight="1">
      <c r="A98" s="501" t="s">
        <v>80</v>
      </c>
      <c r="B98" s="196" t="s">
        <v>316</v>
      </c>
      <c r="C98" s="180"/>
      <c r="D98" s="197">
        <f>D99+D100+D101</f>
        <v>7777859</v>
      </c>
      <c r="E98" s="197">
        <f>E99+E100+E101</f>
        <v>7945249</v>
      </c>
      <c r="F98" s="149"/>
      <c r="G98" s="147"/>
    </row>
    <row r="99" spans="1:7" ht="18" customHeight="1">
      <c r="A99" s="476" t="s">
        <v>81</v>
      </c>
      <c r="B99" s="196" t="s">
        <v>316</v>
      </c>
      <c r="C99" s="199" t="s">
        <v>82</v>
      </c>
      <c r="D99" s="197">
        <v>4991346</v>
      </c>
      <c r="E99" s="197">
        <v>4991346</v>
      </c>
      <c r="F99" s="149"/>
      <c r="G99" s="147"/>
    </row>
    <row r="100" spans="1:7" ht="35.25" customHeight="1">
      <c r="A100" s="395" t="s">
        <v>40</v>
      </c>
      <c r="B100" s="196" t="s">
        <v>316</v>
      </c>
      <c r="C100" s="196" t="s">
        <v>41</v>
      </c>
      <c r="D100" s="197">
        <v>2530013</v>
      </c>
      <c r="E100" s="197">
        <v>2687103</v>
      </c>
      <c r="F100" s="149"/>
      <c r="G100" s="147"/>
    </row>
    <row r="101" spans="1:7" ht="21" customHeight="1">
      <c r="A101" s="494" t="s">
        <v>42</v>
      </c>
      <c r="B101" s="196" t="s">
        <v>316</v>
      </c>
      <c r="C101" s="199" t="s">
        <v>43</v>
      </c>
      <c r="D101" s="205">
        <v>256500</v>
      </c>
      <c r="E101" s="205">
        <v>266800</v>
      </c>
      <c r="F101" s="149"/>
      <c r="G101" s="147"/>
    </row>
    <row r="102" spans="1:7" ht="17.25" customHeight="1">
      <c r="A102" s="508" t="s">
        <v>317</v>
      </c>
      <c r="B102" s="196" t="s">
        <v>318</v>
      </c>
      <c r="C102" s="196"/>
      <c r="D102" s="205">
        <f>D103</f>
        <v>1576500</v>
      </c>
      <c r="E102" s="205">
        <f>E103</f>
        <v>1595500</v>
      </c>
      <c r="F102" s="149"/>
      <c r="G102" s="147"/>
    </row>
    <row r="103" spans="1:7" ht="16.5" customHeight="1">
      <c r="A103" s="476" t="s">
        <v>40</v>
      </c>
      <c r="B103" s="196" t="s">
        <v>318</v>
      </c>
      <c r="C103" s="196" t="s">
        <v>41</v>
      </c>
      <c r="D103" s="205">
        <v>1576500</v>
      </c>
      <c r="E103" s="205">
        <v>1595500</v>
      </c>
      <c r="F103" s="149"/>
      <c r="G103" s="147"/>
    </row>
    <row r="104" spans="1:7" ht="18.75" customHeight="1">
      <c r="A104" s="476" t="s">
        <v>784</v>
      </c>
      <c r="B104" s="196" t="s">
        <v>785</v>
      </c>
      <c r="C104" s="196"/>
      <c r="D104" s="205">
        <f>D105</f>
        <v>0</v>
      </c>
      <c r="E104" s="205">
        <f>E105</f>
        <v>0</v>
      </c>
      <c r="F104" s="149"/>
      <c r="G104" s="147"/>
    </row>
    <row r="105" spans="1:7" ht="36" customHeight="1">
      <c r="A105" s="476" t="s">
        <v>40</v>
      </c>
      <c r="B105" s="196" t="s">
        <v>785</v>
      </c>
      <c r="C105" s="196" t="s">
        <v>41</v>
      </c>
      <c r="D105" s="205">
        <v>0</v>
      </c>
      <c r="E105" s="205">
        <v>0</v>
      </c>
      <c r="F105" s="149"/>
      <c r="G105" s="147"/>
    </row>
    <row r="106" spans="1:7" ht="19.5" customHeight="1">
      <c r="A106" s="347" t="s">
        <v>320</v>
      </c>
      <c r="B106" s="196" t="s">
        <v>321</v>
      </c>
      <c r="C106" s="196"/>
      <c r="D106" s="197">
        <f>D107</f>
        <v>2526697</v>
      </c>
      <c r="E106" s="197">
        <f>E107</f>
        <v>2526697</v>
      </c>
      <c r="F106" s="149"/>
      <c r="G106" s="147"/>
    </row>
    <row r="107" spans="1:7" ht="21" customHeight="1">
      <c r="A107" s="501" t="s">
        <v>468</v>
      </c>
      <c r="B107" s="180" t="s">
        <v>322</v>
      </c>
      <c r="C107" s="199"/>
      <c r="D107" s="205">
        <f>D108+D109</f>
        <v>2526697</v>
      </c>
      <c r="E107" s="205">
        <f>E108+E109</f>
        <v>2526697</v>
      </c>
      <c r="F107" s="149"/>
      <c r="G107" s="147"/>
    </row>
    <row r="108" spans="1:7" ht="34.5" customHeight="1">
      <c r="A108" s="501" t="s">
        <v>30</v>
      </c>
      <c r="B108" s="180" t="s">
        <v>322</v>
      </c>
      <c r="C108" s="199" t="s">
        <v>31</v>
      </c>
      <c r="D108" s="205">
        <v>2173693</v>
      </c>
      <c r="E108" s="205">
        <v>2173693</v>
      </c>
      <c r="F108" s="149"/>
      <c r="G108" s="147"/>
    </row>
    <row r="109" spans="1:7" ht="35.25" customHeight="1">
      <c r="A109" s="476" t="s">
        <v>40</v>
      </c>
      <c r="B109" s="180" t="s">
        <v>322</v>
      </c>
      <c r="C109" s="199" t="s">
        <v>41</v>
      </c>
      <c r="D109" s="205">
        <v>353004</v>
      </c>
      <c r="E109" s="205">
        <v>353004</v>
      </c>
      <c r="F109" s="149"/>
      <c r="G109" s="147"/>
    </row>
    <row r="110" spans="1:7" ht="17.25" customHeight="1">
      <c r="A110" s="482" t="s">
        <v>819</v>
      </c>
      <c r="B110" s="180" t="s">
        <v>821</v>
      </c>
      <c r="C110" s="199"/>
      <c r="D110" s="205">
        <f>D111</f>
        <v>0</v>
      </c>
      <c r="E110" s="205">
        <f>E111</f>
        <v>0</v>
      </c>
      <c r="F110" s="149"/>
      <c r="G110" s="147"/>
    </row>
    <row r="111" spans="1:7" ht="36" customHeight="1">
      <c r="A111" s="482" t="s">
        <v>820</v>
      </c>
      <c r="B111" s="180" t="s">
        <v>822</v>
      </c>
      <c r="C111" s="199"/>
      <c r="D111" s="205">
        <f>D112</f>
        <v>0</v>
      </c>
      <c r="E111" s="205">
        <f>E112</f>
        <v>0</v>
      </c>
      <c r="F111" s="149"/>
      <c r="G111" s="147"/>
    </row>
    <row r="112" spans="1:7" ht="33.75" customHeight="1">
      <c r="A112" s="476" t="s">
        <v>40</v>
      </c>
      <c r="B112" s="180" t="s">
        <v>822</v>
      </c>
      <c r="C112" s="199" t="s">
        <v>41</v>
      </c>
      <c r="D112" s="205">
        <v>0</v>
      </c>
      <c r="E112" s="205">
        <v>0</v>
      </c>
      <c r="F112" s="149"/>
      <c r="G112" s="147"/>
    </row>
    <row r="113" spans="1:7" ht="18.75" customHeight="1">
      <c r="A113" s="476" t="s">
        <v>721</v>
      </c>
      <c r="B113" s="196" t="s">
        <v>775</v>
      </c>
      <c r="C113" s="199"/>
      <c r="D113" s="205">
        <f>D114+D116</f>
        <v>0</v>
      </c>
      <c r="E113" s="205">
        <f>E114+E116</f>
        <v>425000</v>
      </c>
      <c r="F113" s="149"/>
      <c r="G113" s="147"/>
    </row>
    <row r="114" spans="1:7" ht="33.75" customHeight="1">
      <c r="A114" s="476" t="s">
        <v>777</v>
      </c>
      <c r="B114" s="196" t="s">
        <v>776</v>
      </c>
      <c r="C114" s="199"/>
      <c r="D114" s="205">
        <f>D115</f>
        <v>0</v>
      </c>
      <c r="E114" s="205">
        <f>E115</f>
        <v>0</v>
      </c>
      <c r="F114" s="149"/>
      <c r="G114" s="147"/>
    </row>
    <row r="115" spans="1:7" ht="15.75" customHeight="1">
      <c r="A115" s="476" t="s">
        <v>40</v>
      </c>
      <c r="B115" s="196" t="s">
        <v>776</v>
      </c>
      <c r="C115" s="199" t="s">
        <v>41</v>
      </c>
      <c r="D115" s="205">
        <v>0</v>
      </c>
      <c r="E115" s="205">
        <v>0</v>
      </c>
      <c r="F115" s="149"/>
      <c r="G115" s="147"/>
    </row>
    <row r="116" spans="1:7" ht="22.5" customHeight="1">
      <c r="A116" s="476" t="s">
        <v>834</v>
      </c>
      <c r="B116" s="196" t="s">
        <v>829</v>
      </c>
      <c r="C116" s="199"/>
      <c r="D116" s="205">
        <f>D117</f>
        <v>0</v>
      </c>
      <c r="E116" s="205">
        <f>E117</f>
        <v>425000</v>
      </c>
      <c r="F116" s="149"/>
      <c r="G116" s="147"/>
    </row>
    <row r="117" spans="1:7" ht="18" customHeight="1">
      <c r="A117" s="483" t="s">
        <v>68</v>
      </c>
      <c r="B117" s="196" t="s">
        <v>829</v>
      </c>
      <c r="C117" s="199" t="s">
        <v>69</v>
      </c>
      <c r="D117" s="205">
        <v>0</v>
      </c>
      <c r="E117" s="205">
        <v>425000</v>
      </c>
      <c r="F117" s="149"/>
      <c r="G117" s="147"/>
    </row>
    <row r="118" spans="1:7" ht="50.25" customHeight="1">
      <c r="A118" s="490" t="s">
        <v>924</v>
      </c>
      <c r="B118" s="188" t="s">
        <v>303</v>
      </c>
      <c r="C118" s="189"/>
      <c r="D118" s="204">
        <f>D119+D128</f>
        <v>387064</v>
      </c>
      <c r="E118" s="204">
        <f>E119+E128</f>
        <v>387064</v>
      </c>
      <c r="F118" s="149"/>
      <c r="G118" s="147"/>
    </row>
    <row r="119" spans="1:7" ht="18.75" customHeight="1">
      <c r="A119" s="501" t="s">
        <v>326</v>
      </c>
      <c r="B119" s="180" t="s">
        <v>304</v>
      </c>
      <c r="C119" s="199"/>
      <c r="D119" s="205">
        <f>D120+D122+D124+D126</f>
        <v>196500</v>
      </c>
      <c r="E119" s="205">
        <f>E120+E122+E124+E126</f>
        <v>196500</v>
      </c>
      <c r="F119" s="149"/>
      <c r="G119" s="147"/>
    </row>
    <row r="120" spans="1:7" ht="35.25" customHeight="1">
      <c r="A120" s="395" t="s">
        <v>327</v>
      </c>
      <c r="B120" s="180" t="s">
        <v>685</v>
      </c>
      <c r="C120" s="199"/>
      <c r="D120" s="205">
        <f>+ D121</f>
        <v>70000</v>
      </c>
      <c r="E120" s="205">
        <f>+ E121</f>
        <v>70000</v>
      </c>
      <c r="F120" s="149"/>
      <c r="G120" s="147"/>
    </row>
    <row r="121" spans="1:7" ht="34.5" customHeight="1">
      <c r="A121" s="476" t="s">
        <v>637</v>
      </c>
      <c r="B121" s="180" t="s">
        <v>685</v>
      </c>
      <c r="C121" s="199" t="s">
        <v>635</v>
      </c>
      <c r="D121" s="205">
        <v>70000</v>
      </c>
      <c r="E121" s="205">
        <v>70000</v>
      </c>
      <c r="F121" s="149"/>
      <c r="G121" s="147"/>
    </row>
    <row r="122" spans="1:7" ht="15.75" customHeight="1">
      <c r="A122" s="483" t="s">
        <v>89</v>
      </c>
      <c r="B122" s="180" t="s">
        <v>686</v>
      </c>
      <c r="C122" s="199"/>
      <c r="D122" s="205">
        <f>+D123</f>
        <v>120000</v>
      </c>
      <c r="E122" s="205">
        <f>+E123</f>
        <v>120000</v>
      </c>
      <c r="F122" s="149"/>
      <c r="G122" s="147"/>
    </row>
    <row r="123" spans="1:7" ht="16.5" customHeight="1">
      <c r="A123" s="476" t="s">
        <v>637</v>
      </c>
      <c r="B123" s="180" t="s">
        <v>686</v>
      </c>
      <c r="C123" s="199" t="s">
        <v>635</v>
      </c>
      <c r="D123" s="205">
        <v>120000</v>
      </c>
      <c r="E123" s="205">
        <v>120000</v>
      </c>
      <c r="F123" s="149"/>
      <c r="G123" s="147"/>
    </row>
    <row r="124" spans="1:7" ht="39" customHeight="1">
      <c r="A124" s="395" t="s">
        <v>90</v>
      </c>
      <c r="B124" s="180" t="s">
        <v>687</v>
      </c>
      <c r="C124" s="207"/>
      <c r="D124" s="205">
        <f>+D125</f>
        <v>6500</v>
      </c>
      <c r="E124" s="205">
        <f>+E125</f>
        <v>6500</v>
      </c>
      <c r="F124" s="149"/>
      <c r="G124" s="147"/>
    </row>
    <row r="125" spans="1:7" ht="38.25" customHeight="1">
      <c r="A125" s="476" t="s">
        <v>637</v>
      </c>
      <c r="B125" s="180" t="s">
        <v>687</v>
      </c>
      <c r="C125" s="199" t="s">
        <v>635</v>
      </c>
      <c r="D125" s="205">
        <v>6500</v>
      </c>
      <c r="E125" s="205">
        <v>6500</v>
      </c>
      <c r="F125" s="149"/>
      <c r="G125" s="147"/>
    </row>
    <row r="126" spans="1:7" ht="50.25" customHeight="1">
      <c r="A126" s="476" t="s">
        <v>754</v>
      </c>
      <c r="B126" s="180" t="s">
        <v>756</v>
      </c>
      <c r="C126" s="199"/>
      <c r="D126" s="205">
        <f>D127</f>
        <v>0</v>
      </c>
      <c r="E126" s="205">
        <f>E127</f>
        <v>0</v>
      </c>
      <c r="F126" s="149"/>
      <c r="G126" s="147"/>
    </row>
    <row r="127" spans="1:7" ht="18.75" customHeight="1">
      <c r="A127" s="476" t="s">
        <v>636</v>
      </c>
      <c r="B127" s="180" t="s">
        <v>756</v>
      </c>
      <c r="C127" s="199" t="s">
        <v>635</v>
      </c>
      <c r="D127" s="205">
        <v>0</v>
      </c>
      <c r="E127" s="205">
        <v>0</v>
      </c>
      <c r="F127" s="149"/>
      <c r="G127" s="147"/>
    </row>
    <row r="128" spans="1:7" ht="17.25" customHeight="1">
      <c r="A128" s="512" t="s">
        <v>324</v>
      </c>
      <c r="B128" s="180" t="s">
        <v>586</v>
      </c>
      <c r="C128" s="199"/>
      <c r="D128" s="205">
        <f>D129+D131</f>
        <v>190564</v>
      </c>
      <c r="E128" s="205">
        <f>E129+E131</f>
        <v>190564</v>
      </c>
      <c r="F128" s="149"/>
      <c r="G128" s="147"/>
    </row>
    <row r="129" spans="1:7" ht="19.5" customHeight="1">
      <c r="A129" s="395" t="s">
        <v>325</v>
      </c>
      <c r="B129" s="180" t="s">
        <v>695</v>
      </c>
      <c r="C129" s="199"/>
      <c r="D129" s="205">
        <f>D130</f>
        <v>147564</v>
      </c>
      <c r="E129" s="205">
        <f>E130</f>
        <v>147564</v>
      </c>
      <c r="F129" s="149"/>
      <c r="G129" s="147"/>
    </row>
    <row r="130" spans="1:7" ht="21.75" customHeight="1">
      <c r="A130" s="476" t="s">
        <v>86</v>
      </c>
      <c r="B130" s="180" t="s">
        <v>695</v>
      </c>
      <c r="C130" s="199" t="s">
        <v>87</v>
      </c>
      <c r="D130" s="205">
        <v>147564</v>
      </c>
      <c r="E130" s="205">
        <v>147564</v>
      </c>
      <c r="F130" s="149"/>
      <c r="G130" s="147"/>
    </row>
    <row r="131" spans="1:7" ht="65.25" customHeight="1">
      <c r="A131" s="512" t="s">
        <v>711</v>
      </c>
      <c r="B131" s="180" t="s">
        <v>696</v>
      </c>
      <c r="C131" s="199"/>
      <c r="D131" s="205">
        <f>+D132</f>
        <v>43000</v>
      </c>
      <c r="E131" s="205">
        <f>+E132</f>
        <v>43000</v>
      </c>
      <c r="F131" s="149"/>
      <c r="G131" s="147"/>
    </row>
    <row r="132" spans="1:7" ht="15" customHeight="1">
      <c r="A132" s="476" t="s">
        <v>81</v>
      </c>
      <c r="B132" s="180" t="s">
        <v>696</v>
      </c>
      <c r="C132" s="199" t="s">
        <v>82</v>
      </c>
      <c r="D132" s="205">
        <v>43000</v>
      </c>
      <c r="E132" s="205">
        <v>43000</v>
      </c>
      <c r="F132" s="149"/>
      <c r="G132" s="147"/>
    </row>
    <row r="133" spans="1:7" ht="52.5" customHeight="1">
      <c r="A133" s="498" t="s">
        <v>925</v>
      </c>
      <c r="B133" s="192" t="s">
        <v>307</v>
      </c>
      <c r="C133" s="192"/>
      <c r="D133" s="193">
        <f>D134</f>
        <v>2040426</v>
      </c>
      <c r="E133" s="193">
        <f>E134</f>
        <v>2013522</v>
      </c>
      <c r="F133" s="149"/>
      <c r="G133" s="147"/>
    </row>
    <row r="134" spans="1:7" ht="20.25" customHeight="1">
      <c r="A134" s="507" t="s">
        <v>198</v>
      </c>
      <c r="B134" s="196" t="s">
        <v>308</v>
      </c>
      <c r="C134" s="196"/>
      <c r="D134" s="197">
        <f>D135+D139+D143+D141</f>
        <v>2040426</v>
      </c>
      <c r="E134" s="197">
        <f>E135+E139+E143+E141</f>
        <v>2013522</v>
      </c>
      <c r="F134" s="149"/>
      <c r="G134" s="147"/>
    </row>
    <row r="135" spans="1:7" ht="32.25" customHeight="1">
      <c r="A135" s="476" t="s">
        <v>76</v>
      </c>
      <c r="B135" s="196" t="s">
        <v>309</v>
      </c>
      <c r="C135" s="196"/>
      <c r="D135" s="197">
        <f>D136+D137+D138</f>
        <v>583515</v>
      </c>
      <c r="E135" s="197">
        <f>E136+E137+E138</f>
        <v>594315</v>
      </c>
      <c r="F135" s="149"/>
      <c r="G135" s="147"/>
    </row>
    <row r="136" spans="1:7" ht="33" customHeight="1">
      <c r="A136" s="476" t="s">
        <v>40</v>
      </c>
      <c r="B136" s="196" t="s">
        <v>309</v>
      </c>
      <c r="C136" s="196" t="s">
        <v>41</v>
      </c>
      <c r="D136" s="197">
        <v>583515</v>
      </c>
      <c r="E136" s="197">
        <v>594315</v>
      </c>
      <c r="F136" s="149"/>
      <c r="G136" s="147"/>
    </row>
    <row r="137" spans="1:7" ht="22.5" customHeight="1">
      <c r="A137" s="476" t="s">
        <v>673</v>
      </c>
      <c r="B137" s="196" t="s">
        <v>309</v>
      </c>
      <c r="C137" s="196" t="s">
        <v>674</v>
      </c>
      <c r="D137" s="197">
        <v>0</v>
      </c>
      <c r="E137" s="197">
        <v>0</v>
      </c>
      <c r="F137" s="149"/>
      <c r="G137" s="147"/>
    </row>
    <row r="138" spans="1:7" ht="20.25" customHeight="1">
      <c r="A138" s="476" t="s">
        <v>42</v>
      </c>
      <c r="B138" s="196" t="s">
        <v>309</v>
      </c>
      <c r="C138" s="196" t="s">
        <v>43</v>
      </c>
      <c r="D138" s="197">
        <v>0</v>
      </c>
      <c r="E138" s="197">
        <v>0</v>
      </c>
      <c r="F138" s="149"/>
      <c r="G138" s="147"/>
    </row>
    <row r="139" spans="1:7" ht="22.5" customHeight="1">
      <c r="A139" s="476" t="s">
        <v>61</v>
      </c>
      <c r="B139" s="196" t="s">
        <v>71</v>
      </c>
      <c r="C139" s="196"/>
      <c r="D139" s="197">
        <f>D140</f>
        <v>1456911</v>
      </c>
      <c r="E139" s="197">
        <f>E140</f>
        <v>1419207</v>
      </c>
      <c r="F139" s="149"/>
      <c r="G139" s="147"/>
    </row>
    <row r="140" spans="1:7" ht="39.75" customHeight="1">
      <c r="A140" s="476" t="s">
        <v>40</v>
      </c>
      <c r="B140" s="196" t="s">
        <v>71</v>
      </c>
      <c r="C140" s="196" t="s">
        <v>41</v>
      </c>
      <c r="D140" s="197">
        <v>1456911</v>
      </c>
      <c r="E140" s="197">
        <v>1419207</v>
      </c>
      <c r="F140" s="149"/>
      <c r="G140" s="147"/>
    </row>
    <row r="141" spans="1:7" ht="33.75" customHeight="1">
      <c r="A141" s="476" t="s">
        <v>719</v>
      </c>
      <c r="B141" s="196" t="s">
        <v>718</v>
      </c>
      <c r="C141" s="196"/>
      <c r="D141" s="197">
        <f>D142</f>
        <v>0</v>
      </c>
      <c r="E141" s="197">
        <f>E142</f>
        <v>0</v>
      </c>
      <c r="F141" s="149"/>
      <c r="G141" s="147"/>
    </row>
    <row r="142" spans="1:7" ht="31.5" customHeight="1">
      <c r="A142" s="476" t="s">
        <v>40</v>
      </c>
      <c r="B142" s="196" t="s">
        <v>718</v>
      </c>
      <c r="C142" s="196" t="s">
        <v>41</v>
      </c>
      <c r="D142" s="197">
        <v>0</v>
      </c>
      <c r="E142" s="197">
        <v>0</v>
      </c>
      <c r="F142" s="149"/>
      <c r="G142" s="147"/>
    </row>
    <row r="143" spans="1:7" ht="18.75" customHeight="1">
      <c r="A143" s="494" t="s">
        <v>465</v>
      </c>
      <c r="B143" s="199" t="s">
        <v>72</v>
      </c>
      <c r="C143" s="199"/>
      <c r="D143" s="205">
        <f>D144</f>
        <v>0</v>
      </c>
      <c r="E143" s="205">
        <f>E144</f>
        <v>0</v>
      </c>
      <c r="F143" s="149"/>
      <c r="G143" s="147"/>
    </row>
    <row r="144" spans="1:7" ht="33" customHeight="1">
      <c r="A144" s="476" t="s">
        <v>40</v>
      </c>
      <c r="B144" s="199" t="s">
        <v>72</v>
      </c>
      <c r="C144" s="196" t="s">
        <v>41</v>
      </c>
      <c r="D144" s="197">
        <v>0</v>
      </c>
      <c r="E144" s="197">
        <v>0</v>
      </c>
      <c r="F144" s="149"/>
      <c r="G144" s="147"/>
    </row>
    <row r="145" spans="1:7" ht="51" customHeight="1">
      <c r="A145" s="587" t="s">
        <v>916</v>
      </c>
      <c r="B145" s="203" t="s">
        <v>283</v>
      </c>
      <c r="C145" s="203"/>
      <c r="D145" s="506">
        <f>D146</f>
        <v>0</v>
      </c>
      <c r="E145" s="506">
        <f>E146</f>
        <v>0</v>
      </c>
      <c r="F145" s="149"/>
      <c r="G145" s="147"/>
    </row>
    <row r="146" spans="1:7" ht="38.25" customHeight="1">
      <c r="A146" s="507" t="s">
        <v>301</v>
      </c>
      <c r="B146" s="434" t="s">
        <v>284</v>
      </c>
      <c r="C146" s="203"/>
      <c r="D146" s="484">
        <f>D149+D147+D151</f>
        <v>0</v>
      </c>
      <c r="E146" s="484">
        <f>E149+E147+E151</f>
        <v>0</v>
      </c>
      <c r="F146" s="149"/>
      <c r="G146" s="147"/>
    </row>
    <row r="147" spans="1:7" ht="18.75" customHeight="1">
      <c r="A147" s="482" t="s">
        <v>798</v>
      </c>
      <c r="B147" s="434" t="s">
        <v>799</v>
      </c>
      <c r="C147" s="203"/>
      <c r="D147" s="484">
        <f>D148</f>
        <v>0</v>
      </c>
      <c r="E147" s="484">
        <f>E148</f>
        <v>0</v>
      </c>
      <c r="F147" s="149"/>
      <c r="G147" s="147"/>
    </row>
    <row r="148" spans="1:7" ht="22.5" customHeight="1">
      <c r="A148" s="483" t="s">
        <v>68</v>
      </c>
      <c r="B148" s="434" t="s">
        <v>799</v>
      </c>
      <c r="C148" s="434" t="s">
        <v>69</v>
      </c>
      <c r="D148" s="484">
        <v>0</v>
      </c>
      <c r="E148" s="484">
        <v>0</v>
      </c>
      <c r="F148" s="149"/>
      <c r="G148" s="147"/>
    </row>
    <row r="149" spans="1:7" ht="16.5" customHeight="1">
      <c r="A149" s="508" t="s">
        <v>796</v>
      </c>
      <c r="B149" s="434" t="s">
        <v>800</v>
      </c>
      <c r="C149" s="434"/>
      <c r="D149" s="484">
        <f>D150</f>
        <v>0</v>
      </c>
      <c r="E149" s="484">
        <f>E150</f>
        <v>0</v>
      </c>
      <c r="F149" s="149"/>
      <c r="G149" s="147"/>
    </row>
    <row r="150" spans="1:7" ht="16.5" customHeight="1">
      <c r="A150" s="483" t="s">
        <v>68</v>
      </c>
      <c r="B150" s="434" t="s">
        <v>800</v>
      </c>
      <c r="C150" s="434" t="s">
        <v>69</v>
      </c>
      <c r="D150" s="484">
        <v>0</v>
      </c>
      <c r="E150" s="484">
        <v>0</v>
      </c>
      <c r="F150" s="149"/>
      <c r="G150" s="147"/>
    </row>
    <row r="151" spans="1:7" ht="16.5" customHeight="1">
      <c r="A151" s="508" t="s">
        <v>797</v>
      </c>
      <c r="B151" s="434" t="s">
        <v>801</v>
      </c>
      <c r="C151" s="434"/>
      <c r="D151" s="484">
        <f>D152</f>
        <v>0</v>
      </c>
      <c r="E151" s="484">
        <f>E152</f>
        <v>0</v>
      </c>
      <c r="F151" s="149"/>
      <c r="G151" s="147"/>
    </row>
    <row r="152" spans="1:7" ht="16.5" customHeight="1">
      <c r="A152" s="483" t="s">
        <v>68</v>
      </c>
      <c r="B152" s="434" t="s">
        <v>801</v>
      </c>
      <c r="C152" s="434" t="s">
        <v>69</v>
      </c>
      <c r="D152" s="484">
        <v>0</v>
      </c>
      <c r="E152" s="484">
        <v>0</v>
      </c>
      <c r="F152" s="149"/>
      <c r="G152" s="147"/>
    </row>
    <row r="153" spans="1:7" ht="52.5" customHeight="1">
      <c r="A153" s="589" t="s">
        <v>717</v>
      </c>
      <c r="B153" s="192" t="s">
        <v>329</v>
      </c>
      <c r="C153" s="192"/>
      <c r="D153" s="193">
        <f t="shared" ref="D153:E155" si="2">D154</f>
        <v>175000</v>
      </c>
      <c r="E153" s="193">
        <f t="shared" si="2"/>
        <v>0</v>
      </c>
      <c r="F153" s="149"/>
      <c r="G153" s="147"/>
    </row>
    <row r="154" spans="1:7" ht="21" customHeight="1">
      <c r="A154" s="395" t="s">
        <v>721</v>
      </c>
      <c r="B154" s="196" t="s">
        <v>724</v>
      </c>
      <c r="C154" s="196"/>
      <c r="D154" s="197">
        <f t="shared" si="2"/>
        <v>175000</v>
      </c>
      <c r="E154" s="197">
        <f t="shared" si="2"/>
        <v>0</v>
      </c>
      <c r="F154" s="149"/>
      <c r="G154" s="147"/>
    </row>
    <row r="155" spans="1:7" ht="18" customHeight="1">
      <c r="A155" s="395" t="s">
        <v>722</v>
      </c>
      <c r="B155" s="196" t="s">
        <v>725</v>
      </c>
      <c r="C155" s="196"/>
      <c r="D155" s="197">
        <f t="shared" si="2"/>
        <v>175000</v>
      </c>
      <c r="E155" s="197">
        <f t="shared" si="2"/>
        <v>0</v>
      </c>
      <c r="F155" s="149"/>
      <c r="G155" s="147"/>
    </row>
    <row r="156" spans="1:7" ht="33" customHeight="1">
      <c r="A156" s="395" t="s">
        <v>40</v>
      </c>
      <c r="B156" s="196" t="s">
        <v>725</v>
      </c>
      <c r="C156" s="196" t="s">
        <v>41</v>
      </c>
      <c r="D156" s="197">
        <v>175000</v>
      </c>
      <c r="E156" s="197"/>
      <c r="F156" s="149"/>
      <c r="G156" s="147"/>
    </row>
    <row r="157" spans="1:7" ht="16.5" customHeight="1">
      <c r="A157" s="590" t="s">
        <v>74</v>
      </c>
      <c r="B157" s="591" t="s">
        <v>271</v>
      </c>
      <c r="C157" s="293"/>
      <c r="D157" s="592">
        <f>D158+D161+D164+D172</f>
        <v>5567870</v>
      </c>
      <c r="E157" s="592">
        <f>E158+E161+E164+E172</f>
        <v>5560907</v>
      </c>
      <c r="F157" s="149"/>
      <c r="G157" s="147"/>
    </row>
    <row r="158" spans="1:7" ht="35.25" customHeight="1">
      <c r="A158" s="491" t="s">
        <v>34</v>
      </c>
      <c r="B158" s="198" t="s">
        <v>274</v>
      </c>
      <c r="C158" s="192"/>
      <c r="D158" s="193">
        <f>D159</f>
        <v>423623</v>
      </c>
      <c r="E158" s="193">
        <f>E159</f>
        <v>423623</v>
      </c>
      <c r="F158" s="149"/>
      <c r="G158" s="147"/>
    </row>
    <row r="159" spans="1:7" ht="35.25" customHeight="1">
      <c r="A159" s="492" t="s">
        <v>35</v>
      </c>
      <c r="B159" s="195" t="s">
        <v>275</v>
      </c>
      <c r="C159" s="196"/>
      <c r="D159" s="197">
        <f>D160</f>
        <v>423623</v>
      </c>
      <c r="E159" s="197">
        <f>E160</f>
        <v>423623</v>
      </c>
      <c r="F159" s="149"/>
      <c r="G159" s="147"/>
    </row>
    <row r="160" spans="1:7" ht="35.25" customHeight="1">
      <c r="A160" s="492" t="s">
        <v>30</v>
      </c>
      <c r="B160" s="195" t="s">
        <v>275</v>
      </c>
      <c r="C160" s="196" t="s">
        <v>31</v>
      </c>
      <c r="D160" s="197">
        <v>423623</v>
      </c>
      <c r="E160" s="197">
        <v>423623</v>
      </c>
      <c r="F160" s="149"/>
      <c r="G160" s="147"/>
    </row>
    <row r="161" spans="1:7" ht="34.5" customHeight="1">
      <c r="A161" s="491" t="s">
        <v>28</v>
      </c>
      <c r="B161" s="198" t="s">
        <v>272</v>
      </c>
      <c r="C161" s="192"/>
      <c r="D161" s="193">
        <f>D162</f>
        <v>1125979</v>
      </c>
      <c r="E161" s="193">
        <f>E162</f>
        <v>1125979</v>
      </c>
      <c r="F161" s="149"/>
      <c r="G161" s="147"/>
    </row>
    <row r="162" spans="1:7" ht="19.5" customHeight="1">
      <c r="A162" s="492" t="s">
        <v>29</v>
      </c>
      <c r="B162" s="195" t="s">
        <v>273</v>
      </c>
      <c r="C162" s="196"/>
      <c r="D162" s="197">
        <f>D163</f>
        <v>1125979</v>
      </c>
      <c r="E162" s="197">
        <f>E163</f>
        <v>1125979</v>
      </c>
      <c r="F162" s="149"/>
      <c r="G162" s="147"/>
    </row>
    <row r="163" spans="1:7" ht="36" customHeight="1">
      <c r="A163" s="492" t="s">
        <v>30</v>
      </c>
      <c r="B163" s="195" t="s">
        <v>273</v>
      </c>
      <c r="C163" s="196" t="s">
        <v>31</v>
      </c>
      <c r="D163" s="197">
        <v>1125979</v>
      </c>
      <c r="E163" s="197">
        <v>1125979</v>
      </c>
      <c r="F163" s="149"/>
      <c r="G163" s="147"/>
    </row>
    <row r="164" spans="1:7" ht="36" customHeight="1">
      <c r="A164" s="491" t="s">
        <v>38</v>
      </c>
      <c r="B164" s="198" t="s">
        <v>276</v>
      </c>
      <c r="C164" s="192"/>
      <c r="D164" s="193">
        <f>D165+D168</f>
        <v>3871268</v>
      </c>
      <c r="E164" s="193">
        <f>E165+E168</f>
        <v>3863205</v>
      </c>
      <c r="F164" s="149"/>
      <c r="G164" s="147"/>
    </row>
    <row r="165" spans="1:7" ht="16.5" customHeight="1">
      <c r="A165" s="492" t="s">
        <v>39</v>
      </c>
      <c r="B165" s="195" t="s">
        <v>277</v>
      </c>
      <c r="C165" s="196"/>
      <c r="D165" s="197">
        <f>D166+D167+D170+D171</f>
        <v>3870268</v>
      </c>
      <c r="E165" s="197">
        <f>E166+E167+E170+E171</f>
        <v>3862205</v>
      </c>
      <c r="F165" s="149"/>
      <c r="G165" s="147"/>
    </row>
    <row r="166" spans="1:7" ht="32.25" customHeight="1">
      <c r="A166" s="492" t="s">
        <v>30</v>
      </c>
      <c r="B166" s="195" t="s">
        <v>277</v>
      </c>
      <c r="C166" s="196" t="s">
        <v>31</v>
      </c>
      <c r="D166" s="197">
        <v>2722311</v>
      </c>
      <c r="E166" s="197">
        <v>2722311</v>
      </c>
      <c r="F166" s="149"/>
      <c r="G166" s="147"/>
    </row>
    <row r="167" spans="1:7" ht="16.5" customHeight="1">
      <c r="A167" s="493" t="s">
        <v>40</v>
      </c>
      <c r="B167" s="195" t="s">
        <v>277</v>
      </c>
      <c r="C167" s="196" t="s">
        <v>41</v>
      </c>
      <c r="D167" s="197">
        <v>1072457</v>
      </c>
      <c r="E167" s="197">
        <v>1062894</v>
      </c>
      <c r="F167" s="149"/>
      <c r="G167" s="147"/>
    </row>
    <row r="168" spans="1:7" ht="34.5" customHeight="1">
      <c r="A168" s="482" t="s">
        <v>815</v>
      </c>
      <c r="B168" s="195" t="s">
        <v>816</v>
      </c>
      <c r="C168" s="196"/>
      <c r="D168" s="197">
        <f>D169</f>
        <v>1000</v>
      </c>
      <c r="E168" s="197">
        <f>E169</f>
        <v>1000</v>
      </c>
      <c r="F168" s="149"/>
      <c r="G168" s="147"/>
    </row>
    <row r="169" spans="1:7" ht="16.5" customHeight="1">
      <c r="A169" s="493" t="s">
        <v>40</v>
      </c>
      <c r="B169" s="195" t="s">
        <v>816</v>
      </c>
      <c r="C169" s="196" t="s">
        <v>41</v>
      </c>
      <c r="D169" s="197">
        <v>1000</v>
      </c>
      <c r="E169" s="197">
        <v>1000</v>
      </c>
      <c r="F169" s="149"/>
      <c r="G169" s="147"/>
    </row>
    <row r="170" spans="1:7" ht="22.5" customHeight="1">
      <c r="A170" s="494" t="s">
        <v>42</v>
      </c>
      <c r="B170" s="195" t="s">
        <v>277</v>
      </c>
      <c r="C170" s="196" t="s">
        <v>43</v>
      </c>
      <c r="D170" s="197">
        <v>70500</v>
      </c>
      <c r="E170" s="197">
        <v>72000</v>
      </c>
      <c r="F170" s="149"/>
      <c r="G170" s="147"/>
    </row>
    <row r="171" spans="1:7" ht="15.75" customHeight="1">
      <c r="A171" s="494" t="s">
        <v>673</v>
      </c>
      <c r="B171" s="195" t="s">
        <v>277</v>
      </c>
      <c r="C171" s="196" t="s">
        <v>674</v>
      </c>
      <c r="D171" s="197">
        <v>5000</v>
      </c>
      <c r="E171" s="197">
        <v>5000</v>
      </c>
      <c r="F171" s="149"/>
      <c r="G171" s="147"/>
    </row>
    <row r="172" spans="1:7" ht="23.25" customHeight="1">
      <c r="A172" s="491" t="s">
        <v>44</v>
      </c>
      <c r="B172" s="192" t="s">
        <v>279</v>
      </c>
      <c r="C172" s="189"/>
      <c r="D172" s="193">
        <f>D173+D175+D178+D180+D182</f>
        <v>147000</v>
      </c>
      <c r="E172" s="193">
        <f>E173+E175+E178+E180+E182</f>
        <v>148100</v>
      </c>
      <c r="F172" s="149"/>
      <c r="G172" s="147"/>
    </row>
    <row r="173" spans="1:7" ht="16.5" customHeight="1">
      <c r="A173" s="492" t="s">
        <v>55</v>
      </c>
      <c r="B173" s="196" t="s">
        <v>280</v>
      </c>
      <c r="C173" s="199"/>
      <c r="D173" s="197">
        <f>D174</f>
        <v>25000</v>
      </c>
      <c r="E173" s="197">
        <f>E174</f>
        <v>25000</v>
      </c>
      <c r="F173" s="149"/>
      <c r="G173" s="147"/>
    </row>
    <row r="174" spans="1:7" ht="21.75" customHeight="1">
      <c r="A174" s="492" t="s">
        <v>56</v>
      </c>
      <c r="B174" s="196" t="s">
        <v>280</v>
      </c>
      <c r="C174" s="199" t="s">
        <v>57</v>
      </c>
      <c r="D174" s="197">
        <v>25000</v>
      </c>
      <c r="E174" s="197">
        <v>25000</v>
      </c>
      <c r="F174" s="149"/>
      <c r="G174" s="147"/>
    </row>
    <row r="175" spans="1:7" ht="23.25" customHeight="1">
      <c r="A175" s="492" t="s">
        <v>46</v>
      </c>
      <c r="B175" s="196" t="s">
        <v>282</v>
      </c>
      <c r="C175" s="196"/>
      <c r="D175" s="197">
        <f>D177+D176</f>
        <v>122000</v>
      </c>
      <c r="E175" s="197">
        <f>E177+E176</f>
        <v>123100</v>
      </c>
      <c r="F175" s="149"/>
      <c r="G175" s="147"/>
    </row>
    <row r="176" spans="1:7" ht="15" customHeight="1">
      <c r="A176" s="593" t="s">
        <v>755</v>
      </c>
      <c r="B176" s="196" t="s">
        <v>282</v>
      </c>
      <c r="C176" s="196" t="s">
        <v>674</v>
      </c>
      <c r="D176" s="197">
        <v>4500</v>
      </c>
      <c r="E176" s="197">
        <v>4600</v>
      </c>
      <c r="F176" s="149"/>
      <c r="G176" s="147"/>
    </row>
    <row r="177" spans="1:7" ht="19.5" customHeight="1">
      <c r="A177" s="493" t="s">
        <v>42</v>
      </c>
      <c r="B177" s="196" t="s">
        <v>282</v>
      </c>
      <c r="C177" s="196" t="s">
        <v>43</v>
      </c>
      <c r="D177" s="197">
        <v>117500</v>
      </c>
      <c r="E177" s="197">
        <v>118500</v>
      </c>
      <c r="F177" s="149"/>
      <c r="G177" s="147"/>
    </row>
    <row r="178" spans="1:7" ht="17.25" customHeight="1">
      <c r="A178" s="493" t="s">
        <v>720</v>
      </c>
      <c r="B178" s="196" t="s">
        <v>714</v>
      </c>
      <c r="C178" s="196"/>
      <c r="D178" s="197">
        <f>D179</f>
        <v>0</v>
      </c>
      <c r="E178" s="197">
        <f>E179</f>
        <v>0</v>
      </c>
      <c r="F178" s="149"/>
      <c r="G178" s="147"/>
    </row>
    <row r="179" spans="1:7" ht="16.5" customHeight="1">
      <c r="A179" s="493" t="s">
        <v>40</v>
      </c>
      <c r="B179" s="196" t="s">
        <v>714</v>
      </c>
      <c r="C179" s="196" t="s">
        <v>41</v>
      </c>
      <c r="D179" s="197">
        <v>0</v>
      </c>
      <c r="E179" s="197">
        <v>0</v>
      </c>
      <c r="F179" s="149"/>
      <c r="G179" s="147"/>
    </row>
    <row r="180" spans="1:7" ht="36.75" customHeight="1">
      <c r="A180" s="482" t="s">
        <v>820</v>
      </c>
      <c r="B180" s="196" t="s">
        <v>823</v>
      </c>
      <c r="C180" s="196"/>
      <c r="D180" s="197">
        <f>D181</f>
        <v>0</v>
      </c>
      <c r="E180" s="197">
        <f>E181</f>
        <v>0</v>
      </c>
      <c r="F180" s="149"/>
      <c r="G180" s="147"/>
    </row>
    <row r="181" spans="1:7" ht="18.75" customHeight="1">
      <c r="A181" s="493" t="s">
        <v>40</v>
      </c>
      <c r="B181" s="196" t="s">
        <v>823</v>
      </c>
      <c r="C181" s="196" t="s">
        <v>41</v>
      </c>
      <c r="D181" s="197">
        <v>0</v>
      </c>
      <c r="E181" s="197">
        <v>0</v>
      </c>
      <c r="F181" s="149"/>
      <c r="G181" s="147"/>
    </row>
    <row r="182" spans="1:7" ht="33.75" customHeight="1">
      <c r="A182" s="496" t="s">
        <v>49</v>
      </c>
      <c r="B182" s="196" t="s">
        <v>750</v>
      </c>
      <c r="C182" s="192"/>
      <c r="D182" s="201">
        <f>D183+D184</f>
        <v>0</v>
      </c>
      <c r="E182" s="201">
        <f>E183+E184</f>
        <v>0</v>
      </c>
      <c r="F182" s="149"/>
      <c r="G182" s="147"/>
    </row>
    <row r="183" spans="1:7" ht="33.75" customHeight="1">
      <c r="A183" s="492" t="s">
        <v>30</v>
      </c>
      <c r="B183" s="196" t="s">
        <v>750</v>
      </c>
      <c r="C183" s="196" t="s">
        <v>31</v>
      </c>
      <c r="D183" s="197">
        <v>0</v>
      </c>
      <c r="E183" s="197">
        <v>0</v>
      </c>
      <c r="F183" s="149"/>
      <c r="G183" s="147"/>
    </row>
    <row r="184" spans="1:7" ht="36" customHeight="1">
      <c r="A184" s="493" t="s">
        <v>40</v>
      </c>
      <c r="B184" s="196" t="s">
        <v>750</v>
      </c>
      <c r="C184" s="196" t="s">
        <v>41</v>
      </c>
      <c r="D184" s="197">
        <v>0</v>
      </c>
      <c r="E184" s="197">
        <v>0</v>
      </c>
      <c r="F184" s="149"/>
      <c r="G184" s="147"/>
    </row>
    <row r="185" spans="1:7" ht="19.5" customHeight="1">
      <c r="A185" s="594" t="s">
        <v>75</v>
      </c>
      <c r="B185" s="591"/>
      <c r="C185" s="595"/>
      <c r="D185" s="592">
        <f>D22+D157</f>
        <v>27088802</v>
      </c>
      <c r="E185" s="592">
        <f>E22+E157</f>
        <v>27965340</v>
      </c>
      <c r="F185" s="149"/>
      <c r="G185" s="147"/>
    </row>
  </sheetData>
  <sheetProtection selectLockedCells="1" selectUnlockedCells="1"/>
  <mergeCells count="5">
    <mergeCell ref="A18:F18"/>
    <mergeCell ref="A14:F14"/>
    <mergeCell ref="A15:F15"/>
    <mergeCell ref="A16:F16"/>
    <mergeCell ref="A17:F17"/>
  </mergeCells>
  <phoneticPr fontId="0" type="noConversion"/>
  <pageMargins left="1.1811023622047245" right="0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110"/>
    <col min="2" max="2" width="59.28515625" style="110" customWidth="1"/>
    <col min="3" max="3" width="17.5703125" style="110" customWidth="1"/>
    <col min="4" max="16384" width="9.140625" style="110"/>
  </cols>
  <sheetData>
    <row r="1" spans="1:256">
      <c r="A1" s="4" t="s">
        <v>179</v>
      </c>
      <c r="B1" s="108" t="s">
        <v>100</v>
      </c>
      <c r="C1" s="108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624" t="s">
        <v>101</v>
      </c>
      <c r="C2" s="62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108" t="s">
        <v>102</v>
      </c>
      <c r="C3" s="10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108" t="s">
        <v>103</v>
      </c>
      <c r="C4" s="108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108" t="s">
        <v>104</v>
      </c>
      <c r="C5" s="10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108" t="s">
        <v>105</v>
      </c>
      <c r="C6" s="10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108" t="s">
        <v>106</v>
      </c>
      <c r="C7" s="108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53"/>
      <c r="C8" s="153"/>
    </row>
    <row r="9" spans="1:256">
      <c r="B9" s="153"/>
      <c r="C9" s="153"/>
    </row>
    <row r="10" spans="1:256">
      <c r="B10" s="153"/>
      <c r="C10" s="153"/>
    </row>
    <row r="11" spans="1:256">
      <c r="B11" s="153"/>
      <c r="C11" s="153"/>
    </row>
    <row r="13" spans="1:256" ht="15.75" customHeight="1">
      <c r="A13" s="625" t="s">
        <v>107</v>
      </c>
      <c r="B13" s="625"/>
      <c r="C13" s="625"/>
      <c r="D13" s="625"/>
      <c r="E13" s="154"/>
      <c r="F13" s="154"/>
    </row>
    <row r="14" spans="1:256" ht="15.75" customHeight="1">
      <c r="A14" s="625" t="s">
        <v>108</v>
      </c>
      <c r="B14" s="625"/>
      <c r="C14" s="625"/>
      <c r="D14" s="625"/>
    </row>
    <row r="15" spans="1:256" ht="15.75" customHeight="1">
      <c r="A15" s="625" t="s">
        <v>109</v>
      </c>
      <c r="B15" s="625"/>
      <c r="C15" s="625"/>
      <c r="D15" s="625"/>
      <c r="E15" s="154"/>
      <c r="F15" s="154"/>
    </row>
    <row r="16" spans="1:256">
      <c r="B16" s="153"/>
      <c r="C16" s="154"/>
      <c r="D16" s="154"/>
      <c r="E16" s="154"/>
      <c r="F16" s="154"/>
    </row>
    <row r="17" spans="1:6">
      <c r="B17" s="153"/>
      <c r="C17" s="154"/>
      <c r="D17" s="154"/>
      <c r="E17" s="154"/>
      <c r="F17" s="154"/>
    </row>
    <row r="19" spans="1:6" s="156" customFormat="1">
      <c r="A19" s="155" t="s">
        <v>99</v>
      </c>
      <c r="B19" s="155" t="s">
        <v>110</v>
      </c>
      <c r="C19" s="155" t="s">
        <v>111</v>
      </c>
    </row>
    <row r="20" spans="1:6" ht="28.5" customHeight="1">
      <c r="A20" s="623" t="s">
        <v>112</v>
      </c>
      <c r="B20" s="157" t="s">
        <v>130</v>
      </c>
      <c r="C20" s="158">
        <f>C22-C23</f>
        <v>5340000</v>
      </c>
    </row>
    <row r="21" spans="1:6">
      <c r="A21" s="623"/>
      <c r="B21" s="159" t="s">
        <v>113</v>
      </c>
      <c r="C21" s="160"/>
    </row>
    <row r="22" spans="1:6" ht="47.25">
      <c r="A22" s="623"/>
      <c r="B22" s="161" t="s">
        <v>114</v>
      </c>
      <c r="C22" s="158">
        <v>5500000</v>
      </c>
    </row>
    <row r="23" spans="1:6" ht="47.25">
      <c r="A23" s="623"/>
      <c r="B23" s="161" t="s">
        <v>115</v>
      </c>
      <c r="C23" s="158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view="pageBreakPreview" topLeftCell="A4" zoomScaleNormal="80" workbookViewId="0">
      <selection activeCell="I51" sqref="I51"/>
    </sheetView>
  </sheetViews>
  <sheetFormatPr defaultRowHeight="12.75"/>
  <cols>
    <col min="1" max="1" width="37" customWidth="1"/>
    <col min="2" max="2" width="58.42578125" customWidth="1"/>
    <col min="3" max="3" width="19.85546875" style="1" customWidth="1"/>
    <col min="4" max="4" width="0" hidden="1" customWidth="1"/>
    <col min="5" max="5" width="19.7109375" customWidth="1"/>
    <col min="6" max="6" width="0" hidden="1" customWidth="1"/>
  </cols>
  <sheetData>
    <row r="1" spans="1:6" ht="17.25" customHeight="1">
      <c r="B1" s="2" t="s">
        <v>840</v>
      </c>
      <c r="C1" s="3"/>
    </row>
    <row r="2" spans="1:6" ht="18" customHeight="1">
      <c r="B2" s="5" t="s">
        <v>841</v>
      </c>
      <c r="C2" s="3"/>
    </row>
    <row r="3" spans="1:6" ht="18" customHeight="1">
      <c r="B3" s="5" t="s">
        <v>837</v>
      </c>
      <c r="C3" s="3"/>
    </row>
    <row r="4" spans="1:6" ht="17.25" customHeight="1">
      <c r="B4" s="5" t="s">
        <v>838</v>
      </c>
      <c r="C4" s="3"/>
    </row>
    <row r="5" spans="1:6" ht="17.25" customHeight="1">
      <c r="B5" s="5" t="s">
        <v>839</v>
      </c>
      <c r="C5" s="3"/>
    </row>
    <row r="6" spans="1:6" ht="18.75" customHeight="1">
      <c r="B6" s="5" t="s">
        <v>864</v>
      </c>
      <c r="C6" s="3"/>
    </row>
    <row r="7" spans="1:6" ht="18.75" customHeight="1">
      <c r="B7" s="5" t="s">
        <v>865</v>
      </c>
      <c r="C7" s="3"/>
    </row>
    <row r="8" spans="1:6" ht="18" customHeight="1">
      <c r="A8" s="4"/>
      <c r="B8" s="5" t="s">
        <v>867</v>
      </c>
      <c r="C8" s="3"/>
    </row>
    <row r="9" spans="1:6" ht="16.5" customHeight="1">
      <c r="A9" s="4"/>
      <c r="B9" s="2"/>
      <c r="C9" s="2"/>
    </row>
    <row r="10" spans="1:6" ht="21.75" customHeight="1">
      <c r="B10" s="5"/>
      <c r="C10" s="2"/>
      <c r="D10" s="5"/>
      <c r="E10" s="5"/>
      <c r="F10" s="5"/>
    </row>
    <row r="11" spans="1:6" ht="12" customHeight="1">
      <c r="B11" s="5"/>
      <c r="C11" s="5"/>
    </row>
    <row r="12" spans="1:6" ht="15" customHeight="1">
      <c r="A12" s="603" t="s">
        <v>890</v>
      </c>
      <c r="B12" s="603"/>
      <c r="C12" s="603"/>
      <c r="D12" s="604"/>
      <c r="E12" s="604"/>
    </row>
    <row r="13" spans="1:6" ht="46.5" customHeight="1">
      <c r="A13" s="603"/>
      <c r="B13" s="603"/>
      <c r="C13" s="603"/>
      <c r="D13" s="604"/>
      <c r="E13" s="604"/>
    </row>
    <row r="14" spans="1:6" ht="18.75">
      <c r="B14" s="6"/>
      <c r="C14" s="7"/>
      <c r="E14" s="7" t="s">
        <v>116</v>
      </c>
    </row>
    <row r="15" spans="1:6" ht="36.75" customHeight="1">
      <c r="A15" s="8" t="s">
        <v>117</v>
      </c>
      <c r="B15" s="9" t="s">
        <v>118</v>
      </c>
      <c r="C15" s="10" t="s">
        <v>891</v>
      </c>
      <c r="E15" s="10" t="s">
        <v>892</v>
      </c>
    </row>
    <row r="16" spans="1:6" ht="56.25" hidden="1">
      <c r="A16" s="11" t="s">
        <v>119</v>
      </c>
      <c r="B16" s="12" t="s">
        <v>120</v>
      </c>
      <c r="C16" s="13">
        <f>C17</f>
        <v>0</v>
      </c>
      <c r="E16" s="13">
        <f>E17</f>
        <v>0</v>
      </c>
    </row>
    <row r="17" spans="1:5" ht="75" hidden="1">
      <c r="A17" s="11" t="s">
        <v>121</v>
      </c>
      <c r="B17" s="12" t="s">
        <v>122</v>
      </c>
      <c r="C17" s="13">
        <v>0</v>
      </c>
      <c r="E17" s="13">
        <v>0</v>
      </c>
    </row>
    <row r="18" spans="1:5" ht="56.25" hidden="1">
      <c r="A18" s="11" t="s">
        <v>123</v>
      </c>
      <c r="B18" s="12" t="s">
        <v>124</v>
      </c>
      <c r="C18" s="13">
        <f>C19</f>
        <v>0</v>
      </c>
      <c r="E18" s="13">
        <f>E19</f>
        <v>0</v>
      </c>
    </row>
    <row r="19" spans="1:5" ht="75" hidden="1">
      <c r="A19" s="11" t="s">
        <v>125</v>
      </c>
      <c r="B19" s="12" t="s">
        <v>126</v>
      </c>
      <c r="C19" s="13">
        <v>0</v>
      </c>
      <c r="E19" s="13">
        <v>0</v>
      </c>
    </row>
    <row r="20" spans="1:5" ht="56.25" hidden="1">
      <c r="A20" s="14" t="s">
        <v>127</v>
      </c>
      <c r="B20" s="15" t="s">
        <v>128</v>
      </c>
      <c r="C20" s="16">
        <f>C21-C23</f>
        <v>0</v>
      </c>
      <c r="D20" t="e">
        <f>#REF!-#REF!</f>
        <v>#REF!</v>
      </c>
      <c r="E20" s="16">
        <f>E21-E23</f>
        <v>0</v>
      </c>
    </row>
    <row r="21" spans="1:5" ht="56.25" hidden="1">
      <c r="A21" s="11" t="s">
        <v>119</v>
      </c>
      <c r="B21" s="12" t="s">
        <v>120</v>
      </c>
      <c r="C21" s="13">
        <f>C22</f>
        <v>0</v>
      </c>
      <c r="E21" s="13">
        <f>E22</f>
        <v>0</v>
      </c>
    </row>
    <row r="22" spans="1:5" ht="75" hidden="1">
      <c r="A22" s="11" t="s">
        <v>121</v>
      </c>
      <c r="B22" s="12" t="s">
        <v>122</v>
      </c>
      <c r="C22" s="13">
        <v>0</v>
      </c>
      <c r="E22" s="13">
        <v>0</v>
      </c>
    </row>
    <row r="23" spans="1:5" ht="56.25" hidden="1">
      <c r="A23" s="11" t="s">
        <v>123</v>
      </c>
      <c r="B23" s="12" t="s">
        <v>124</v>
      </c>
      <c r="C23" s="13">
        <f>C24</f>
        <v>0</v>
      </c>
      <c r="E23" s="13">
        <f>E24</f>
        <v>0</v>
      </c>
    </row>
    <row r="24" spans="1:5" ht="75" hidden="1">
      <c r="A24" s="11" t="s">
        <v>125</v>
      </c>
      <c r="B24" s="17" t="s">
        <v>126</v>
      </c>
      <c r="C24" s="13">
        <v>0</v>
      </c>
      <c r="E24" s="13">
        <v>0</v>
      </c>
    </row>
    <row r="25" spans="1:5" ht="28.5" hidden="1" customHeight="1">
      <c r="A25" s="18" t="s">
        <v>129</v>
      </c>
      <c r="B25" s="19" t="s">
        <v>130</v>
      </c>
      <c r="C25" s="20">
        <f>C26-C28</f>
        <v>0</v>
      </c>
      <c r="E25" s="20">
        <f>E26-E28</f>
        <v>0</v>
      </c>
    </row>
    <row r="26" spans="1:5" ht="37.5" hidden="1">
      <c r="A26" s="21" t="s">
        <v>131</v>
      </c>
      <c r="B26" s="22" t="s">
        <v>132</v>
      </c>
      <c r="C26" s="23">
        <f>C27</f>
        <v>0</v>
      </c>
      <c r="E26" s="23">
        <f>E27</f>
        <v>0</v>
      </c>
    </row>
    <row r="27" spans="1:5" ht="56.25" hidden="1">
      <c r="A27" s="21" t="s">
        <v>133</v>
      </c>
      <c r="B27" s="22" t="s">
        <v>134</v>
      </c>
      <c r="C27" s="23">
        <v>0</v>
      </c>
      <c r="E27" s="23">
        <v>0</v>
      </c>
    </row>
    <row r="28" spans="1:5" ht="56.25" hidden="1">
      <c r="A28" s="21" t="s">
        <v>135</v>
      </c>
      <c r="B28" s="22" t="s">
        <v>136</v>
      </c>
      <c r="C28" s="24">
        <f>C29</f>
        <v>0</v>
      </c>
      <c r="E28" s="24">
        <f>E29</f>
        <v>0</v>
      </c>
    </row>
    <row r="29" spans="1:5" ht="56.25" hidden="1">
      <c r="A29" s="21" t="s">
        <v>137</v>
      </c>
      <c r="B29" s="25" t="s">
        <v>138</v>
      </c>
      <c r="C29" s="26">
        <v>0</v>
      </c>
      <c r="E29" s="26">
        <v>0</v>
      </c>
    </row>
    <row r="30" spans="1:5" ht="59.25" hidden="1" customHeight="1">
      <c r="A30" s="14" t="s">
        <v>127</v>
      </c>
      <c r="B30" s="27" t="s">
        <v>139</v>
      </c>
      <c r="C30" s="28">
        <f>C31-C33</f>
        <v>0</v>
      </c>
      <c r="D30" t="e">
        <f>#REF!-#REF!</f>
        <v>#REF!</v>
      </c>
      <c r="E30" s="28">
        <f>E31-E33</f>
        <v>0</v>
      </c>
    </row>
    <row r="31" spans="1:5" ht="63" hidden="1" customHeight="1">
      <c r="A31" s="11" t="s">
        <v>140</v>
      </c>
      <c r="B31" s="25" t="s">
        <v>120</v>
      </c>
      <c r="C31" s="26">
        <f>C32</f>
        <v>0</v>
      </c>
      <c r="E31" s="26">
        <f>E32</f>
        <v>0</v>
      </c>
    </row>
    <row r="32" spans="1:5" ht="75.75" hidden="1" customHeight="1">
      <c r="A32" s="11" t="s">
        <v>141</v>
      </c>
      <c r="B32" s="25" t="s">
        <v>142</v>
      </c>
      <c r="C32" s="26">
        <v>0</v>
      </c>
      <c r="E32" s="26">
        <v>0</v>
      </c>
    </row>
    <row r="33" spans="1:5" ht="58.5" hidden="1" customHeight="1">
      <c r="A33" s="11" t="s">
        <v>143</v>
      </c>
      <c r="B33" s="25" t="s">
        <v>144</v>
      </c>
      <c r="C33" s="26">
        <f>C34</f>
        <v>0</v>
      </c>
      <c r="E33" s="26">
        <f>E34</f>
        <v>0</v>
      </c>
    </row>
    <row r="34" spans="1:5" ht="78" hidden="1" customHeight="1">
      <c r="A34" s="11" t="s">
        <v>145</v>
      </c>
      <c r="B34" s="25" t="s">
        <v>146</v>
      </c>
      <c r="C34" s="26">
        <v>0</v>
      </c>
      <c r="E34" s="26">
        <v>0</v>
      </c>
    </row>
    <row r="35" spans="1:5" ht="37.5">
      <c r="A35" s="18" t="s">
        <v>147</v>
      </c>
      <c r="B35" s="30" t="s">
        <v>148</v>
      </c>
      <c r="C35" s="20">
        <f>C39-C36</f>
        <v>0</v>
      </c>
      <c r="D35" s="1"/>
      <c r="E35" s="20">
        <f>E39-E36</f>
        <v>0</v>
      </c>
    </row>
    <row r="36" spans="1:5" ht="21" customHeight="1">
      <c r="A36" s="21" t="s">
        <v>149</v>
      </c>
      <c r="B36" s="31" t="s">
        <v>150</v>
      </c>
      <c r="C36" s="26">
        <f>C37</f>
        <v>27926600</v>
      </c>
      <c r="E36" s="26">
        <f>E37</f>
        <v>29437200</v>
      </c>
    </row>
    <row r="37" spans="1:5" ht="36" customHeight="1">
      <c r="A37" s="21" t="s">
        <v>151</v>
      </c>
      <c r="B37" s="31" t="s">
        <v>152</v>
      </c>
      <c r="C37" s="26">
        <f>C38</f>
        <v>27926600</v>
      </c>
      <c r="E37" s="26">
        <f>E38</f>
        <v>29437200</v>
      </c>
    </row>
    <row r="38" spans="1:5" ht="40.5" customHeight="1">
      <c r="A38" s="21" t="s">
        <v>153</v>
      </c>
      <c r="B38" s="31" t="s">
        <v>595</v>
      </c>
      <c r="C38" s="26">
        <v>27926600</v>
      </c>
      <c r="E38" s="26">
        <v>29437200</v>
      </c>
    </row>
    <row r="39" spans="1:5" ht="24" customHeight="1">
      <c r="A39" s="21" t="s">
        <v>154</v>
      </c>
      <c r="B39" s="31" t="s">
        <v>155</v>
      </c>
      <c r="C39" s="26">
        <f>C40</f>
        <v>27926600</v>
      </c>
      <c r="E39" s="26">
        <f>E40</f>
        <v>29437200</v>
      </c>
    </row>
    <row r="40" spans="1:5" ht="39.75" customHeight="1">
      <c r="A40" s="21" t="s">
        <v>156</v>
      </c>
      <c r="B40" s="31" t="s">
        <v>157</v>
      </c>
      <c r="C40" s="26">
        <f>C41</f>
        <v>27926600</v>
      </c>
      <c r="E40" s="26">
        <f>E41</f>
        <v>29437200</v>
      </c>
    </row>
    <row r="41" spans="1:5" ht="45.75" customHeight="1">
      <c r="A41" s="21" t="s">
        <v>158</v>
      </c>
      <c r="B41" s="32" t="s">
        <v>596</v>
      </c>
      <c r="C41" s="26">
        <v>27926600</v>
      </c>
      <c r="E41" s="26">
        <v>29437200</v>
      </c>
    </row>
    <row r="42" spans="1:5" ht="37.5" hidden="1">
      <c r="A42" s="33" t="s">
        <v>159</v>
      </c>
      <c r="B42" s="34" t="s">
        <v>160</v>
      </c>
      <c r="C42" s="35">
        <v>0</v>
      </c>
      <c r="E42" s="35">
        <v>0</v>
      </c>
    </row>
    <row r="43" spans="1:5" ht="37.5" hidden="1">
      <c r="A43" s="49" t="s">
        <v>161</v>
      </c>
      <c r="B43" s="50" t="s">
        <v>162</v>
      </c>
      <c r="C43" s="13">
        <v>0</v>
      </c>
      <c r="E43" s="13">
        <v>0</v>
      </c>
    </row>
    <row r="44" spans="1:5" ht="37.5" hidden="1">
      <c r="A44" s="38" t="s">
        <v>163</v>
      </c>
      <c r="B44" s="39" t="s">
        <v>164</v>
      </c>
      <c r="C44" s="40">
        <f>C45</f>
        <v>0</v>
      </c>
      <c r="E44" s="40">
        <f>E45</f>
        <v>0</v>
      </c>
    </row>
    <row r="45" spans="1:5" ht="75" hidden="1">
      <c r="A45" s="41" t="s">
        <v>165</v>
      </c>
      <c r="B45" s="42" t="s">
        <v>166</v>
      </c>
      <c r="C45" s="40"/>
      <c r="E45" s="40"/>
    </row>
    <row r="46" spans="1:5" ht="48" hidden="1" customHeight="1">
      <c r="A46" s="49" t="s">
        <v>167</v>
      </c>
      <c r="B46" s="50" t="s">
        <v>168</v>
      </c>
      <c r="C46" s="35">
        <f>C47</f>
        <v>0</v>
      </c>
      <c r="E46" s="35">
        <f>E47</f>
        <v>0</v>
      </c>
    </row>
    <row r="47" spans="1:5" ht="93.75" hidden="1">
      <c r="A47" s="51" t="s">
        <v>176</v>
      </c>
      <c r="B47" s="44" t="s">
        <v>177</v>
      </c>
      <c r="C47" s="45"/>
      <c r="E47" s="45"/>
    </row>
    <row r="48" spans="1:5" ht="18.75">
      <c r="A48" s="46"/>
      <c r="B48" s="47" t="s">
        <v>178</v>
      </c>
      <c r="C48" s="48">
        <f>C25+C20+C35+C42</f>
        <v>0</v>
      </c>
      <c r="E48" s="48">
        <f>E25+E20+E35+E42</f>
        <v>0</v>
      </c>
    </row>
  </sheetData>
  <sheetProtection selectLockedCells="1" selectUnlockedCells="1"/>
  <mergeCells count="1">
    <mergeCell ref="A12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zoomScaleNormal="80" workbookViewId="0">
      <selection activeCell="H13" sqref="G13:H13"/>
    </sheetView>
  </sheetViews>
  <sheetFormatPr defaultRowHeight="12.75"/>
  <cols>
    <col min="1" max="1" width="32.7109375" style="102" customWidth="1"/>
    <col min="2" max="2" width="70.140625" style="103" customWidth="1"/>
    <col min="3" max="16384" width="9.140625" style="102"/>
  </cols>
  <sheetData>
    <row r="1" spans="1:6" s="104" customFormat="1" ht="14.25" customHeight="1">
      <c r="A1" s="2" t="s">
        <v>598</v>
      </c>
      <c r="B1" s="105"/>
    </row>
    <row r="2" spans="1:6" s="104" customFormat="1" ht="18" customHeight="1">
      <c r="A2" s="2" t="s">
        <v>842</v>
      </c>
      <c r="B2" s="105"/>
    </row>
    <row r="3" spans="1:6" s="104" customFormat="1" ht="18" customHeight="1">
      <c r="A3" s="605" t="s">
        <v>597</v>
      </c>
      <c r="B3" s="605"/>
    </row>
    <row r="4" spans="1:6" s="104" customFormat="1" ht="17.25" customHeight="1">
      <c r="A4" s="2" t="s">
        <v>612</v>
      </c>
      <c r="B4" s="105"/>
    </row>
    <row r="5" spans="1:6" s="104" customFormat="1" ht="17.25" customHeight="1">
      <c r="A5" s="606" t="s">
        <v>613</v>
      </c>
      <c r="B5" s="606"/>
    </row>
    <row r="6" spans="1:6" s="104" customFormat="1" ht="18.75" customHeight="1">
      <c r="A6" s="605" t="s">
        <v>935</v>
      </c>
      <c r="B6" s="605"/>
    </row>
    <row r="7" spans="1:6" s="104" customFormat="1" ht="21.75" customHeight="1">
      <c r="A7" s="2" t="s">
        <v>936</v>
      </c>
      <c r="B7" s="105"/>
    </row>
    <row r="8" spans="1:6" s="104" customFormat="1" ht="21.75" customHeight="1">
      <c r="A8" s="607" t="s">
        <v>937</v>
      </c>
      <c r="B8" s="608"/>
      <c r="C8" s="5"/>
      <c r="D8" s="5"/>
      <c r="E8" s="5"/>
    </row>
    <row r="9" spans="1:6" ht="15.75">
      <c r="A9" s="106"/>
      <c r="B9" s="107"/>
      <c r="C9" s="108"/>
      <c r="D9" s="108"/>
      <c r="E9" s="108"/>
      <c r="F9" s="109" t="s">
        <v>179</v>
      </c>
    </row>
    <row r="10" spans="1:6" s="110" customFormat="1" ht="47.25" customHeight="1">
      <c r="A10" s="603" t="s">
        <v>600</v>
      </c>
      <c r="B10" s="603"/>
    </row>
    <row r="11" spans="1:6" s="110" customFormat="1" ht="15.75">
      <c r="A11" s="111"/>
      <c r="B11" s="112"/>
    </row>
    <row r="12" spans="1:6" s="114" customFormat="1" ht="72.75" customHeight="1">
      <c r="A12" s="319" t="s">
        <v>594</v>
      </c>
      <c r="B12" s="318" t="s">
        <v>587</v>
      </c>
    </row>
    <row r="13" spans="1:6" s="114" customFormat="1" ht="47.25" customHeight="1">
      <c r="A13" s="315" t="s">
        <v>588</v>
      </c>
      <c r="B13" s="316" t="s">
        <v>589</v>
      </c>
    </row>
    <row r="14" spans="1:6" s="114" customFormat="1" ht="32.25" customHeight="1">
      <c r="A14" s="313" t="s">
        <v>590</v>
      </c>
      <c r="B14" s="314" t="s">
        <v>591</v>
      </c>
    </row>
    <row r="15" spans="1:6" s="114" customFormat="1" ht="70.5" customHeight="1">
      <c r="A15" s="313" t="s">
        <v>599</v>
      </c>
      <c r="B15" s="314" t="s">
        <v>592</v>
      </c>
    </row>
  </sheetData>
  <sheetProtection selectLockedCells="1" selectUnlockedCells="1"/>
  <mergeCells count="5">
    <mergeCell ref="A3:B3"/>
    <mergeCell ref="A5:B5"/>
    <mergeCell ref="A6:B6"/>
    <mergeCell ref="A10:B10"/>
    <mergeCell ref="A8:B8"/>
  </mergeCells>
  <pageMargins left="0.98425196850393704" right="0" top="0.39370078740157483" bottom="0" header="0.51181102362204722" footer="0.51181102362204722"/>
  <pageSetup paperSize="9" scale="85" firstPageNumber="0" orientation="portrait" horizontalDpi="300" verticalDpi="300" r:id="rId1"/>
  <headerFooter alignWithMargins="0"/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view="pageBreakPreview" topLeftCell="A177" zoomScaleNormal="80" workbookViewId="0">
      <selection activeCell="C228" sqref="C228"/>
    </sheetView>
  </sheetViews>
  <sheetFormatPr defaultRowHeight="12.75"/>
  <cols>
    <col min="1" max="1" width="38.7109375" customWidth="1"/>
    <col min="2" max="2" width="106.140625" customWidth="1"/>
    <col min="3" max="3" width="21.5703125" customWidth="1"/>
  </cols>
  <sheetData>
    <row r="1" spans="1:7" ht="24.75" customHeight="1">
      <c r="A1" t="s">
        <v>179</v>
      </c>
      <c r="B1" s="478" t="s">
        <v>843</v>
      </c>
      <c r="C1" s="479"/>
      <c r="D1" s="404"/>
      <c r="E1" s="118"/>
      <c r="F1" s="118"/>
      <c r="G1" s="118"/>
    </row>
    <row r="2" spans="1:7" ht="24.75" customHeight="1">
      <c r="B2" s="478" t="s">
        <v>844</v>
      </c>
      <c r="C2" s="479"/>
      <c r="D2" s="404"/>
      <c r="E2" s="404"/>
      <c r="F2" s="404"/>
      <c r="G2" s="405"/>
    </row>
    <row r="3" spans="1:7" ht="24.75" customHeight="1">
      <c r="B3" s="478" t="s">
        <v>845</v>
      </c>
      <c r="C3" s="479"/>
      <c r="D3" s="404"/>
      <c r="E3" s="404"/>
      <c r="F3" s="404"/>
      <c r="G3" s="406"/>
    </row>
    <row r="4" spans="1:7" ht="24.75" customHeight="1">
      <c r="B4" s="478" t="s">
        <v>846</v>
      </c>
      <c r="C4" s="479"/>
      <c r="D4" s="408"/>
      <c r="E4" s="408"/>
      <c r="F4" s="408"/>
      <c r="G4" s="405"/>
    </row>
    <row r="5" spans="1:7" ht="24.75" customHeight="1">
      <c r="B5" s="478" t="s">
        <v>847</v>
      </c>
      <c r="C5" s="479"/>
      <c r="D5" s="408"/>
      <c r="E5" s="408"/>
      <c r="F5" s="408"/>
      <c r="G5" s="405"/>
    </row>
    <row r="6" spans="1:7" ht="24.75" customHeight="1">
      <c r="B6" s="478" t="s">
        <v>868</v>
      </c>
      <c r="C6" s="479"/>
      <c r="D6" s="409"/>
      <c r="E6" s="409"/>
      <c r="F6" s="409"/>
      <c r="G6" s="409"/>
    </row>
    <row r="7" spans="1:7" ht="24.75" customHeight="1">
      <c r="B7" s="478" t="s">
        <v>869</v>
      </c>
      <c r="C7" s="479"/>
      <c r="D7" s="404"/>
      <c r="E7" s="404"/>
      <c r="F7" s="409"/>
      <c r="G7" s="409"/>
    </row>
    <row r="8" spans="1:7" ht="25.5" customHeight="1">
      <c r="B8" s="5" t="s">
        <v>870</v>
      </c>
      <c r="C8" s="5"/>
      <c r="D8" s="408"/>
      <c r="E8" s="408"/>
      <c r="F8" s="408"/>
      <c r="G8" s="405"/>
    </row>
    <row r="9" spans="1:7" ht="24" customHeight="1">
      <c r="B9" s="480"/>
      <c r="C9" s="5"/>
      <c r="D9" s="408"/>
      <c r="E9" s="408"/>
      <c r="F9" s="408"/>
      <c r="G9" s="405"/>
    </row>
    <row r="10" spans="1:7" ht="21.75" customHeight="1">
      <c r="B10" s="5"/>
      <c r="C10" s="5"/>
      <c r="D10" s="408"/>
      <c r="E10" s="408"/>
      <c r="F10" s="408"/>
      <c r="G10" s="405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610" t="s">
        <v>180</v>
      </c>
      <c r="B12" s="610"/>
      <c r="C12" s="610"/>
    </row>
    <row r="13" spans="1:7" ht="23.45" customHeight="1">
      <c r="A13" s="610" t="s">
        <v>181</v>
      </c>
      <c r="B13" s="610"/>
      <c r="C13" s="610"/>
    </row>
    <row r="14" spans="1:7" ht="26.65" customHeight="1">
      <c r="A14" s="609" t="s">
        <v>893</v>
      </c>
      <c r="B14" s="609"/>
      <c r="C14" s="609"/>
    </row>
    <row r="15" spans="1:7" ht="20.25" thickBot="1">
      <c r="A15" s="54"/>
      <c r="B15" s="54"/>
      <c r="C15" s="53" t="s">
        <v>628</v>
      </c>
    </row>
    <row r="16" spans="1:7" s="55" customFormat="1" ht="60.75" customHeight="1" thickBot="1">
      <c r="A16" s="574" t="s">
        <v>182</v>
      </c>
      <c r="B16" s="585" t="s">
        <v>183</v>
      </c>
      <c r="C16" s="577" t="s">
        <v>697</v>
      </c>
    </row>
    <row r="17" spans="1:14" s="55" customFormat="1" ht="20.25" customHeight="1">
      <c r="A17" s="573" t="s">
        <v>184</v>
      </c>
      <c r="B17" s="56" t="s">
        <v>185</v>
      </c>
      <c r="C17" s="415">
        <f>C18+C55+C63+C73+C79+C86+C41+C51</f>
        <v>26463500</v>
      </c>
    </row>
    <row r="18" spans="1:14" s="55" customFormat="1" ht="29.25" customHeight="1">
      <c r="A18" s="543" t="s">
        <v>186</v>
      </c>
      <c r="B18" s="58" t="s">
        <v>187</v>
      </c>
      <c r="C18" s="336">
        <f>C19+C22</f>
        <v>21765200</v>
      </c>
    </row>
    <row r="19" spans="1:14" s="55" customFormat="1" ht="34.5" hidden="1" customHeight="1">
      <c r="A19" s="543" t="s">
        <v>188</v>
      </c>
      <c r="B19" s="58" t="s">
        <v>189</v>
      </c>
      <c r="C19" s="336">
        <f>C20</f>
        <v>0</v>
      </c>
    </row>
    <row r="20" spans="1:14" s="55" customFormat="1" ht="60" hidden="1" customHeight="1">
      <c r="A20" s="544" t="s">
        <v>190</v>
      </c>
      <c r="B20" s="60" t="s">
        <v>191</v>
      </c>
      <c r="C20" s="337">
        <f>C21</f>
        <v>0</v>
      </c>
    </row>
    <row r="21" spans="1:14" s="55" customFormat="1" ht="49.5" hidden="1" customHeight="1">
      <c r="A21" s="544" t="s">
        <v>192</v>
      </c>
      <c r="B21" s="60" t="s">
        <v>193</v>
      </c>
      <c r="C21" s="545">
        <v>0</v>
      </c>
    </row>
    <row r="22" spans="1:14" s="55" customFormat="1" ht="20.25">
      <c r="A22" s="543" t="s">
        <v>194</v>
      </c>
      <c r="B22" s="58" t="s">
        <v>195</v>
      </c>
      <c r="C22" s="546">
        <f>C23+C24+C25</f>
        <v>21765200</v>
      </c>
    </row>
    <row r="23" spans="1:14" s="55" customFormat="1" ht="87" customHeight="1">
      <c r="A23" s="544" t="s">
        <v>196</v>
      </c>
      <c r="B23" s="64" t="s">
        <v>197</v>
      </c>
      <c r="C23" s="545">
        <v>21709200</v>
      </c>
    </row>
    <row r="24" spans="1:14" s="55" customFormat="1" ht="121.5">
      <c r="A24" s="544" t="s">
        <v>199</v>
      </c>
      <c r="B24" s="60" t="s">
        <v>634</v>
      </c>
      <c r="C24" s="337">
        <v>55600</v>
      </c>
      <c r="N24" s="65"/>
    </row>
    <row r="25" spans="1:14" s="55" customFormat="1" ht="39.75" customHeight="1">
      <c r="A25" s="544" t="s">
        <v>201</v>
      </c>
      <c r="B25" s="60" t="s">
        <v>765</v>
      </c>
      <c r="C25" s="337">
        <v>400</v>
      </c>
    </row>
    <row r="26" spans="1:14" s="55" customFormat="1" ht="20.25" hidden="1">
      <c r="A26" s="543" t="s">
        <v>202</v>
      </c>
      <c r="B26" s="58" t="s">
        <v>203</v>
      </c>
      <c r="C26" s="336">
        <f>C38</f>
        <v>0</v>
      </c>
    </row>
    <row r="27" spans="1:14" s="55" customFormat="1" ht="39" hidden="1" customHeight="1">
      <c r="A27" s="544" t="s">
        <v>204</v>
      </c>
      <c r="B27" s="66" t="s">
        <v>205</v>
      </c>
      <c r="C27" s="337">
        <f>C28+C31+C34</f>
        <v>0</v>
      </c>
    </row>
    <row r="28" spans="1:14" s="55" customFormat="1" ht="39" hidden="1" customHeight="1">
      <c r="A28" s="544" t="s">
        <v>206</v>
      </c>
      <c r="B28" s="67" t="s">
        <v>207</v>
      </c>
      <c r="C28" s="337">
        <f>C29+C30</f>
        <v>0</v>
      </c>
    </row>
    <row r="29" spans="1:14" s="55" customFormat="1" ht="31.5" hidden="1" customHeight="1">
      <c r="A29" s="544" t="s">
        <v>208</v>
      </c>
      <c r="B29" s="67" t="s">
        <v>209</v>
      </c>
      <c r="C29" s="337"/>
    </row>
    <row r="30" spans="1:14" s="55" customFormat="1" ht="39" hidden="1" customHeight="1">
      <c r="A30" s="544" t="s">
        <v>210</v>
      </c>
      <c r="B30" s="67" t="s">
        <v>211</v>
      </c>
      <c r="C30" s="337"/>
    </row>
    <row r="31" spans="1:14" s="55" customFormat="1" ht="39" hidden="1" customHeight="1">
      <c r="A31" s="544" t="s">
        <v>212</v>
      </c>
      <c r="B31" s="67" t="s">
        <v>213</v>
      </c>
      <c r="C31" s="337">
        <f>C32+C33</f>
        <v>0</v>
      </c>
    </row>
    <row r="32" spans="1:14" s="55" customFormat="1" ht="39" hidden="1" customHeight="1">
      <c r="A32" s="544" t="s">
        <v>214</v>
      </c>
      <c r="B32" s="67" t="s">
        <v>213</v>
      </c>
      <c r="C32" s="337"/>
    </row>
    <row r="33" spans="1:3" s="55" customFormat="1" ht="39" hidden="1" customHeight="1">
      <c r="A33" s="544" t="s">
        <v>215</v>
      </c>
      <c r="B33" s="67" t="s">
        <v>216</v>
      </c>
      <c r="C33" s="337"/>
    </row>
    <row r="34" spans="1:3" s="55" customFormat="1" ht="41.25" hidden="1" customHeight="1">
      <c r="A34" s="544" t="s">
        <v>217</v>
      </c>
      <c r="B34" s="68" t="s">
        <v>218</v>
      </c>
      <c r="C34" s="337">
        <f>C35+C36</f>
        <v>0</v>
      </c>
    </row>
    <row r="35" spans="1:3" s="55" customFormat="1" ht="36" hidden="1" customHeight="1">
      <c r="A35" s="544" t="s">
        <v>219</v>
      </c>
      <c r="B35" s="68" t="s">
        <v>218</v>
      </c>
      <c r="C35" s="337"/>
    </row>
    <row r="36" spans="1:3" s="55" customFormat="1" ht="35.25" hidden="1" customHeight="1">
      <c r="A36" s="544" t="s">
        <v>220</v>
      </c>
      <c r="B36" s="68" t="s">
        <v>221</v>
      </c>
      <c r="C36" s="337"/>
    </row>
    <row r="37" spans="1:3" s="55" customFormat="1" ht="46.5" hidden="1" customHeight="1">
      <c r="A37" s="544" t="s">
        <v>222</v>
      </c>
      <c r="B37" s="67" t="s">
        <v>223</v>
      </c>
      <c r="C37" s="337">
        <v>0</v>
      </c>
    </row>
    <row r="38" spans="1:3" s="55" customFormat="1" ht="18.75" hidden="1" customHeight="1">
      <c r="A38" s="544" t="s">
        <v>224</v>
      </c>
      <c r="B38" s="60" t="s">
        <v>225</v>
      </c>
      <c r="C38" s="337">
        <f>C39+C40</f>
        <v>0</v>
      </c>
    </row>
    <row r="39" spans="1:3" s="55" customFormat="1" ht="18.75" hidden="1" customHeight="1">
      <c r="A39" s="547" t="s">
        <v>226</v>
      </c>
      <c r="B39" s="69" t="s">
        <v>225</v>
      </c>
      <c r="C39" s="337">
        <v>0</v>
      </c>
    </row>
    <row r="40" spans="1:3" s="55" customFormat="1" ht="19.5" hidden="1" customHeight="1">
      <c r="A40" s="547" t="s">
        <v>227</v>
      </c>
      <c r="B40" s="69" t="s">
        <v>228</v>
      </c>
      <c r="C40" s="337">
        <v>0</v>
      </c>
    </row>
    <row r="41" spans="1:3" s="55" customFormat="1" ht="45.75" customHeight="1">
      <c r="A41" s="548" t="s">
        <v>266</v>
      </c>
      <c r="B41" s="164" t="s">
        <v>260</v>
      </c>
      <c r="C41" s="336">
        <f>C42</f>
        <v>521600</v>
      </c>
    </row>
    <row r="42" spans="1:3" s="55" customFormat="1" ht="38.25" customHeight="1">
      <c r="A42" s="549" t="s">
        <v>267</v>
      </c>
      <c r="B42" s="163" t="s">
        <v>261</v>
      </c>
      <c r="C42" s="337">
        <f>C43+C45+C47+C49</f>
        <v>521600</v>
      </c>
    </row>
    <row r="43" spans="1:3" s="55" customFormat="1" ht="81.75" customHeight="1">
      <c r="A43" s="549" t="s">
        <v>268</v>
      </c>
      <c r="B43" s="163" t="s">
        <v>262</v>
      </c>
      <c r="C43" s="337">
        <f>C44</f>
        <v>227400</v>
      </c>
    </row>
    <row r="44" spans="1:3" s="55" customFormat="1" ht="123.75" customHeight="1">
      <c r="A44" s="549" t="s">
        <v>757</v>
      </c>
      <c r="B44" s="163" t="s">
        <v>758</v>
      </c>
      <c r="C44" s="337">
        <v>227400</v>
      </c>
    </row>
    <row r="45" spans="1:3" s="55" customFormat="1" ht="81.75" customHeight="1">
      <c r="A45" s="549" t="s">
        <v>269</v>
      </c>
      <c r="B45" s="163" t="s">
        <v>263</v>
      </c>
      <c r="C45" s="337">
        <f>C46</f>
        <v>2100</v>
      </c>
    </row>
    <row r="46" spans="1:3" s="55" customFormat="1" ht="126.75" customHeight="1">
      <c r="A46" s="549" t="s">
        <v>760</v>
      </c>
      <c r="B46" s="417" t="s">
        <v>759</v>
      </c>
      <c r="C46" s="337">
        <v>2100</v>
      </c>
    </row>
    <row r="47" spans="1:3" s="55" customFormat="1" ht="82.5" customHeight="1">
      <c r="A47" s="549" t="s">
        <v>270</v>
      </c>
      <c r="B47" s="163" t="s">
        <v>264</v>
      </c>
      <c r="C47" s="337">
        <f>C48</f>
        <v>292100</v>
      </c>
    </row>
    <row r="48" spans="1:3" s="55" customFormat="1" ht="126" customHeight="1">
      <c r="A48" s="549" t="s">
        <v>761</v>
      </c>
      <c r="B48" s="163" t="s">
        <v>762</v>
      </c>
      <c r="C48" s="337">
        <v>292100</v>
      </c>
    </row>
    <row r="49" spans="1:3" s="55" customFormat="1" ht="79.5" customHeight="1">
      <c r="A49" s="549" t="s">
        <v>601</v>
      </c>
      <c r="B49" s="163" t="s">
        <v>265</v>
      </c>
      <c r="C49" s="337">
        <f>C50</f>
        <v>0</v>
      </c>
    </row>
    <row r="50" spans="1:3" s="55" customFormat="1" ht="123.75" customHeight="1">
      <c r="A50" s="549" t="s">
        <v>763</v>
      </c>
      <c r="B50" s="334" t="s">
        <v>764</v>
      </c>
      <c r="C50" s="337">
        <v>0</v>
      </c>
    </row>
    <row r="51" spans="1:3" s="55" customFormat="1" ht="21" customHeight="1">
      <c r="A51" s="543" t="s">
        <v>202</v>
      </c>
      <c r="B51" s="70" t="s">
        <v>203</v>
      </c>
      <c r="C51" s="336">
        <f>C52</f>
        <v>20500</v>
      </c>
    </row>
    <row r="52" spans="1:3" s="55" customFormat="1" ht="19.5" customHeight="1">
      <c r="A52" s="543" t="s">
        <v>224</v>
      </c>
      <c r="B52" s="335" t="s">
        <v>225</v>
      </c>
      <c r="C52" s="336">
        <f>C53</f>
        <v>20500</v>
      </c>
    </row>
    <row r="53" spans="1:3" s="55" customFormat="1" ht="20.25" customHeight="1">
      <c r="A53" s="544" t="s">
        <v>226</v>
      </c>
      <c r="B53" s="334" t="s">
        <v>225</v>
      </c>
      <c r="C53" s="337">
        <v>20500</v>
      </c>
    </row>
    <row r="54" spans="1:3" s="55" customFormat="1" ht="5.25" hidden="1" customHeight="1">
      <c r="A54" s="578" t="s">
        <v>227</v>
      </c>
      <c r="B54" s="334" t="s">
        <v>640</v>
      </c>
      <c r="C54" s="337">
        <v>400</v>
      </c>
    </row>
    <row r="55" spans="1:3" s="55" customFormat="1" ht="19.5" customHeight="1">
      <c r="A55" s="543" t="s">
        <v>229</v>
      </c>
      <c r="B55" s="70" t="s">
        <v>230</v>
      </c>
      <c r="C55" s="336">
        <f>C56+C58</f>
        <v>4129500</v>
      </c>
    </row>
    <row r="56" spans="1:3" s="55" customFormat="1" ht="19.5" customHeight="1">
      <c r="A56" s="543" t="s">
        <v>231</v>
      </c>
      <c r="B56" s="69" t="s">
        <v>232</v>
      </c>
      <c r="C56" s="337">
        <f>C57</f>
        <v>71800</v>
      </c>
    </row>
    <row r="57" spans="1:3" s="55" customFormat="1" ht="42" customHeight="1">
      <c r="A57" s="543" t="s">
        <v>233</v>
      </c>
      <c r="B57" s="417" t="s">
        <v>602</v>
      </c>
      <c r="C57" s="337">
        <v>71800</v>
      </c>
    </row>
    <row r="58" spans="1:3" s="55" customFormat="1" ht="27" customHeight="1">
      <c r="A58" s="543" t="s">
        <v>631</v>
      </c>
      <c r="B58" s="70" t="s">
        <v>235</v>
      </c>
      <c r="C58" s="336">
        <f>C59+C61</f>
        <v>4057700</v>
      </c>
    </row>
    <row r="59" spans="1:3" s="55" customFormat="1" ht="28.5" customHeight="1">
      <c r="A59" s="543" t="s">
        <v>632</v>
      </c>
      <c r="B59" s="162" t="s">
        <v>170</v>
      </c>
      <c r="C59" s="336">
        <f>C60</f>
        <v>3915600</v>
      </c>
    </row>
    <row r="60" spans="1:3" s="55" customFormat="1" ht="41.25" customHeight="1">
      <c r="A60" s="544" t="s">
        <v>629</v>
      </c>
      <c r="B60" s="417" t="s">
        <v>603</v>
      </c>
      <c r="C60" s="337">
        <v>3915600</v>
      </c>
    </row>
    <row r="61" spans="1:3" s="55" customFormat="1" ht="27.75" customHeight="1">
      <c r="A61" s="543" t="s">
        <v>633</v>
      </c>
      <c r="B61" s="162" t="s">
        <v>173</v>
      </c>
      <c r="C61" s="336">
        <f>C62</f>
        <v>142100</v>
      </c>
    </row>
    <row r="62" spans="1:3" s="55" customFormat="1" ht="41.25" customHeight="1">
      <c r="A62" s="544" t="s">
        <v>630</v>
      </c>
      <c r="B62" s="417" t="s">
        <v>727</v>
      </c>
      <c r="C62" s="337">
        <v>142100</v>
      </c>
    </row>
    <row r="63" spans="1:3" s="55" customFormat="1" ht="20.25">
      <c r="A63" s="543" t="s">
        <v>236</v>
      </c>
      <c r="B63" s="416" t="s">
        <v>604</v>
      </c>
      <c r="C63" s="336">
        <f>C64+C66</f>
        <v>5200</v>
      </c>
    </row>
    <row r="64" spans="1:3" s="55" customFormat="1" ht="43.5" customHeight="1">
      <c r="A64" s="566" t="s">
        <v>237</v>
      </c>
      <c r="B64" s="397" t="s">
        <v>238</v>
      </c>
      <c r="C64" s="551">
        <f>C65</f>
        <v>5200</v>
      </c>
    </row>
    <row r="65" spans="1:3" s="55" customFormat="1" ht="87" customHeight="1">
      <c r="A65" s="544" t="s">
        <v>239</v>
      </c>
      <c r="B65" s="417" t="s">
        <v>7</v>
      </c>
      <c r="C65" s="337">
        <v>5200</v>
      </c>
    </row>
    <row r="66" spans="1:3" s="55" customFormat="1" ht="40.5" hidden="1">
      <c r="A66" s="544" t="s">
        <v>241</v>
      </c>
      <c r="B66" s="60" t="s">
        <v>242</v>
      </c>
      <c r="C66" s="337">
        <f>C68+C67</f>
        <v>0</v>
      </c>
    </row>
    <row r="67" spans="1:3" s="55" customFormat="1" ht="81" hidden="1" customHeight="1">
      <c r="A67" s="544" t="s">
        <v>243</v>
      </c>
      <c r="B67" s="60" t="s">
        <v>244</v>
      </c>
      <c r="C67" s="337">
        <f>1800000-1800000</f>
        <v>0</v>
      </c>
    </row>
    <row r="68" spans="1:3" s="55" customFormat="1" ht="40.5" hidden="1">
      <c r="A68" s="544" t="s">
        <v>245</v>
      </c>
      <c r="B68" s="60" t="s">
        <v>246</v>
      </c>
      <c r="C68" s="337"/>
    </row>
    <row r="69" spans="1:3" s="55" customFormat="1" ht="40.5" hidden="1">
      <c r="A69" s="543" t="s">
        <v>247</v>
      </c>
      <c r="B69" s="58" t="s">
        <v>248</v>
      </c>
      <c r="C69" s="336"/>
    </row>
    <row r="70" spans="1:3" s="55" customFormat="1" ht="20.25" hidden="1">
      <c r="A70" s="544" t="s">
        <v>249</v>
      </c>
      <c r="B70" s="60" t="s">
        <v>250</v>
      </c>
      <c r="C70" s="337"/>
    </row>
    <row r="71" spans="1:3" s="55" customFormat="1" ht="60.75" hidden="1">
      <c r="A71" s="544" t="s">
        <v>251</v>
      </c>
      <c r="B71" s="60" t="s">
        <v>252</v>
      </c>
      <c r="C71" s="337"/>
    </row>
    <row r="72" spans="1:3" s="55" customFormat="1" ht="60.75" hidden="1">
      <c r="A72" s="544" t="s">
        <v>253</v>
      </c>
      <c r="B72" s="60" t="s">
        <v>254</v>
      </c>
      <c r="C72" s="337"/>
    </row>
    <row r="73" spans="1:3" s="55" customFormat="1" ht="40.5">
      <c r="A73" s="543" t="s">
        <v>255</v>
      </c>
      <c r="B73" s="58" t="s">
        <v>256</v>
      </c>
      <c r="C73" s="336">
        <f>C74</f>
        <v>5000</v>
      </c>
    </row>
    <row r="74" spans="1:3" s="55" customFormat="1" ht="102" customHeight="1">
      <c r="A74" s="544" t="s">
        <v>257</v>
      </c>
      <c r="B74" s="417" t="s">
        <v>258</v>
      </c>
      <c r="C74" s="337">
        <f>C75+C77</f>
        <v>5000</v>
      </c>
    </row>
    <row r="75" spans="1:3" s="55" customFormat="1" ht="0.75" customHeight="1">
      <c r="A75" s="544" t="s">
        <v>259</v>
      </c>
      <c r="B75" s="60" t="s">
        <v>334</v>
      </c>
      <c r="C75" s="337">
        <f>C76</f>
        <v>0</v>
      </c>
    </row>
    <row r="76" spans="1:3" s="55" customFormat="1" ht="88.5" hidden="1" customHeight="1">
      <c r="A76" s="544" t="s">
        <v>335</v>
      </c>
      <c r="B76" s="396" t="s">
        <v>336</v>
      </c>
      <c r="C76" s="337">
        <v>0</v>
      </c>
    </row>
    <row r="77" spans="1:3" s="73" customFormat="1" ht="83.25" customHeight="1">
      <c r="A77" s="579" t="s">
        <v>337</v>
      </c>
      <c r="B77" s="397" t="s">
        <v>338</v>
      </c>
      <c r="C77" s="551">
        <f>C78</f>
        <v>5000</v>
      </c>
    </row>
    <row r="78" spans="1:3" s="73" customFormat="1" ht="72" customHeight="1">
      <c r="A78" s="579" t="s">
        <v>339</v>
      </c>
      <c r="B78" s="397" t="s">
        <v>605</v>
      </c>
      <c r="C78" s="551">
        <v>5000</v>
      </c>
    </row>
    <row r="79" spans="1:3" s="55" customFormat="1" ht="42" customHeight="1">
      <c r="A79" s="580" t="s">
        <v>340</v>
      </c>
      <c r="B79" s="400" t="s">
        <v>731</v>
      </c>
      <c r="C79" s="552">
        <f>C80+C83</f>
        <v>16500</v>
      </c>
    </row>
    <row r="80" spans="1:3" s="55" customFormat="1" ht="20.25">
      <c r="A80" s="566" t="s">
        <v>342</v>
      </c>
      <c r="B80" s="397" t="s">
        <v>343</v>
      </c>
      <c r="C80" s="551">
        <f>C81</f>
        <v>16500</v>
      </c>
    </row>
    <row r="81" spans="1:3" s="55" customFormat="1" ht="20.25">
      <c r="A81" s="566" t="s">
        <v>344</v>
      </c>
      <c r="B81" s="397" t="s">
        <v>345</v>
      </c>
      <c r="C81" s="551">
        <f>C82</f>
        <v>16500</v>
      </c>
    </row>
    <row r="82" spans="1:3" s="55" customFormat="1" ht="40.5">
      <c r="A82" s="566" t="s">
        <v>346</v>
      </c>
      <c r="B82" s="397" t="s">
        <v>726</v>
      </c>
      <c r="C82" s="551">
        <v>16500</v>
      </c>
    </row>
    <row r="83" spans="1:3" s="55" customFormat="1" ht="34.5" hidden="1" customHeight="1">
      <c r="A83" s="544" t="s">
        <v>347</v>
      </c>
      <c r="B83" s="394" t="s">
        <v>348</v>
      </c>
      <c r="C83" s="337">
        <f>C84</f>
        <v>0</v>
      </c>
    </row>
    <row r="84" spans="1:3" s="55" customFormat="1" ht="38.25" hidden="1" customHeight="1">
      <c r="A84" s="544" t="s">
        <v>349</v>
      </c>
      <c r="B84" s="74" t="s">
        <v>350</v>
      </c>
      <c r="C84" s="337">
        <f>C85</f>
        <v>0</v>
      </c>
    </row>
    <row r="85" spans="1:3" s="55" customFormat="1" ht="42.75" hidden="1" customHeight="1">
      <c r="A85" s="544" t="s">
        <v>351</v>
      </c>
      <c r="B85" s="74" t="s">
        <v>352</v>
      </c>
      <c r="C85" s="337"/>
    </row>
    <row r="86" spans="1:3" s="55" customFormat="1" ht="1.5" hidden="1" customHeight="1">
      <c r="A86" s="543" t="s">
        <v>353</v>
      </c>
      <c r="B86" s="58" t="s">
        <v>354</v>
      </c>
      <c r="C86" s="336">
        <f>C87+C90</f>
        <v>0</v>
      </c>
    </row>
    <row r="87" spans="1:3" s="55" customFormat="1" ht="86.25" hidden="1" customHeight="1">
      <c r="A87" s="544" t="s">
        <v>355</v>
      </c>
      <c r="B87" s="60" t="s">
        <v>356</v>
      </c>
      <c r="C87" s="336">
        <f>C88</f>
        <v>0</v>
      </c>
    </row>
    <row r="88" spans="1:3" s="55" customFormat="1" ht="92.25" hidden="1" customHeight="1">
      <c r="A88" s="544" t="s">
        <v>357</v>
      </c>
      <c r="B88" s="60" t="s">
        <v>358</v>
      </c>
      <c r="C88" s="336">
        <f>C89</f>
        <v>0</v>
      </c>
    </row>
    <row r="89" spans="1:3" s="55" customFormat="1" ht="111" hidden="1" customHeight="1">
      <c r="A89" s="544" t="s">
        <v>359</v>
      </c>
      <c r="B89" s="60" t="s">
        <v>360</v>
      </c>
      <c r="C89" s="337">
        <v>0</v>
      </c>
    </row>
    <row r="90" spans="1:3" s="55" customFormat="1" ht="60.75" hidden="1">
      <c r="A90" s="544" t="s">
        <v>361</v>
      </c>
      <c r="B90" s="60" t="s">
        <v>362</v>
      </c>
      <c r="C90" s="337">
        <f>C91</f>
        <v>0</v>
      </c>
    </row>
    <row r="91" spans="1:3" s="55" customFormat="1" ht="39" hidden="1" customHeight="1">
      <c r="A91" s="544" t="s">
        <v>363</v>
      </c>
      <c r="B91" s="60" t="s">
        <v>364</v>
      </c>
      <c r="C91" s="337">
        <f>C92</f>
        <v>0</v>
      </c>
    </row>
    <row r="92" spans="1:3" s="55" customFormat="1" ht="39.75" hidden="1" customHeight="1">
      <c r="A92" s="544" t="s">
        <v>365</v>
      </c>
      <c r="B92" s="60" t="s">
        <v>366</v>
      </c>
      <c r="C92" s="337">
        <v>0</v>
      </c>
    </row>
    <row r="93" spans="1:3" s="55" customFormat="1" ht="60.75" hidden="1">
      <c r="A93" s="544" t="s">
        <v>367</v>
      </c>
      <c r="B93" s="60" t="s">
        <v>368</v>
      </c>
      <c r="C93" s="337"/>
    </row>
    <row r="94" spans="1:3" s="55" customFormat="1" ht="60.75" hidden="1">
      <c r="A94" s="544" t="s">
        <v>369</v>
      </c>
      <c r="B94" s="60" t="s">
        <v>370</v>
      </c>
      <c r="C94" s="337"/>
    </row>
    <row r="95" spans="1:3" s="55" customFormat="1" ht="20.25" hidden="1">
      <c r="A95" s="543" t="s">
        <v>371</v>
      </c>
      <c r="B95" s="58" t="s">
        <v>372</v>
      </c>
      <c r="C95" s="336">
        <f>C96+C99+C102+C104+C108+C112+C109+C111+C106</f>
        <v>0</v>
      </c>
    </row>
    <row r="96" spans="1:3" s="55" customFormat="1" ht="40.5" hidden="1">
      <c r="A96" s="544" t="s">
        <v>373</v>
      </c>
      <c r="B96" s="60" t="s">
        <v>374</v>
      </c>
      <c r="C96" s="336"/>
    </row>
    <row r="97" spans="1:3" s="55" customFormat="1" ht="81" hidden="1">
      <c r="A97" s="544" t="s">
        <v>375</v>
      </c>
      <c r="B97" s="60" t="s">
        <v>376</v>
      </c>
      <c r="C97" s="336"/>
    </row>
    <row r="98" spans="1:3" s="55" customFormat="1" ht="60.75" hidden="1">
      <c r="A98" s="544" t="s">
        <v>377</v>
      </c>
      <c r="B98" s="60" t="s">
        <v>378</v>
      </c>
      <c r="C98" s="336"/>
    </row>
    <row r="99" spans="1:3" s="55" customFormat="1" ht="60.75" hidden="1">
      <c r="A99" s="544" t="s">
        <v>379</v>
      </c>
      <c r="B99" s="60" t="s">
        <v>380</v>
      </c>
      <c r="C99" s="336"/>
    </row>
    <row r="100" spans="1:3" s="55" customFormat="1" ht="20.25" hidden="1">
      <c r="A100" s="544"/>
      <c r="B100" s="60"/>
      <c r="C100" s="336"/>
    </row>
    <row r="101" spans="1:3" s="55" customFormat="1" ht="20.25" hidden="1">
      <c r="A101" s="544"/>
      <c r="B101" s="60"/>
      <c r="C101" s="336"/>
    </row>
    <row r="102" spans="1:3" s="55" customFormat="1" ht="40.5" hidden="1">
      <c r="A102" s="544" t="s">
        <v>381</v>
      </c>
      <c r="B102" s="60" t="s">
        <v>382</v>
      </c>
      <c r="C102" s="336"/>
    </row>
    <row r="103" spans="1:3" s="55" customFormat="1" ht="60.75" hidden="1">
      <c r="A103" s="544" t="s">
        <v>383</v>
      </c>
      <c r="B103" s="60" t="s">
        <v>384</v>
      </c>
      <c r="C103" s="337"/>
    </row>
    <row r="104" spans="1:3" s="55" customFormat="1" ht="101.25" hidden="1">
      <c r="A104" s="544" t="s">
        <v>385</v>
      </c>
      <c r="B104" s="60" t="s">
        <v>386</v>
      </c>
      <c r="C104" s="337">
        <f>C105</f>
        <v>0</v>
      </c>
    </row>
    <row r="105" spans="1:3" s="55" customFormat="1" ht="20.25" hidden="1">
      <c r="A105" s="544" t="s">
        <v>387</v>
      </c>
      <c r="B105" s="60" t="s">
        <v>388</v>
      </c>
      <c r="C105" s="337"/>
    </row>
    <row r="106" spans="1:3" s="55" customFormat="1" ht="37.5" hidden="1" customHeight="1">
      <c r="A106" s="544" t="s">
        <v>389</v>
      </c>
      <c r="B106" s="60" t="s">
        <v>390</v>
      </c>
      <c r="C106" s="337">
        <f>C107</f>
        <v>0</v>
      </c>
    </row>
    <row r="107" spans="1:3" s="55" customFormat="1" ht="37.5" hidden="1" customHeight="1">
      <c r="A107" s="544" t="s">
        <v>391</v>
      </c>
      <c r="B107" s="60" t="s">
        <v>392</v>
      </c>
      <c r="C107" s="337">
        <v>0</v>
      </c>
    </row>
    <row r="108" spans="1:3" s="55" customFormat="1" ht="60.75" hidden="1">
      <c r="A108" s="561" t="s">
        <v>393</v>
      </c>
      <c r="B108" s="60" t="s">
        <v>394</v>
      </c>
      <c r="C108" s="337">
        <v>0</v>
      </c>
    </row>
    <row r="109" spans="1:3" s="76" customFormat="1" ht="60.75" hidden="1">
      <c r="A109" s="562" t="s">
        <v>395</v>
      </c>
      <c r="B109" s="75" t="s">
        <v>396</v>
      </c>
      <c r="C109" s="337">
        <f>C110</f>
        <v>0</v>
      </c>
    </row>
    <row r="110" spans="1:3" s="76" customFormat="1" ht="60.75" hidden="1">
      <c r="A110" s="562" t="s">
        <v>397</v>
      </c>
      <c r="B110" s="75" t="s">
        <v>398</v>
      </c>
      <c r="C110" s="337"/>
    </row>
    <row r="111" spans="1:3" s="76" customFormat="1" ht="72" hidden="1" customHeight="1">
      <c r="A111" s="562" t="s">
        <v>399</v>
      </c>
      <c r="B111" s="75" t="s">
        <v>400</v>
      </c>
      <c r="C111" s="337">
        <v>0</v>
      </c>
    </row>
    <row r="112" spans="1:3" s="55" customFormat="1" ht="40.5" hidden="1">
      <c r="A112" s="561" t="s">
        <v>401</v>
      </c>
      <c r="B112" s="60" t="s">
        <v>402</v>
      </c>
      <c r="C112" s="337">
        <f>C113</f>
        <v>0</v>
      </c>
    </row>
    <row r="113" spans="1:3" s="55" customFormat="1" ht="51.75" hidden="1" customHeight="1">
      <c r="A113" s="561" t="s">
        <v>403</v>
      </c>
      <c r="B113" s="64" t="s">
        <v>404</v>
      </c>
      <c r="C113" s="337">
        <v>0</v>
      </c>
    </row>
    <row r="114" spans="1:3" s="78" customFormat="1" ht="63.75" hidden="1" customHeight="1">
      <c r="A114" s="563" t="s">
        <v>405</v>
      </c>
      <c r="B114" s="77" t="s">
        <v>406</v>
      </c>
      <c r="C114" s="336"/>
    </row>
    <row r="115" spans="1:3" s="78" customFormat="1" ht="39.75" hidden="1" customHeight="1">
      <c r="A115" s="564" t="s">
        <v>407</v>
      </c>
      <c r="B115" s="79" t="s">
        <v>408</v>
      </c>
      <c r="C115" s="336"/>
    </row>
    <row r="116" spans="1:3" s="78" customFormat="1" ht="60.75" hidden="1">
      <c r="A116" s="564" t="s">
        <v>409</v>
      </c>
      <c r="B116" s="79" t="s">
        <v>410</v>
      </c>
      <c r="C116" s="337"/>
    </row>
    <row r="117" spans="1:3" s="55" customFormat="1" ht="21.75" customHeight="1">
      <c r="A117" s="543" t="s">
        <v>411</v>
      </c>
      <c r="B117" s="418" t="s">
        <v>412</v>
      </c>
      <c r="C117" s="336">
        <f>C118+C209+C197</f>
        <v>9126000</v>
      </c>
    </row>
    <row r="118" spans="1:3" s="55" customFormat="1" ht="43.5" customHeight="1">
      <c r="A118" s="566" t="s">
        <v>413</v>
      </c>
      <c r="B118" s="397" t="s">
        <v>739</v>
      </c>
      <c r="C118" s="551">
        <f>C119+C124+C172+C191+H178+C169+C185</f>
        <v>9126000</v>
      </c>
    </row>
    <row r="119" spans="1:3" s="55" customFormat="1" ht="0.75" hidden="1" customHeight="1">
      <c r="A119" s="543"/>
      <c r="B119" s="399"/>
      <c r="C119" s="336"/>
    </row>
    <row r="120" spans="1:3" s="55" customFormat="1" ht="27.75" hidden="1" customHeight="1">
      <c r="A120" s="544"/>
      <c r="B120" s="60"/>
      <c r="C120" s="336"/>
    </row>
    <row r="121" spans="1:3" s="55" customFormat="1" ht="20.25" hidden="1">
      <c r="A121" s="544"/>
      <c r="B121" s="60"/>
      <c r="C121" s="337"/>
    </row>
    <row r="122" spans="1:3" s="55" customFormat="1" ht="40.5" hidden="1">
      <c r="A122" s="544" t="s">
        <v>414</v>
      </c>
      <c r="B122" s="60" t="s">
        <v>415</v>
      </c>
      <c r="C122" s="336">
        <f>C123</f>
        <v>0</v>
      </c>
    </row>
    <row r="123" spans="1:3" s="55" customFormat="1" ht="40.5" hidden="1">
      <c r="A123" s="544" t="s">
        <v>416</v>
      </c>
      <c r="B123" s="60" t="s">
        <v>417</v>
      </c>
      <c r="C123" s="337"/>
    </row>
    <row r="124" spans="1:3" s="55" customFormat="1" ht="60.75" hidden="1">
      <c r="A124" s="543" t="s">
        <v>418</v>
      </c>
      <c r="B124" s="58" t="s">
        <v>419</v>
      </c>
      <c r="C124" s="336">
        <f>C125+C127+C129+C131+C133+C135+C137+C139+C141+C143+C145+C147+C149+C154+C159+C161+C163+C165+C167</f>
        <v>0</v>
      </c>
    </row>
    <row r="125" spans="1:3" s="55" customFormat="1" ht="40.5" hidden="1">
      <c r="A125" s="544" t="s">
        <v>420</v>
      </c>
      <c r="B125" s="60" t="s">
        <v>421</v>
      </c>
      <c r="C125" s="336"/>
    </row>
    <row r="126" spans="1:3" s="55" customFormat="1" ht="40.5" hidden="1">
      <c r="A126" s="544" t="s">
        <v>422</v>
      </c>
      <c r="B126" s="60" t="s">
        <v>423</v>
      </c>
      <c r="C126" s="337"/>
    </row>
    <row r="127" spans="1:3" s="55" customFormat="1" ht="20.25" hidden="1">
      <c r="A127" s="544" t="s">
        <v>424</v>
      </c>
      <c r="B127" s="60" t="s">
        <v>425</v>
      </c>
      <c r="C127" s="336">
        <f>C128</f>
        <v>0</v>
      </c>
    </row>
    <row r="128" spans="1:3" s="55" customFormat="1" ht="40.5" hidden="1">
      <c r="A128" s="544" t="s">
        <v>426</v>
      </c>
      <c r="B128" s="67" t="s">
        <v>427</v>
      </c>
      <c r="C128" s="337"/>
    </row>
    <row r="129" spans="1:3" s="55" customFormat="1" ht="40.5" hidden="1">
      <c r="A129" s="544" t="s">
        <v>428</v>
      </c>
      <c r="B129" s="80" t="s">
        <v>429</v>
      </c>
      <c r="C129" s="336">
        <f>C130</f>
        <v>0</v>
      </c>
    </row>
    <row r="130" spans="1:3" s="55" customFormat="1" ht="60.75" hidden="1">
      <c r="A130" s="544" t="s">
        <v>430</v>
      </c>
      <c r="B130" s="80" t="s">
        <v>431</v>
      </c>
      <c r="C130" s="337"/>
    </row>
    <row r="131" spans="1:3" s="55" customFormat="1" ht="20.25" hidden="1">
      <c r="A131" s="544" t="s">
        <v>432</v>
      </c>
      <c r="B131" s="60" t="s">
        <v>433</v>
      </c>
      <c r="C131" s="336"/>
    </row>
    <row r="132" spans="1:3" s="55" customFormat="1" ht="40.5" hidden="1">
      <c r="A132" s="544" t="s">
        <v>434</v>
      </c>
      <c r="B132" s="60" t="s">
        <v>435</v>
      </c>
      <c r="C132" s="337"/>
    </row>
    <row r="133" spans="1:3" s="55" customFormat="1" ht="60.75" hidden="1">
      <c r="A133" s="544" t="s">
        <v>436</v>
      </c>
      <c r="B133" s="60" t="s">
        <v>437</v>
      </c>
      <c r="C133" s="336">
        <f>C134</f>
        <v>0</v>
      </c>
    </row>
    <row r="134" spans="1:3" s="55" customFormat="1" ht="60.75" hidden="1">
      <c r="A134" s="544" t="s">
        <v>438</v>
      </c>
      <c r="B134" s="60" t="s">
        <v>439</v>
      </c>
      <c r="C134" s="337"/>
    </row>
    <row r="135" spans="1:3" s="55" customFormat="1" ht="40.5" hidden="1">
      <c r="A135" s="544" t="s">
        <v>440</v>
      </c>
      <c r="B135" s="60" t="s">
        <v>441</v>
      </c>
      <c r="C135" s="336"/>
    </row>
    <row r="136" spans="1:3" s="55" customFormat="1" ht="60.75" hidden="1">
      <c r="A136" s="544" t="s">
        <v>442</v>
      </c>
      <c r="B136" s="60" t="s">
        <v>443</v>
      </c>
      <c r="C136" s="337"/>
    </row>
    <row r="137" spans="1:3" s="55" customFormat="1" ht="60.75" hidden="1">
      <c r="A137" s="544" t="s">
        <v>444</v>
      </c>
      <c r="B137" s="67" t="s">
        <v>445</v>
      </c>
      <c r="C137" s="336">
        <f>C138</f>
        <v>0</v>
      </c>
    </row>
    <row r="138" spans="1:3" s="55" customFormat="1" ht="60.75" hidden="1">
      <c r="A138" s="544" t="s">
        <v>446</v>
      </c>
      <c r="B138" s="67" t="s">
        <v>447</v>
      </c>
      <c r="C138" s="337"/>
    </row>
    <row r="139" spans="1:3" s="55" customFormat="1" ht="40.5" hidden="1">
      <c r="A139" s="544" t="s">
        <v>448</v>
      </c>
      <c r="B139" s="60" t="s">
        <v>449</v>
      </c>
      <c r="C139" s="336">
        <f>C140</f>
        <v>0</v>
      </c>
    </row>
    <row r="140" spans="1:3" s="55" customFormat="1" ht="40.5" hidden="1">
      <c r="A140" s="544" t="s">
        <v>450</v>
      </c>
      <c r="B140" s="60" t="s">
        <v>451</v>
      </c>
      <c r="C140" s="337"/>
    </row>
    <row r="141" spans="1:3" s="55" customFormat="1" ht="81" hidden="1">
      <c r="A141" s="544" t="s">
        <v>452</v>
      </c>
      <c r="B141" s="81" t="s">
        <v>453</v>
      </c>
      <c r="C141" s="337">
        <f>C142</f>
        <v>0</v>
      </c>
    </row>
    <row r="142" spans="1:3" s="55" customFormat="1" ht="50.25" hidden="1" customHeight="1">
      <c r="A142" s="544" t="s">
        <v>454</v>
      </c>
      <c r="B142" s="81" t="s">
        <v>455</v>
      </c>
      <c r="C142" s="337"/>
    </row>
    <row r="143" spans="1:3" s="55" customFormat="1" ht="40.5" hidden="1">
      <c r="A143" s="544" t="s">
        <v>456</v>
      </c>
      <c r="B143" s="67" t="s">
        <v>470</v>
      </c>
      <c r="C143" s="336">
        <f>C144</f>
        <v>0</v>
      </c>
    </row>
    <row r="144" spans="1:3" s="55" customFormat="1" ht="40.5" hidden="1">
      <c r="A144" s="544" t="s">
        <v>471</v>
      </c>
      <c r="B144" s="67" t="s">
        <v>472</v>
      </c>
      <c r="C144" s="337"/>
    </row>
    <row r="145" spans="1:3" s="55" customFormat="1" ht="40.5" hidden="1">
      <c r="A145" s="544" t="s">
        <v>473</v>
      </c>
      <c r="B145" s="81" t="s">
        <v>474</v>
      </c>
      <c r="C145" s="336">
        <f>C146</f>
        <v>0</v>
      </c>
    </row>
    <row r="146" spans="1:3" s="55" customFormat="1" ht="40.5" hidden="1">
      <c r="A146" s="544" t="s">
        <v>475</v>
      </c>
      <c r="B146" s="81" t="s">
        <v>476</v>
      </c>
      <c r="C146" s="337"/>
    </row>
    <row r="147" spans="1:3" s="55" customFormat="1" ht="40.5" hidden="1">
      <c r="A147" s="544" t="s">
        <v>477</v>
      </c>
      <c r="B147" s="60" t="s">
        <v>478</v>
      </c>
      <c r="C147" s="336">
        <f>C148</f>
        <v>0</v>
      </c>
    </row>
    <row r="148" spans="1:3" s="55" customFormat="1" ht="60.75" hidden="1">
      <c r="A148" s="544" t="s">
        <v>479</v>
      </c>
      <c r="B148" s="60" t="s">
        <v>480</v>
      </c>
      <c r="C148" s="337"/>
    </row>
    <row r="149" spans="1:3" s="55" customFormat="1" ht="101.25" hidden="1">
      <c r="A149" s="544" t="s">
        <v>481</v>
      </c>
      <c r="B149" s="60" t="s">
        <v>482</v>
      </c>
      <c r="C149" s="336">
        <f>C150</f>
        <v>0</v>
      </c>
    </row>
    <row r="150" spans="1:3" s="55" customFormat="1" ht="101.25" hidden="1">
      <c r="A150" s="544" t="s">
        <v>483</v>
      </c>
      <c r="B150" s="60" t="s">
        <v>484</v>
      </c>
      <c r="C150" s="337">
        <f>C151+C152+C153</f>
        <v>0</v>
      </c>
    </row>
    <row r="151" spans="1:3" s="55" customFormat="1" ht="81" hidden="1">
      <c r="A151" s="544" t="s">
        <v>485</v>
      </c>
      <c r="B151" s="60" t="s">
        <v>486</v>
      </c>
      <c r="C151" s="337"/>
    </row>
    <row r="152" spans="1:3" s="55" customFormat="1" ht="81" hidden="1">
      <c r="A152" s="544" t="s">
        <v>487</v>
      </c>
      <c r="B152" s="60" t="s">
        <v>488</v>
      </c>
      <c r="C152" s="337"/>
    </row>
    <row r="153" spans="1:3" s="55" customFormat="1" ht="101.25" hidden="1">
      <c r="A153" s="544" t="s">
        <v>489</v>
      </c>
      <c r="B153" s="60" t="s">
        <v>490</v>
      </c>
      <c r="C153" s="565"/>
    </row>
    <row r="154" spans="1:3" s="55" customFormat="1" ht="60.75" hidden="1">
      <c r="A154" s="544" t="s">
        <v>491</v>
      </c>
      <c r="B154" s="60" t="s">
        <v>492</v>
      </c>
      <c r="C154" s="336">
        <f>C155</f>
        <v>0</v>
      </c>
    </row>
    <row r="155" spans="1:3" s="55" customFormat="1" ht="60.75" hidden="1">
      <c r="A155" s="544" t="s">
        <v>493</v>
      </c>
      <c r="B155" s="60" t="s">
        <v>494</v>
      </c>
      <c r="C155" s="337">
        <f>C156+C157+C158</f>
        <v>0</v>
      </c>
    </row>
    <row r="156" spans="1:3" s="55" customFormat="1" ht="40.5" hidden="1">
      <c r="A156" s="544" t="s">
        <v>495</v>
      </c>
      <c r="B156" s="60" t="s">
        <v>496</v>
      </c>
      <c r="C156" s="337"/>
    </row>
    <row r="157" spans="1:3" s="55" customFormat="1" ht="60.75" hidden="1">
      <c r="A157" s="544" t="s">
        <v>497</v>
      </c>
      <c r="B157" s="60" t="s">
        <v>498</v>
      </c>
      <c r="C157" s="337"/>
    </row>
    <row r="158" spans="1:3" s="55" customFormat="1" ht="81" hidden="1">
      <c r="A158" s="544" t="s">
        <v>499</v>
      </c>
      <c r="B158" s="60" t="s">
        <v>500</v>
      </c>
      <c r="C158" s="565"/>
    </row>
    <row r="159" spans="1:3" s="55" customFormat="1" ht="40.5" hidden="1">
      <c r="A159" s="544" t="s">
        <v>501</v>
      </c>
      <c r="B159" s="81" t="s">
        <v>502</v>
      </c>
      <c r="C159" s="337"/>
    </row>
    <row r="160" spans="1:3" s="55" customFormat="1" ht="40.5" hidden="1">
      <c r="A160" s="544" t="s">
        <v>503</v>
      </c>
      <c r="B160" s="81" t="s">
        <v>504</v>
      </c>
      <c r="C160" s="337"/>
    </row>
    <row r="161" spans="1:3" s="55" customFormat="1" ht="40.5" hidden="1">
      <c r="A161" s="544" t="s">
        <v>505</v>
      </c>
      <c r="B161" s="60" t="s">
        <v>506</v>
      </c>
      <c r="C161" s="336">
        <f>C162</f>
        <v>0</v>
      </c>
    </row>
    <row r="162" spans="1:3" s="55" customFormat="1" ht="60.75" hidden="1">
      <c r="A162" s="544" t="s">
        <v>507</v>
      </c>
      <c r="B162" s="60" t="s">
        <v>508</v>
      </c>
      <c r="C162" s="337"/>
    </row>
    <row r="163" spans="1:3" s="55" customFormat="1" ht="40.5" hidden="1">
      <c r="A163" s="544" t="s">
        <v>509</v>
      </c>
      <c r="B163" s="82" t="s">
        <v>510</v>
      </c>
      <c r="C163" s="337">
        <f>C164</f>
        <v>0</v>
      </c>
    </row>
    <row r="164" spans="1:3" s="55" customFormat="1" ht="20.25" hidden="1" customHeight="1">
      <c r="A164" s="544" t="s">
        <v>511</v>
      </c>
      <c r="B164" s="83" t="s">
        <v>512</v>
      </c>
      <c r="C164" s="337"/>
    </row>
    <row r="165" spans="1:3" s="55" customFormat="1" ht="24" hidden="1" customHeight="1">
      <c r="A165" s="544" t="s">
        <v>513</v>
      </c>
      <c r="B165" s="84" t="s">
        <v>514</v>
      </c>
      <c r="C165" s="337">
        <f>C166</f>
        <v>0</v>
      </c>
    </row>
    <row r="166" spans="1:3" s="55" customFormat="1" ht="22.5" hidden="1" customHeight="1">
      <c r="A166" s="555" t="s">
        <v>515</v>
      </c>
      <c r="B166" s="84" t="s">
        <v>516</v>
      </c>
      <c r="C166" s="556"/>
    </row>
    <row r="167" spans="1:3" s="55" customFormat="1" ht="21" hidden="1" customHeight="1">
      <c r="A167" s="544" t="s">
        <v>517</v>
      </c>
      <c r="B167" s="60" t="s">
        <v>518</v>
      </c>
      <c r="C167" s="336">
        <f>C168</f>
        <v>0</v>
      </c>
    </row>
    <row r="168" spans="1:3" s="55" customFormat="1" ht="22.5" hidden="1" customHeight="1">
      <c r="A168" s="557" t="s">
        <v>519</v>
      </c>
      <c r="B168" s="396" t="s">
        <v>520</v>
      </c>
      <c r="C168" s="337"/>
    </row>
    <row r="169" spans="1:3" s="55" customFormat="1" ht="41.25" customHeight="1">
      <c r="A169" s="429" t="s">
        <v>778</v>
      </c>
      <c r="B169" s="429" t="s">
        <v>779</v>
      </c>
      <c r="C169" s="552">
        <f>C170</f>
        <v>0</v>
      </c>
    </row>
    <row r="170" spans="1:3" s="55" customFormat="1" ht="22.5" customHeight="1">
      <c r="A170" s="373" t="s">
        <v>780</v>
      </c>
      <c r="B170" s="373" t="s">
        <v>781</v>
      </c>
      <c r="C170" s="551">
        <f>C171</f>
        <v>0</v>
      </c>
    </row>
    <row r="171" spans="1:3" s="55" customFormat="1" ht="22.5" customHeight="1">
      <c r="A171" s="373" t="s">
        <v>782</v>
      </c>
      <c r="B171" s="373" t="s">
        <v>783</v>
      </c>
      <c r="C171" s="551">
        <v>0</v>
      </c>
    </row>
    <row r="172" spans="1:3" s="55" customFormat="1" ht="21.75" customHeight="1">
      <c r="A172" s="567" t="s">
        <v>795</v>
      </c>
      <c r="B172" s="400" t="s">
        <v>738</v>
      </c>
      <c r="C172" s="552">
        <f>C177+C181+C179+C183</f>
        <v>44000</v>
      </c>
    </row>
    <row r="173" spans="1:3" s="55" customFormat="1" ht="56.25" hidden="1" customHeight="1">
      <c r="A173" s="566" t="s">
        <v>521</v>
      </c>
      <c r="B173" s="373" t="s">
        <v>522</v>
      </c>
      <c r="C173" s="552"/>
    </row>
    <row r="174" spans="1:3" s="55" customFormat="1" ht="56.25" hidden="1" customHeight="1">
      <c r="A174" s="566" t="s">
        <v>523</v>
      </c>
      <c r="B174" s="373" t="s">
        <v>524</v>
      </c>
      <c r="C174" s="551"/>
    </row>
    <row r="175" spans="1:3" s="55" customFormat="1" ht="26.25" hidden="1" customHeight="1">
      <c r="A175" s="566" t="s">
        <v>525</v>
      </c>
      <c r="B175" s="373" t="s">
        <v>526</v>
      </c>
      <c r="C175" s="551">
        <f>C176</f>
        <v>0</v>
      </c>
    </row>
    <row r="176" spans="1:3" s="55" customFormat="1" ht="36" hidden="1" customHeight="1">
      <c r="A176" s="566" t="s">
        <v>527</v>
      </c>
      <c r="B176" s="373" t="s">
        <v>528</v>
      </c>
      <c r="C176" s="551"/>
    </row>
    <row r="177" spans="1:3" s="55" customFormat="1" ht="42" customHeight="1">
      <c r="A177" s="566" t="s">
        <v>737</v>
      </c>
      <c r="B177" s="397" t="s">
        <v>736</v>
      </c>
      <c r="C177" s="551">
        <f>C178</f>
        <v>0</v>
      </c>
    </row>
    <row r="178" spans="1:3" s="55" customFormat="1" ht="42" customHeight="1">
      <c r="A178" s="566" t="s">
        <v>735</v>
      </c>
      <c r="B178" s="397" t="s">
        <v>619</v>
      </c>
      <c r="C178" s="551">
        <v>0</v>
      </c>
    </row>
    <row r="179" spans="1:3" s="55" customFormat="1" ht="42" customHeight="1">
      <c r="A179" s="566" t="s">
        <v>813</v>
      </c>
      <c r="B179" s="397" t="s">
        <v>814</v>
      </c>
      <c r="C179" s="551">
        <f>C180</f>
        <v>1000</v>
      </c>
    </row>
    <row r="180" spans="1:3" s="55" customFormat="1" ht="42" customHeight="1">
      <c r="A180" s="566" t="s">
        <v>811</v>
      </c>
      <c r="B180" s="397" t="s">
        <v>812</v>
      </c>
      <c r="C180" s="551">
        <v>1000</v>
      </c>
    </row>
    <row r="181" spans="1:3" s="55" customFormat="1" ht="42" customHeight="1">
      <c r="A181" s="566" t="s">
        <v>740</v>
      </c>
      <c r="B181" s="397" t="s">
        <v>706</v>
      </c>
      <c r="C181" s="551">
        <f>C182</f>
        <v>43000</v>
      </c>
    </row>
    <row r="182" spans="1:3" s="55" customFormat="1" ht="42" customHeight="1">
      <c r="A182" s="581" t="s">
        <v>741</v>
      </c>
      <c r="B182" s="397" t="s">
        <v>705</v>
      </c>
      <c r="C182" s="582">
        <v>43000</v>
      </c>
    </row>
    <row r="183" spans="1:3" s="55" customFormat="1" ht="42" hidden="1" customHeight="1">
      <c r="A183" s="373" t="s">
        <v>804</v>
      </c>
      <c r="B183" s="375" t="s">
        <v>805</v>
      </c>
      <c r="C183" s="374">
        <f>C184</f>
        <v>0</v>
      </c>
    </row>
    <row r="184" spans="1:3" s="55" customFormat="1" ht="42" hidden="1" customHeight="1">
      <c r="A184" s="373" t="s">
        <v>806</v>
      </c>
      <c r="B184" s="397" t="s">
        <v>807</v>
      </c>
      <c r="C184" s="374">
        <v>0</v>
      </c>
    </row>
    <row r="185" spans="1:3" s="55" customFormat="1" ht="27" customHeight="1">
      <c r="A185" s="429" t="s">
        <v>803</v>
      </c>
      <c r="B185" s="418" t="s">
        <v>802</v>
      </c>
      <c r="C185" s="431">
        <f>C186</f>
        <v>9082000</v>
      </c>
    </row>
    <row r="186" spans="1:3" s="55" customFormat="1" ht="39.75" customHeight="1">
      <c r="A186" s="373" t="s">
        <v>791</v>
      </c>
      <c r="B186" s="375" t="s">
        <v>790</v>
      </c>
      <c r="C186" s="374">
        <f>C187</f>
        <v>9082000</v>
      </c>
    </row>
    <row r="187" spans="1:3" s="55" customFormat="1" ht="63" customHeight="1">
      <c r="A187" s="373" t="s">
        <v>789</v>
      </c>
      <c r="B187" s="375" t="s">
        <v>788</v>
      </c>
      <c r="C187" s="374">
        <f>C188</f>
        <v>9082000</v>
      </c>
    </row>
    <row r="188" spans="1:3" s="55" customFormat="1" ht="64.5" customHeight="1" thickBot="1">
      <c r="A188" s="373" t="s">
        <v>786</v>
      </c>
      <c r="B188" s="397" t="s">
        <v>787</v>
      </c>
      <c r="C188" s="374">
        <v>9082000</v>
      </c>
    </row>
    <row r="189" spans="1:3" s="55" customFormat="1" ht="68.25" hidden="1" customHeight="1">
      <c r="A189" s="544" t="s">
        <v>536</v>
      </c>
      <c r="B189" s="398" t="s">
        <v>537</v>
      </c>
      <c r="C189" s="337">
        <f>C190</f>
        <v>0</v>
      </c>
    </row>
    <row r="190" spans="1:3" s="55" customFormat="1" ht="60.75" hidden="1" customHeight="1">
      <c r="A190" s="544" t="s">
        <v>538</v>
      </c>
      <c r="B190" s="60" t="s">
        <v>539</v>
      </c>
      <c r="C190" s="337"/>
    </row>
    <row r="191" spans="1:3" s="55" customFormat="1" ht="29.25" hidden="1" customHeight="1">
      <c r="A191" s="543" t="s">
        <v>540</v>
      </c>
      <c r="B191" s="58" t="s">
        <v>541</v>
      </c>
      <c r="C191" s="336">
        <f>C195</f>
        <v>0</v>
      </c>
    </row>
    <row r="192" spans="1:3" s="55" customFormat="1" ht="61.5" hidden="1" thickBot="1">
      <c r="A192" s="544" t="s">
        <v>542</v>
      </c>
      <c r="B192" s="60" t="s">
        <v>543</v>
      </c>
      <c r="C192" s="336">
        <f>C193</f>
        <v>0</v>
      </c>
    </row>
    <row r="193" spans="1:3" s="55" customFormat="1" ht="61.5" hidden="1" thickBot="1">
      <c r="A193" s="544" t="s">
        <v>544</v>
      </c>
      <c r="B193" s="60" t="s">
        <v>545</v>
      </c>
      <c r="C193" s="337"/>
    </row>
    <row r="194" spans="1:3" s="55" customFormat="1" ht="61.5" hidden="1" thickBot="1">
      <c r="A194" s="544" t="s">
        <v>546</v>
      </c>
      <c r="B194" s="85" t="s">
        <v>547</v>
      </c>
      <c r="C194" s="336">
        <f>C195</f>
        <v>0</v>
      </c>
    </row>
    <row r="195" spans="1:3" s="55" customFormat="1" ht="57" hidden="1" customHeight="1">
      <c r="A195" s="544" t="s">
        <v>542</v>
      </c>
      <c r="B195" s="60" t="s">
        <v>543</v>
      </c>
      <c r="C195" s="337">
        <f>C196</f>
        <v>0</v>
      </c>
    </row>
    <row r="196" spans="1:3" s="55" customFormat="1" ht="57" hidden="1" customHeight="1">
      <c r="A196" s="544" t="s">
        <v>544</v>
      </c>
      <c r="B196" s="60" t="s">
        <v>607</v>
      </c>
      <c r="C196" s="337">
        <v>0</v>
      </c>
    </row>
    <row r="197" spans="1:3" s="55" customFormat="1" ht="31.5" hidden="1" customHeight="1">
      <c r="A197" s="543" t="s">
        <v>626</v>
      </c>
      <c r="B197" s="58" t="s">
        <v>565</v>
      </c>
      <c r="C197" s="336">
        <f>C198</f>
        <v>0</v>
      </c>
    </row>
    <row r="198" spans="1:3" s="55" customFormat="1" ht="31.5" hidden="1" customHeight="1">
      <c r="A198" s="544" t="s">
        <v>627</v>
      </c>
      <c r="B198" s="60" t="s">
        <v>625</v>
      </c>
      <c r="C198" s="337">
        <f>C199</f>
        <v>0</v>
      </c>
    </row>
    <row r="199" spans="1:3" s="55" customFormat="1" ht="33" hidden="1" customHeight="1">
      <c r="A199" s="544" t="s">
        <v>624</v>
      </c>
      <c r="B199" s="60" t="s">
        <v>625</v>
      </c>
      <c r="C199" s="337">
        <v>0</v>
      </c>
    </row>
    <row r="200" spans="1:3" s="55" customFormat="1" ht="23.25" hidden="1" customHeight="1">
      <c r="A200" s="544" t="s">
        <v>548</v>
      </c>
      <c r="B200" s="60" t="s">
        <v>549</v>
      </c>
      <c r="C200" s="337"/>
    </row>
    <row r="201" spans="1:3" s="55" customFormat="1" ht="21.75" hidden="1" customHeight="1">
      <c r="A201" s="544" t="s">
        <v>550</v>
      </c>
      <c r="B201" s="60" t="s">
        <v>551</v>
      </c>
      <c r="C201" s="336"/>
    </row>
    <row r="202" spans="1:3" s="55" customFormat="1" ht="19.5" hidden="1" customHeight="1">
      <c r="A202" s="544" t="s">
        <v>552</v>
      </c>
      <c r="B202" s="60" t="s">
        <v>553</v>
      </c>
      <c r="C202" s="337"/>
    </row>
    <row r="203" spans="1:3" s="73" customFormat="1" ht="20.25" hidden="1" customHeight="1">
      <c r="A203" s="560" t="s">
        <v>554</v>
      </c>
      <c r="B203" s="72" t="s">
        <v>555</v>
      </c>
      <c r="C203" s="336">
        <f>C204</f>
        <v>0</v>
      </c>
    </row>
    <row r="204" spans="1:3" s="73" customFormat="1" ht="21.75" hidden="1" customHeight="1">
      <c r="A204" s="560" t="s">
        <v>556</v>
      </c>
      <c r="B204" s="72" t="s">
        <v>557</v>
      </c>
      <c r="C204" s="337"/>
    </row>
    <row r="205" spans="1:3" s="73" customFormat="1" ht="19.5" hidden="1" customHeight="1">
      <c r="A205" s="544" t="s">
        <v>558</v>
      </c>
      <c r="B205" s="86" t="s">
        <v>559</v>
      </c>
      <c r="C205" s="336">
        <f>C206</f>
        <v>0</v>
      </c>
    </row>
    <row r="206" spans="1:3" s="73" customFormat="1" ht="19.5" hidden="1" customHeight="1">
      <c r="A206" s="544" t="s">
        <v>560</v>
      </c>
      <c r="B206" s="86" t="s">
        <v>561</v>
      </c>
      <c r="C206" s="337"/>
    </row>
    <row r="207" spans="1:3" s="55" customFormat="1" ht="22.5" hidden="1" customHeight="1">
      <c r="A207" s="544" t="s">
        <v>562</v>
      </c>
      <c r="B207" s="67" t="s">
        <v>563</v>
      </c>
      <c r="C207" s="336">
        <f>C208</f>
        <v>0</v>
      </c>
    </row>
    <row r="208" spans="1:3" s="55" customFormat="1" ht="24.75" hidden="1" customHeight="1">
      <c r="A208" s="544" t="s">
        <v>548</v>
      </c>
      <c r="B208" s="67" t="s">
        <v>549</v>
      </c>
      <c r="C208" s="568"/>
    </row>
    <row r="209" spans="1:3" s="55" customFormat="1" ht="20.25" hidden="1" customHeight="1">
      <c r="A209" s="543" t="s">
        <v>564</v>
      </c>
      <c r="B209" s="58" t="s">
        <v>565</v>
      </c>
      <c r="C209" s="336">
        <f>C210</f>
        <v>0</v>
      </c>
    </row>
    <row r="210" spans="1:3" s="55" customFormat="1" ht="21.75" hidden="1" customHeight="1">
      <c r="A210" s="544" t="s">
        <v>566</v>
      </c>
      <c r="B210" s="60" t="s">
        <v>567</v>
      </c>
      <c r="C210" s="337">
        <f>C211</f>
        <v>0</v>
      </c>
    </row>
    <row r="211" spans="1:3" s="55" customFormat="1" ht="32.25" hidden="1" customHeight="1">
      <c r="A211" s="544" t="s">
        <v>568</v>
      </c>
      <c r="B211" s="60" t="s">
        <v>567</v>
      </c>
      <c r="C211" s="583"/>
    </row>
    <row r="212" spans="1:3" s="55" customFormat="1" ht="24.6" customHeight="1">
      <c r="A212" s="569" t="s">
        <v>569</v>
      </c>
      <c r="B212" s="570" t="s">
        <v>570</v>
      </c>
      <c r="C212" s="584">
        <f>C17+C117</f>
        <v>35589500</v>
      </c>
    </row>
    <row r="213" spans="1:3" s="55" customFormat="1" ht="12.75" hidden="1" customHeight="1">
      <c r="A213" s="88"/>
      <c r="B213" s="88" t="s">
        <v>571</v>
      </c>
      <c r="C213" s="89"/>
    </row>
    <row r="214" spans="1:3" s="55" customFormat="1" ht="20.25" hidden="1">
      <c r="A214" s="88"/>
      <c r="B214" s="88" t="s">
        <v>572</v>
      </c>
      <c r="C214" s="89"/>
    </row>
    <row r="215" spans="1:3" s="55" customFormat="1" ht="20.25" hidden="1">
      <c r="A215" s="88"/>
      <c r="B215" s="88" t="s">
        <v>573</v>
      </c>
      <c r="C215" s="89"/>
    </row>
    <row r="216" spans="1:3" s="55" customFormat="1" ht="20.25" hidden="1">
      <c r="A216" s="88"/>
      <c r="B216" s="88" t="s">
        <v>574</v>
      </c>
      <c r="C216" s="89"/>
    </row>
    <row r="217" spans="1:3" s="55" customFormat="1" ht="20.25" hidden="1">
      <c r="A217" s="88"/>
      <c r="B217" s="88" t="s">
        <v>575</v>
      </c>
      <c r="C217" s="89"/>
    </row>
    <row r="218" spans="1:3" s="55" customFormat="1" ht="20.25" hidden="1">
      <c r="A218" s="88"/>
      <c r="B218" s="88" t="s">
        <v>576</v>
      </c>
      <c r="C218" s="89"/>
    </row>
    <row r="219" spans="1:3" s="55" customFormat="1" ht="20.25" hidden="1">
      <c r="A219" s="88"/>
      <c r="B219" s="88"/>
      <c r="C219" s="89"/>
    </row>
    <row r="220" spans="1:3" s="55" customFormat="1" ht="20.25" hidden="1">
      <c r="A220" s="88"/>
      <c r="B220" s="88" t="s">
        <v>577</v>
      </c>
      <c r="C220" s="90"/>
    </row>
    <row r="221" spans="1:3" s="55" customFormat="1" ht="20.25" hidden="1">
      <c r="A221" s="88"/>
      <c r="B221" s="91" t="s">
        <v>578</v>
      </c>
      <c r="C221" s="90"/>
    </row>
    <row r="222" spans="1:3" ht="18.75">
      <c r="A222" s="4"/>
      <c r="B222" s="4"/>
      <c r="C222" s="52"/>
    </row>
  </sheetData>
  <sheetProtection selectLockedCells="1" selectUnlockedCells="1"/>
  <mergeCells count="3">
    <mergeCell ref="A14:C14"/>
    <mergeCell ref="A12:C12"/>
    <mergeCell ref="A13:C13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8"/>
  <sheetViews>
    <sheetView view="pageBreakPreview" topLeftCell="A117" zoomScaleNormal="80" workbookViewId="0">
      <selection activeCell="D220" sqref="D220:D221"/>
    </sheetView>
  </sheetViews>
  <sheetFormatPr defaultRowHeight="18.75"/>
  <cols>
    <col min="1" max="1" width="38.85546875" style="4" customWidth="1"/>
    <col min="2" max="2" width="107.7109375" style="4" customWidth="1"/>
    <col min="3" max="3" width="21.140625" style="52" customWidth="1"/>
    <col min="4" max="4" width="19.5703125" customWidth="1"/>
  </cols>
  <sheetData>
    <row r="1" spans="1:6" ht="24.75" customHeight="1">
      <c r="A1"/>
      <c r="B1" s="478" t="s">
        <v>848</v>
      </c>
      <c r="C1" s="479"/>
    </row>
    <row r="2" spans="1:6" ht="24.75" customHeight="1">
      <c r="A2"/>
      <c r="B2" s="478" t="s">
        <v>849</v>
      </c>
      <c r="C2" s="479"/>
    </row>
    <row r="3" spans="1:6" ht="24.75" customHeight="1">
      <c r="A3"/>
      <c r="B3" s="478" t="s">
        <v>850</v>
      </c>
      <c r="C3" s="479"/>
    </row>
    <row r="4" spans="1:6" ht="24.75" customHeight="1">
      <c r="A4"/>
      <c r="B4" s="478" t="s">
        <v>851</v>
      </c>
      <c r="C4" s="479"/>
    </row>
    <row r="5" spans="1:6" ht="24.75" customHeight="1">
      <c r="A5"/>
      <c r="B5" s="478" t="s">
        <v>852</v>
      </c>
      <c r="C5" s="479"/>
    </row>
    <row r="6" spans="1:6" ht="24.75" customHeight="1">
      <c r="A6"/>
      <c r="B6" s="478" t="s">
        <v>871</v>
      </c>
      <c r="C6" s="479"/>
    </row>
    <row r="7" spans="1:6" ht="24.75" customHeight="1">
      <c r="A7"/>
      <c r="B7" s="478" t="s">
        <v>872</v>
      </c>
      <c r="C7" s="479"/>
    </row>
    <row r="8" spans="1:6" ht="19.5" customHeight="1">
      <c r="B8" s="5" t="s">
        <v>873</v>
      </c>
      <c r="C8" s="5"/>
      <c r="D8" s="5"/>
    </row>
    <row r="9" spans="1:6" ht="21" customHeight="1">
      <c r="B9" s="480"/>
      <c r="C9" s="5"/>
    </row>
    <row r="10" spans="1:6" ht="21.75" customHeight="1">
      <c r="A10"/>
      <c r="B10" s="5"/>
      <c r="C10" s="5"/>
      <c r="D10" s="5"/>
      <c r="E10" s="5"/>
      <c r="F10" s="5"/>
    </row>
    <row r="11" spans="1:6" ht="22.5" customHeight="1">
      <c r="A11" s="5"/>
      <c r="B11" s="5" t="s">
        <v>179</v>
      </c>
      <c r="C11" s="53"/>
    </row>
    <row r="12" spans="1:6" ht="20.25" customHeight="1">
      <c r="A12" s="610" t="s">
        <v>180</v>
      </c>
      <c r="B12" s="610"/>
      <c r="C12" s="610"/>
    </row>
    <row r="13" spans="1:6" ht="20.25" customHeight="1">
      <c r="A13" s="610" t="s">
        <v>531</v>
      </c>
      <c r="B13" s="610"/>
      <c r="C13" s="610"/>
    </row>
    <row r="14" spans="1:6" ht="20.25" customHeight="1">
      <c r="A14" s="609" t="s">
        <v>894</v>
      </c>
      <c r="B14" s="609"/>
      <c r="C14" s="609"/>
    </row>
    <row r="15" spans="1:6" ht="20.25" thickBot="1">
      <c r="A15" s="54"/>
      <c r="B15" s="54"/>
      <c r="C15" s="53"/>
    </row>
    <row r="16" spans="1:6" s="55" customFormat="1" ht="41.25" thickBot="1">
      <c r="A16" s="574" t="s">
        <v>182</v>
      </c>
      <c r="B16" s="575" t="s">
        <v>183</v>
      </c>
      <c r="C16" s="576" t="s">
        <v>713</v>
      </c>
      <c r="D16" s="577" t="s">
        <v>895</v>
      </c>
    </row>
    <row r="17" spans="1:4" s="55" customFormat="1" ht="20.25" customHeight="1">
      <c r="A17" s="573" t="s">
        <v>184</v>
      </c>
      <c r="B17" s="92" t="s">
        <v>185</v>
      </c>
      <c r="C17" s="57">
        <f>C18+C55+C58+C63+C73+C79+C86+C41+C51</f>
        <v>27882600</v>
      </c>
      <c r="D17" s="415">
        <f>D18+D55+D58+D63+D73+D79+D86+D41+D51</f>
        <v>29393200</v>
      </c>
    </row>
    <row r="18" spans="1:4" s="55" customFormat="1" ht="29.25" customHeight="1">
      <c r="A18" s="543" t="s">
        <v>186</v>
      </c>
      <c r="B18" s="93" t="s">
        <v>187</v>
      </c>
      <c r="C18" s="59">
        <f>C19+C22</f>
        <v>23178700</v>
      </c>
      <c r="D18" s="336">
        <f>D19+D22</f>
        <v>24661100</v>
      </c>
    </row>
    <row r="19" spans="1:4" s="55" customFormat="1" ht="34.5" hidden="1" customHeight="1">
      <c r="A19" s="543" t="s">
        <v>188</v>
      </c>
      <c r="B19" s="93" t="s">
        <v>189</v>
      </c>
      <c r="C19" s="59">
        <f>C20</f>
        <v>0</v>
      </c>
      <c r="D19" s="336">
        <f>D20</f>
        <v>0</v>
      </c>
    </row>
    <row r="20" spans="1:4" s="55" customFormat="1" ht="60" hidden="1" customHeight="1">
      <c r="A20" s="544" t="s">
        <v>190</v>
      </c>
      <c r="B20" s="67" t="s">
        <v>191</v>
      </c>
      <c r="C20" s="61">
        <f>C21</f>
        <v>0</v>
      </c>
      <c r="D20" s="337">
        <f>D21</f>
        <v>0</v>
      </c>
    </row>
    <row r="21" spans="1:4" s="55" customFormat="1" ht="49.5" hidden="1" customHeight="1">
      <c r="A21" s="544" t="s">
        <v>192</v>
      </c>
      <c r="B21" s="67" t="s">
        <v>193</v>
      </c>
      <c r="C21" s="62">
        <v>0</v>
      </c>
      <c r="D21" s="545">
        <v>0</v>
      </c>
    </row>
    <row r="22" spans="1:4" s="55" customFormat="1" ht="20.25">
      <c r="A22" s="543" t="s">
        <v>194</v>
      </c>
      <c r="B22" s="93" t="s">
        <v>195</v>
      </c>
      <c r="C22" s="63">
        <f>C23+C24+C25</f>
        <v>23178700</v>
      </c>
      <c r="D22" s="546">
        <f>D23+D24+D25</f>
        <v>24661100</v>
      </c>
    </row>
    <row r="23" spans="1:4" s="55" customFormat="1" ht="87" customHeight="1">
      <c r="A23" s="544" t="s">
        <v>196</v>
      </c>
      <c r="B23" s="86" t="s">
        <v>579</v>
      </c>
      <c r="C23" s="62">
        <v>23120300</v>
      </c>
      <c r="D23" s="545">
        <v>24600000</v>
      </c>
    </row>
    <row r="24" spans="1:4" s="55" customFormat="1" ht="126.75" customHeight="1">
      <c r="A24" s="544" t="s">
        <v>199</v>
      </c>
      <c r="B24" s="67" t="s">
        <v>200</v>
      </c>
      <c r="C24" s="61">
        <v>58000</v>
      </c>
      <c r="D24" s="337">
        <v>60700</v>
      </c>
    </row>
    <row r="25" spans="1:4" s="55" customFormat="1" ht="39.75" customHeight="1">
      <c r="A25" s="544" t="s">
        <v>201</v>
      </c>
      <c r="B25" s="67" t="s">
        <v>765</v>
      </c>
      <c r="C25" s="61">
        <v>400</v>
      </c>
      <c r="D25" s="337">
        <v>400</v>
      </c>
    </row>
    <row r="26" spans="1:4" s="55" customFormat="1" ht="20.25" hidden="1">
      <c r="A26" s="543" t="s">
        <v>202</v>
      </c>
      <c r="B26" s="93" t="s">
        <v>203</v>
      </c>
      <c r="C26" s="59">
        <f>C38</f>
        <v>0</v>
      </c>
      <c r="D26" s="336">
        <f>D38</f>
        <v>0</v>
      </c>
    </row>
    <row r="27" spans="1:4" s="55" customFormat="1" ht="39" hidden="1" customHeight="1">
      <c r="A27" s="544" t="s">
        <v>204</v>
      </c>
      <c r="B27" s="94" t="s">
        <v>205</v>
      </c>
      <c r="C27" s="61">
        <f>C28+C31+C34</f>
        <v>0</v>
      </c>
      <c r="D27" s="337">
        <f>D28+D31+D34</f>
        <v>0</v>
      </c>
    </row>
    <row r="28" spans="1:4" s="55" customFormat="1" ht="39" hidden="1" customHeight="1">
      <c r="A28" s="544" t="s">
        <v>206</v>
      </c>
      <c r="B28" s="67" t="s">
        <v>207</v>
      </c>
      <c r="C28" s="61">
        <f>C29+C30</f>
        <v>0</v>
      </c>
      <c r="D28" s="337">
        <f>D29+D30</f>
        <v>0</v>
      </c>
    </row>
    <row r="29" spans="1:4" s="55" customFormat="1" ht="31.5" hidden="1" customHeight="1">
      <c r="A29" s="544" t="s">
        <v>208</v>
      </c>
      <c r="B29" s="67" t="s">
        <v>209</v>
      </c>
      <c r="C29" s="61"/>
      <c r="D29" s="337"/>
    </row>
    <row r="30" spans="1:4" s="55" customFormat="1" ht="39" hidden="1" customHeight="1">
      <c r="A30" s="544" t="s">
        <v>210</v>
      </c>
      <c r="B30" s="67" t="s">
        <v>211</v>
      </c>
      <c r="C30" s="61"/>
      <c r="D30" s="337"/>
    </row>
    <row r="31" spans="1:4" s="55" customFormat="1" ht="39" hidden="1" customHeight="1">
      <c r="A31" s="544" t="s">
        <v>212</v>
      </c>
      <c r="B31" s="67" t="s">
        <v>213</v>
      </c>
      <c r="C31" s="61">
        <f>C32+C33</f>
        <v>0</v>
      </c>
      <c r="D31" s="337">
        <f>D32+D33</f>
        <v>0</v>
      </c>
    </row>
    <row r="32" spans="1:4" s="55" customFormat="1" ht="39" hidden="1" customHeight="1">
      <c r="A32" s="544" t="s">
        <v>214</v>
      </c>
      <c r="B32" s="67" t="s">
        <v>213</v>
      </c>
      <c r="C32" s="61"/>
      <c r="D32" s="337"/>
    </row>
    <row r="33" spans="1:4" s="55" customFormat="1" ht="39" hidden="1" customHeight="1">
      <c r="A33" s="544" t="s">
        <v>215</v>
      </c>
      <c r="B33" s="67" t="s">
        <v>216</v>
      </c>
      <c r="C33" s="61"/>
      <c r="D33" s="337"/>
    </row>
    <row r="34" spans="1:4" s="55" customFormat="1" ht="41.25" hidden="1" customHeight="1">
      <c r="A34" s="544" t="s">
        <v>217</v>
      </c>
      <c r="B34" s="68" t="s">
        <v>218</v>
      </c>
      <c r="C34" s="61">
        <f>C35+C36</f>
        <v>0</v>
      </c>
      <c r="D34" s="337">
        <f>D35+D36</f>
        <v>0</v>
      </c>
    </row>
    <row r="35" spans="1:4" s="55" customFormat="1" ht="36" hidden="1" customHeight="1">
      <c r="A35" s="544" t="s">
        <v>219</v>
      </c>
      <c r="B35" s="68" t="s">
        <v>218</v>
      </c>
      <c r="C35" s="61"/>
      <c r="D35" s="337"/>
    </row>
    <row r="36" spans="1:4" s="55" customFormat="1" ht="35.25" hidden="1" customHeight="1">
      <c r="A36" s="544" t="s">
        <v>220</v>
      </c>
      <c r="B36" s="68" t="s">
        <v>221</v>
      </c>
      <c r="C36" s="61"/>
      <c r="D36" s="337"/>
    </row>
    <row r="37" spans="1:4" s="55" customFormat="1" ht="46.5" hidden="1" customHeight="1">
      <c r="A37" s="544" t="s">
        <v>222</v>
      </c>
      <c r="B37" s="67" t="s">
        <v>223</v>
      </c>
      <c r="C37" s="61">
        <v>0</v>
      </c>
      <c r="D37" s="337">
        <v>0</v>
      </c>
    </row>
    <row r="38" spans="1:4" s="55" customFormat="1" ht="18.75" hidden="1" customHeight="1">
      <c r="A38" s="544" t="s">
        <v>224</v>
      </c>
      <c r="B38" s="67" t="s">
        <v>225</v>
      </c>
      <c r="C38" s="61">
        <f>C39+C40</f>
        <v>0</v>
      </c>
      <c r="D38" s="337">
        <f>D39+D40</f>
        <v>0</v>
      </c>
    </row>
    <row r="39" spans="1:4" s="55" customFormat="1" ht="18.75" hidden="1" customHeight="1">
      <c r="A39" s="547" t="s">
        <v>226</v>
      </c>
      <c r="B39" s="69" t="s">
        <v>225</v>
      </c>
      <c r="C39" s="61">
        <v>0</v>
      </c>
      <c r="D39" s="337">
        <v>0</v>
      </c>
    </row>
    <row r="40" spans="1:4" s="55" customFormat="1" ht="19.5" hidden="1" customHeight="1">
      <c r="A40" s="547" t="s">
        <v>227</v>
      </c>
      <c r="B40" s="69" t="s">
        <v>228</v>
      </c>
      <c r="C40" s="61">
        <v>0</v>
      </c>
      <c r="D40" s="337">
        <v>0</v>
      </c>
    </row>
    <row r="41" spans="1:4" s="55" customFormat="1" ht="42.75" customHeight="1">
      <c r="A41" s="548" t="s">
        <v>266</v>
      </c>
      <c r="B41" s="164" t="s">
        <v>260</v>
      </c>
      <c r="C41" s="59">
        <f>C42</f>
        <v>521600</v>
      </c>
      <c r="D41" s="336">
        <f>D42</f>
        <v>521600</v>
      </c>
    </row>
    <row r="42" spans="1:4" s="55" customFormat="1" ht="40.5" customHeight="1">
      <c r="A42" s="549" t="s">
        <v>267</v>
      </c>
      <c r="B42" s="163" t="s">
        <v>261</v>
      </c>
      <c r="C42" s="61">
        <f>C43+C45+C47+C49</f>
        <v>521600</v>
      </c>
      <c r="D42" s="337">
        <f>D43+D45+D47+D49</f>
        <v>521600</v>
      </c>
    </row>
    <row r="43" spans="1:4" s="55" customFormat="1" ht="60" customHeight="1">
      <c r="A43" s="549" t="s">
        <v>268</v>
      </c>
      <c r="B43" s="163" t="s">
        <v>262</v>
      </c>
      <c r="C43" s="61">
        <f>C44</f>
        <v>227400</v>
      </c>
      <c r="D43" s="337">
        <f>D44</f>
        <v>227400</v>
      </c>
    </row>
    <row r="44" spans="1:4" s="55" customFormat="1" ht="126" customHeight="1">
      <c r="A44" s="549" t="s">
        <v>757</v>
      </c>
      <c r="B44" s="163" t="s">
        <v>758</v>
      </c>
      <c r="C44" s="61">
        <v>227400</v>
      </c>
      <c r="D44" s="337">
        <v>227400</v>
      </c>
    </row>
    <row r="45" spans="1:4" s="55" customFormat="1" ht="59.25" customHeight="1">
      <c r="A45" s="549" t="s">
        <v>269</v>
      </c>
      <c r="B45" s="163" t="s">
        <v>263</v>
      </c>
      <c r="C45" s="61">
        <f>C46</f>
        <v>2100</v>
      </c>
      <c r="D45" s="337">
        <f>D46</f>
        <v>2100</v>
      </c>
    </row>
    <row r="46" spans="1:4" s="55" customFormat="1" ht="122.25" customHeight="1">
      <c r="A46" s="549" t="s">
        <v>760</v>
      </c>
      <c r="B46" s="163" t="s">
        <v>759</v>
      </c>
      <c r="C46" s="61">
        <v>2100</v>
      </c>
      <c r="D46" s="337">
        <v>2100</v>
      </c>
    </row>
    <row r="47" spans="1:4" s="55" customFormat="1" ht="82.5" customHeight="1">
      <c r="A47" s="549" t="s">
        <v>270</v>
      </c>
      <c r="B47" s="163" t="s">
        <v>264</v>
      </c>
      <c r="C47" s="61">
        <f>C48</f>
        <v>292100</v>
      </c>
      <c r="D47" s="337">
        <f>D48</f>
        <v>292100</v>
      </c>
    </row>
    <row r="48" spans="1:4" s="55" customFormat="1" ht="123.75" customHeight="1">
      <c r="A48" s="549" t="s">
        <v>761</v>
      </c>
      <c r="B48" s="163" t="s">
        <v>762</v>
      </c>
      <c r="C48" s="61">
        <v>292100</v>
      </c>
      <c r="D48" s="337">
        <v>292100</v>
      </c>
    </row>
    <row r="49" spans="1:4" s="55" customFormat="1" ht="81.75" customHeight="1">
      <c r="A49" s="549" t="s">
        <v>601</v>
      </c>
      <c r="B49" s="163" t="s">
        <v>265</v>
      </c>
      <c r="C49" s="302">
        <f>C50</f>
        <v>0</v>
      </c>
      <c r="D49" s="550">
        <f>D50</f>
        <v>0</v>
      </c>
    </row>
    <row r="50" spans="1:4" s="55" customFormat="1" ht="124.5" customHeight="1">
      <c r="A50" s="549" t="s">
        <v>763</v>
      </c>
      <c r="B50" s="334" t="s">
        <v>764</v>
      </c>
      <c r="C50" s="374"/>
      <c r="D50" s="551"/>
    </row>
    <row r="51" spans="1:4" s="55" customFormat="1" ht="27" customHeight="1">
      <c r="A51" s="543" t="s">
        <v>202</v>
      </c>
      <c r="B51" s="70" t="s">
        <v>203</v>
      </c>
      <c r="C51" s="415">
        <f>C52</f>
        <v>22600</v>
      </c>
      <c r="D51" s="552">
        <f>D52</f>
        <v>24800</v>
      </c>
    </row>
    <row r="52" spans="1:4" s="55" customFormat="1" ht="25.5" customHeight="1">
      <c r="A52" s="543" t="s">
        <v>224</v>
      </c>
      <c r="B52" s="335" t="s">
        <v>225</v>
      </c>
      <c r="C52" s="336">
        <f>C53</f>
        <v>22600</v>
      </c>
      <c r="D52" s="552">
        <f>D53</f>
        <v>24800</v>
      </c>
    </row>
    <row r="53" spans="1:4" s="55" customFormat="1" ht="25.5" customHeight="1">
      <c r="A53" s="544" t="s">
        <v>226</v>
      </c>
      <c r="B53" s="334" t="s">
        <v>225</v>
      </c>
      <c r="C53" s="337">
        <v>22600</v>
      </c>
      <c r="D53" s="551">
        <v>24800</v>
      </c>
    </row>
    <row r="54" spans="1:4" s="55" customFormat="1" ht="45" hidden="1" customHeight="1">
      <c r="A54" s="544" t="s">
        <v>227</v>
      </c>
      <c r="B54" s="334" t="s">
        <v>640</v>
      </c>
      <c r="C54" s="337">
        <v>400</v>
      </c>
      <c r="D54" s="551">
        <v>400</v>
      </c>
    </row>
    <row r="55" spans="1:4" s="55" customFormat="1" ht="19.5" customHeight="1">
      <c r="A55" s="543" t="s">
        <v>229</v>
      </c>
      <c r="B55" s="70" t="s">
        <v>230</v>
      </c>
      <c r="C55" s="59">
        <f>C56</f>
        <v>78900</v>
      </c>
      <c r="D55" s="336">
        <f>D56</f>
        <v>86800</v>
      </c>
    </row>
    <row r="56" spans="1:4" s="55" customFormat="1" ht="19.5" customHeight="1">
      <c r="A56" s="543" t="s">
        <v>231</v>
      </c>
      <c r="B56" s="69" t="s">
        <v>232</v>
      </c>
      <c r="C56" s="61">
        <f>C57</f>
        <v>78900</v>
      </c>
      <c r="D56" s="337">
        <f>D57</f>
        <v>86800</v>
      </c>
    </row>
    <row r="57" spans="1:4" s="55" customFormat="1" ht="41.25" customHeight="1">
      <c r="A57" s="543" t="s">
        <v>233</v>
      </c>
      <c r="B57" s="69" t="s">
        <v>602</v>
      </c>
      <c r="C57" s="61">
        <v>78900</v>
      </c>
      <c r="D57" s="337">
        <v>86800</v>
      </c>
    </row>
    <row r="58" spans="1:4" s="55" customFormat="1" ht="27" customHeight="1">
      <c r="A58" s="543" t="s">
        <v>234</v>
      </c>
      <c r="B58" s="70" t="s">
        <v>235</v>
      </c>
      <c r="C58" s="59">
        <f>C59+C61</f>
        <v>4075500</v>
      </c>
      <c r="D58" s="336">
        <f>D59+D61</f>
        <v>4093500</v>
      </c>
    </row>
    <row r="59" spans="1:4" s="55" customFormat="1" ht="34.5" customHeight="1">
      <c r="A59" s="543" t="s">
        <v>169</v>
      </c>
      <c r="B59" s="162" t="s">
        <v>170</v>
      </c>
      <c r="C59" s="61">
        <f>C60</f>
        <v>3931300</v>
      </c>
      <c r="D59" s="337">
        <f>D60</f>
        <v>3947000</v>
      </c>
    </row>
    <row r="60" spans="1:4" s="55" customFormat="1" ht="39.75" customHeight="1">
      <c r="A60" s="544" t="s">
        <v>171</v>
      </c>
      <c r="B60" s="71" t="s">
        <v>603</v>
      </c>
      <c r="C60" s="61">
        <v>3931300</v>
      </c>
      <c r="D60" s="337">
        <v>3947000</v>
      </c>
    </row>
    <row r="61" spans="1:4" s="55" customFormat="1" ht="29.25" customHeight="1">
      <c r="A61" s="543" t="s">
        <v>172</v>
      </c>
      <c r="B61" s="162" t="s">
        <v>173</v>
      </c>
      <c r="C61" s="61">
        <f>C62</f>
        <v>144200</v>
      </c>
      <c r="D61" s="337">
        <f>D62</f>
        <v>146500</v>
      </c>
    </row>
    <row r="62" spans="1:4" s="55" customFormat="1" ht="44.25" customHeight="1">
      <c r="A62" s="544" t="s">
        <v>174</v>
      </c>
      <c r="B62" s="71" t="s">
        <v>175</v>
      </c>
      <c r="C62" s="61">
        <v>144200</v>
      </c>
      <c r="D62" s="337">
        <v>146500</v>
      </c>
    </row>
    <row r="63" spans="1:4" s="55" customFormat="1" ht="20.25">
      <c r="A63" s="543" t="s">
        <v>236</v>
      </c>
      <c r="B63" s="93" t="s">
        <v>604</v>
      </c>
      <c r="C63" s="59">
        <f>C64+C66</f>
        <v>5300</v>
      </c>
      <c r="D63" s="336">
        <f>D64+D66</f>
        <v>5400</v>
      </c>
    </row>
    <row r="64" spans="1:4" s="55" customFormat="1" ht="55.5" customHeight="1">
      <c r="A64" s="544" t="s">
        <v>237</v>
      </c>
      <c r="B64" s="95" t="s">
        <v>238</v>
      </c>
      <c r="C64" s="61">
        <f>C65</f>
        <v>5300</v>
      </c>
      <c r="D64" s="337">
        <f>D65</f>
        <v>5400</v>
      </c>
    </row>
    <row r="65" spans="1:4" s="55" customFormat="1" ht="87" customHeight="1">
      <c r="A65" s="544" t="s">
        <v>239</v>
      </c>
      <c r="B65" s="95" t="s">
        <v>240</v>
      </c>
      <c r="C65" s="61">
        <v>5300</v>
      </c>
      <c r="D65" s="337">
        <v>5400</v>
      </c>
    </row>
    <row r="66" spans="1:4" s="55" customFormat="1" ht="40.5" hidden="1">
      <c r="A66" s="544" t="s">
        <v>241</v>
      </c>
      <c r="B66" s="67" t="s">
        <v>242</v>
      </c>
      <c r="C66" s="61">
        <f>C68+C67</f>
        <v>0</v>
      </c>
      <c r="D66" s="337">
        <f>D68+D67</f>
        <v>0</v>
      </c>
    </row>
    <row r="67" spans="1:4" s="55" customFormat="1" ht="81" hidden="1" customHeight="1">
      <c r="A67" s="544" t="s">
        <v>243</v>
      </c>
      <c r="B67" s="67" t="s">
        <v>244</v>
      </c>
      <c r="C67" s="61">
        <f>1800000-1800000</f>
        <v>0</v>
      </c>
      <c r="D67" s="337">
        <f>1800000-1800000</f>
        <v>0</v>
      </c>
    </row>
    <row r="68" spans="1:4" s="55" customFormat="1" ht="40.5" hidden="1">
      <c r="A68" s="544" t="s">
        <v>245</v>
      </c>
      <c r="B68" s="67" t="s">
        <v>246</v>
      </c>
      <c r="C68" s="61"/>
      <c r="D68" s="337"/>
    </row>
    <row r="69" spans="1:4" s="55" customFormat="1" ht="40.5" hidden="1">
      <c r="A69" s="543" t="s">
        <v>247</v>
      </c>
      <c r="B69" s="93" t="s">
        <v>248</v>
      </c>
      <c r="C69" s="59"/>
      <c r="D69" s="336"/>
    </row>
    <row r="70" spans="1:4" s="55" customFormat="1" ht="20.25" hidden="1">
      <c r="A70" s="544" t="s">
        <v>249</v>
      </c>
      <c r="B70" s="67" t="s">
        <v>250</v>
      </c>
      <c r="C70" s="61"/>
      <c r="D70" s="337"/>
    </row>
    <row r="71" spans="1:4" s="55" customFormat="1" ht="40.5" hidden="1">
      <c r="A71" s="544" t="s">
        <v>251</v>
      </c>
      <c r="B71" s="67" t="s">
        <v>252</v>
      </c>
      <c r="C71" s="61"/>
      <c r="D71" s="337"/>
    </row>
    <row r="72" spans="1:4" s="55" customFormat="1" ht="60.75" hidden="1">
      <c r="A72" s="544" t="s">
        <v>253</v>
      </c>
      <c r="B72" s="67" t="s">
        <v>254</v>
      </c>
      <c r="C72" s="61"/>
      <c r="D72" s="337"/>
    </row>
    <row r="73" spans="1:4" s="55" customFormat="1" ht="40.5">
      <c r="A73" s="543" t="s">
        <v>255</v>
      </c>
      <c r="B73" s="93" t="s">
        <v>256</v>
      </c>
      <c r="C73" s="59">
        <f>C74</f>
        <v>0</v>
      </c>
      <c r="D73" s="336">
        <f>D74</f>
        <v>0</v>
      </c>
    </row>
    <row r="74" spans="1:4" s="55" customFormat="1" ht="88.5" customHeight="1">
      <c r="A74" s="553" t="s">
        <v>257</v>
      </c>
      <c r="B74" s="299" t="s">
        <v>258</v>
      </c>
      <c r="C74" s="300">
        <f>C75+C77</f>
        <v>0</v>
      </c>
      <c r="D74" s="554">
        <f>D75+D77</f>
        <v>0</v>
      </c>
    </row>
    <row r="75" spans="1:4" s="55" customFormat="1" ht="69.75" hidden="1" customHeight="1">
      <c r="A75" s="555" t="s">
        <v>259</v>
      </c>
      <c r="B75" s="297" t="s">
        <v>334</v>
      </c>
      <c r="C75" s="298">
        <f>C76</f>
        <v>0</v>
      </c>
      <c r="D75" s="556">
        <f>D76</f>
        <v>0</v>
      </c>
    </row>
    <row r="76" spans="1:4" s="55" customFormat="1" ht="88.5" hidden="1" customHeight="1">
      <c r="A76" s="557" t="s">
        <v>335</v>
      </c>
      <c r="B76" s="301" t="s">
        <v>580</v>
      </c>
      <c r="C76" s="302">
        <v>0</v>
      </c>
      <c r="D76" s="550">
        <v>0</v>
      </c>
    </row>
    <row r="77" spans="1:4" s="73" customFormat="1" ht="95.25" customHeight="1">
      <c r="A77" s="558" t="s">
        <v>337</v>
      </c>
      <c r="B77" s="303" t="s">
        <v>338</v>
      </c>
      <c r="C77" s="304">
        <f>C78</f>
        <v>0</v>
      </c>
      <c r="D77" s="559">
        <f>D78</f>
        <v>0</v>
      </c>
    </row>
    <row r="78" spans="1:4" s="73" customFormat="1" ht="72" customHeight="1">
      <c r="A78" s="560" t="s">
        <v>339</v>
      </c>
      <c r="B78" s="68" t="s">
        <v>611</v>
      </c>
      <c r="C78" s="61">
        <v>0</v>
      </c>
      <c r="D78" s="337">
        <v>0</v>
      </c>
    </row>
    <row r="79" spans="1:4" s="55" customFormat="1" ht="40.5">
      <c r="A79" s="543" t="s">
        <v>340</v>
      </c>
      <c r="B79" s="96" t="s">
        <v>341</v>
      </c>
      <c r="C79" s="59">
        <f>C80+C83</f>
        <v>0</v>
      </c>
      <c r="D79" s="336">
        <f>D80+D83</f>
        <v>0</v>
      </c>
    </row>
    <row r="80" spans="1:4" s="55" customFormat="1" ht="20.25">
      <c r="A80" s="544" t="s">
        <v>342</v>
      </c>
      <c r="B80" s="97" t="s">
        <v>343</v>
      </c>
      <c r="C80" s="61">
        <f>C81</f>
        <v>0</v>
      </c>
      <c r="D80" s="337">
        <f>D81</f>
        <v>0</v>
      </c>
    </row>
    <row r="81" spans="1:4" s="55" customFormat="1" ht="20.25">
      <c r="A81" s="544" t="s">
        <v>344</v>
      </c>
      <c r="B81" s="97" t="s">
        <v>345</v>
      </c>
      <c r="C81" s="61">
        <f>C82</f>
        <v>0</v>
      </c>
      <c r="D81" s="337">
        <f>D82</f>
        <v>0</v>
      </c>
    </row>
    <row r="82" spans="1:4" s="55" customFormat="1" ht="40.5">
      <c r="A82" s="544" t="s">
        <v>346</v>
      </c>
      <c r="B82" s="74" t="s">
        <v>608</v>
      </c>
      <c r="C82" s="61">
        <v>0</v>
      </c>
      <c r="D82" s="337">
        <v>0</v>
      </c>
    </row>
    <row r="83" spans="1:4" s="55" customFormat="1" ht="34.5" hidden="1" customHeight="1">
      <c r="A83" s="544" t="s">
        <v>347</v>
      </c>
      <c r="B83" s="97" t="s">
        <v>348</v>
      </c>
      <c r="C83" s="61">
        <f>C84</f>
        <v>0</v>
      </c>
      <c r="D83" s="337">
        <f>D84</f>
        <v>0</v>
      </c>
    </row>
    <row r="84" spans="1:4" s="55" customFormat="1" ht="38.25" hidden="1" customHeight="1">
      <c r="A84" s="544" t="s">
        <v>349</v>
      </c>
      <c r="B84" s="97" t="s">
        <v>350</v>
      </c>
      <c r="C84" s="61">
        <f>C85</f>
        <v>0</v>
      </c>
      <c r="D84" s="337">
        <f>D85</f>
        <v>0</v>
      </c>
    </row>
    <row r="85" spans="1:4" s="55" customFormat="1" ht="42.75" hidden="1" customHeight="1">
      <c r="A85" s="544" t="s">
        <v>351</v>
      </c>
      <c r="B85" s="97" t="s">
        <v>352</v>
      </c>
      <c r="C85" s="61"/>
      <c r="D85" s="337"/>
    </row>
    <row r="86" spans="1:4" s="55" customFormat="1" ht="39.75" hidden="1" customHeight="1">
      <c r="A86" s="543" t="s">
        <v>353</v>
      </c>
      <c r="B86" s="93" t="s">
        <v>354</v>
      </c>
      <c r="C86" s="59">
        <f>C87+C90</f>
        <v>0</v>
      </c>
      <c r="D86" s="336">
        <f>D87+D90</f>
        <v>0</v>
      </c>
    </row>
    <row r="87" spans="1:4" s="55" customFormat="1" ht="86.25" hidden="1" customHeight="1">
      <c r="A87" s="544" t="s">
        <v>355</v>
      </c>
      <c r="B87" s="67" t="s">
        <v>356</v>
      </c>
      <c r="C87" s="59">
        <f>C88</f>
        <v>0</v>
      </c>
      <c r="D87" s="336">
        <f>D88</f>
        <v>0</v>
      </c>
    </row>
    <row r="88" spans="1:4" s="55" customFormat="1" ht="92.25" hidden="1" customHeight="1">
      <c r="A88" s="544" t="s">
        <v>357</v>
      </c>
      <c r="B88" s="67" t="s">
        <v>358</v>
      </c>
      <c r="C88" s="59">
        <f>C89</f>
        <v>0</v>
      </c>
      <c r="D88" s="336">
        <f>D89</f>
        <v>0</v>
      </c>
    </row>
    <row r="89" spans="1:4" s="55" customFormat="1" ht="111" hidden="1" customHeight="1">
      <c r="A89" s="544" t="s">
        <v>359</v>
      </c>
      <c r="B89" s="67" t="s">
        <v>581</v>
      </c>
      <c r="C89" s="61">
        <v>0</v>
      </c>
      <c r="D89" s="337">
        <v>0</v>
      </c>
    </row>
    <row r="90" spans="1:4" s="55" customFormat="1" ht="60.75" hidden="1">
      <c r="A90" s="544" t="s">
        <v>361</v>
      </c>
      <c r="B90" s="67" t="s">
        <v>362</v>
      </c>
      <c r="C90" s="61">
        <f>C91</f>
        <v>0</v>
      </c>
      <c r="D90" s="337">
        <f>D91</f>
        <v>0</v>
      </c>
    </row>
    <row r="91" spans="1:4" s="55" customFormat="1" ht="39" hidden="1" customHeight="1">
      <c r="A91" s="544" t="s">
        <v>363</v>
      </c>
      <c r="B91" s="67" t="s">
        <v>364</v>
      </c>
      <c r="C91" s="61">
        <f>C92</f>
        <v>0</v>
      </c>
      <c r="D91" s="337">
        <f>D92</f>
        <v>0</v>
      </c>
    </row>
    <row r="92" spans="1:4" s="55" customFormat="1" ht="39.75" hidden="1" customHeight="1">
      <c r="A92" s="544" t="s">
        <v>365</v>
      </c>
      <c r="B92" s="67" t="s">
        <v>366</v>
      </c>
      <c r="C92" s="61">
        <v>0</v>
      </c>
      <c r="D92" s="337">
        <v>0</v>
      </c>
    </row>
    <row r="93" spans="1:4" s="55" customFormat="1" ht="60.75" hidden="1">
      <c r="A93" s="544" t="s">
        <v>367</v>
      </c>
      <c r="B93" s="67" t="s">
        <v>368</v>
      </c>
      <c r="C93" s="61"/>
      <c r="D93" s="337"/>
    </row>
    <row r="94" spans="1:4" s="55" customFormat="1" ht="60.75" hidden="1">
      <c r="A94" s="544" t="s">
        <v>369</v>
      </c>
      <c r="B94" s="67" t="s">
        <v>370</v>
      </c>
      <c r="C94" s="61"/>
      <c r="D94" s="337"/>
    </row>
    <row r="95" spans="1:4" s="55" customFormat="1" ht="20.25" hidden="1">
      <c r="A95" s="543" t="s">
        <v>371</v>
      </c>
      <c r="B95" s="93" t="s">
        <v>372</v>
      </c>
      <c r="C95" s="59">
        <f>C96+C99+C102+C104+C108+C112+C109+C111+C106</f>
        <v>0</v>
      </c>
      <c r="D95" s="336">
        <f>D96+D99+D102+D104+D108+D112+D109+D111+D106</f>
        <v>0</v>
      </c>
    </row>
    <row r="96" spans="1:4" s="55" customFormat="1" ht="40.5" hidden="1">
      <c r="A96" s="544" t="s">
        <v>373</v>
      </c>
      <c r="B96" s="67" t="s">
        <v>374</v>
      </c>
      <c r="C96" s="59"/>
      <c r="D96" s="336"/>
    </row>
    <row r="97" spans="1:4" s="55" customFormat="1" ht="81" hidden="1">
      <c r="A97" s="544" t="s">
        <v>375</v>
      </c>
      <c r="B97" s="67" t="s">
        <v>376</v>
      </c>
      <c r="C97" s="59"/>
      <c r="D97" s="336"/>
    </row>
    <row r="98" spans="1:4" s="55" customFormat="1" ht="60.75" hidden="1">
      <c r="A98" s="544" t="s">
        <v>377</v>
      </c>
      <c r="B98" s="67" t="s">
        <v>378</v>
      </c>
      <c r="C98" s="59"/>
      <c r="D98" s="336"/>
    </row>
    <row r="99" spans="1:4" s="55" customFormat="1" ht="60.75" hidden="1">
      <c r="A99" s="544" t="s">
        <v>379</v>
      </c>
      <c r="B99" s="67" t="s">
        <v>380</v>
      </c>
      <c r="C99" s="59"/>
      <c r="D99" s="336"/>
    </row>
    <row r="100" spans="1:4" s="55" customFormat="1" ht="20.25" hidden="1">
      <c r="A100" s="544"/>
      <c r="B100" s="67"/>
      <c r="C100" s="59"/>
      <c r="D100" s="336"/>
    </row>
    <row r="101" spans="1:4" s="55" customFormat="1" ht="20.25" hidden="1">
      <c r="A101" s="544"/>
      <c r="B101" s="67"/>
      <c r="C101" s="59"/>
      <c r="D101" s="336"/>
    </row>
    <row r="102" spans="1:4" s="55" customFormat="1" ht="40.5" hidden="1">
      <c r="A102" s="544" t="s">
        <v>381</v>
      </c>
      <c r="B102" s="67" t="s">
        <v>382</v>
      </c>
      <c r="C102" s="59"/>
      <c r="D102" s="336"/>
    </row>
    <row r="103" spans="1:4" s="55" customFormat="1" ht="60.75" hidden="1">
      <c r="A103" s="544" t="s">
        <v>383</v>
      </c>
      <c r="B103" s="67" t="s">
        <v>384</v>
      </c>
      <c r="C103" s="61"/>
      <c r="D103" s="337"/>
    </row>
    <row r="104" spans="1:4" s="55" customFormat="1" ht="81" hidden="1">
      <c r="A104" s="544" t="s">
        <v>385</v>
      </c>
      <c r="B104" s="67" t="s">
        <v>582</v>
      </c>
      <c r="C104" s="61">
        <f>C105</f>
        <v>0</v>
      </c>
      <c r="D104" s="337">
        <f>D105</f>
        <v>0</v>
      </c>
    </row>
    <row r="105" spans="1:4" s="55" customFormat="1" ht="20.25" hidden="1">
      <c r="A105" s="544" t="s">
        <v>387</v>
      </c>
      <c r="B105" s="67" t="s">
        <v>388</v>
      </c>
      <c r="C105" s="61"/>
      <c r="D105" s="337"/>
    </row>
    <row r="106" spans="1:4" s="55" customFormat="1" ht="37.5" hidden="1" customHeight="1">
      <c r="A106" s="544" t="s">
        <v>389</v>
      </c>
      <c r="B106" s="67" t="s">
        <v>390</v>
      </c>
      <c r="C106" s="61">
        <f>C107</f>
        <v>0</v>
      </c>
      <c r="D106" s="337">
        <f>D107</f>
        <v>0</v>
      </c>
    </row>
    <row r="107" spans="1:4" s="55" customFormat="1" ht="37.5" hidden="1" customHeight="1">
      <c r="A107" s="544" t="s">
        <v>391</v>
      </c>
      <c r="B107" s="67" t="s">
        <v>392</v>
      </c>
      <c r="C107" s="61">
        <v>0</v>
      </c>
      <c r="D107" s="337">
        <v>0</v>
      </c>
    </row>
    <row r="108" spans="1:4" s="55" customFormat="1" ht="60.75" hidden="1">
      <c r="A108" s="561" t="s">
        <v>393</v>
      </c>
      <c r="B108" s="67" t="s">
        <v>394</v>
      </c>
      <c r="C108" s="61">
        <v>0</v>
      </c>
      <c r="D108" s="337">
        <v>0</v>
      </c>
    </row>
    <row r="109" spans="1:4" s="76" customFormat="1" ht="60.75" hidden="1">
      <c r="A109" s="562" t="s">
        <v>395</v>
      </c>
      <c r="B109" s="98" t="s">
        <v>396</v>
      </c>
      <c r="C109" s="61">
        <f>C110</f>
        <v>0</v>
      </c>
      <c r="D109" s="337">
        <f>D110</f>
        <v>0</v>
      </c>
    </row>
    <row r="110" spans="1:4" s="76" customFormat="1" ht="60.75" hidden="1">
      <c r="A110" s="562" t="s">
        <v>397</v>
      </c>
      <c r="B110" s="98" t="s">
        <v>398</v>
      </c>
      <c r="C110" s="61"/>
      <c r="D110" s="337"/>
    </row>
    <row r="111" spans="1:4" s="76" customFormat="1" ht="72" hidden="1" customHeight="1">
      <c r="A111" s="562" t="s">
        <v>399</v>
      </c>
      <c r="B111" s="98" t="s">
        <v>400</v>
      </c>
      <c r="C111" s="61">
        <v>0</v>
      </c>
      <c r="D111" s="337">
        <v>0</v>
      </c>
    </row>
    <row r="112" spans="1:4" s="55" customFormat="1" ht="40.5" hidden="1">
      <c r="A112" s="561" t="s">
        <v>401</v>
      </c>
      <c r="B112" s="67" t="s">
        <v>402</v>
      </c>
      <c r="C112" s="61">
        <f>C113</f>
        <v>0</v>
      </c>
      <c r="D112" s="337">
        <f>D113</f>
        <v>0</v>
      </c>
    </row>
    <row r="113" spans="1:4" s="55" customFormat="1" ht="51.75" hidden="1" customHeight="1">
      <c r="A113" s="561" t="s">
        <v>403</v>
      </c>
      <c r="B113" s="86" t="s">
        <v>404</v>
      </c>
      <c r="C113" s="61">
        <v>0</v>
      </c>
      <c r="D113" s="337">
        <v>0</v>
      </c>
    </row>
    <row r="114" spans="1:4" s="78" customFormat="1" ht="63.75" hidden="1" customHeight="1">
      <c r="A114" s="563" t="s">
        <v>405</v>
      </c>
      <c r="B114" s="99" t="s">
        <v>406</v>
      </c>
      <c r="C114" s="59"/>
      <c r="D114" s="336"/>
    </row>
    <row r="115" spans="1:4" s="78" customFormat="1" ht="39.75" hidden="1" customHeight="1">
      <c r="A115" s="564" t="s">
        <v>407</v>
      </c>
      <c r="B115" s="100" t="s">
        <v>408</v>
      </c>
      <c r="C115" s="59"/>
      <c r="D115" s="336"/>
    </row>
    <row r="116" spans="1:4" s="78" customFormat="1" ht="60.75" hidden="1">
      <c r="A116" s="564" t="s">
        <v>409</v>
      </c>
      <c r="B116" s="100" t="s">
        <v>410</v>
      </c>
      <c r="C116" s="61"/>
      <c r="D116" s="337"/>
    </row>
    <row r="117" spans="1:4" s="55" customFormat="1" ht="21.75" customHeight="1">
      <c r="A117" s="543" t="s">
        <v>411</v>
      </c>
      <c r="B117" s="418" t="s">
        <v>412</v>
      </c>
      <c r="C117" s="59">
        <f>C118+C203</f>
        <v>44000</v>
      </c>
      <c r="D117" s="336">
        <f>D118+D203</f>
        <v>44000</v>
      </c>
    </row>
    <row r="118" spans="1:4" s="55" customFormat="1" ht="44.25" customHeight="1">
      <c r="A118" s="544" t="s">
        <v>413</v>
      </c>
      <c r="B118" s="397" t="s">
        <v>739</v>
      </c>
      <c r="C118" s="61">
        <f>C119+C124+C169+C188+C195+C182</f>
        <v>44000</v>
      </c>
      <c r="D118" s="337">
        <f>D119+D124+D169+D188+D195</f>
        <v>44000</v>
      </c>
    </row>
    <row r="119" spans="1:4" s="55" customFormat="1" ht="0.75" customHeight="1">
      <c r="A119" s="543"/>
      <c r="B119" s="93"/>
      <c r="C119" s="59"/>
      <c r="D119" s="336"/>
    </row>
    <row r="120" spans="1:4" s="55" customFormat="1" ht="27.75" hidden="1" customHeight="1">
      <c r="A120" s="544"/>
      <c r="B120" s="67"/>
      <c r="C120" s="59"/>
      <c r="D120" s="336"/>
    </row>
    <row r="121" spans="1:4" s="55" customFormat="1" ht="20.25" hidden="1">
      <c r="A121" s="544"/>
      <c r="B121" s="67"/>
      <c r="C121" s="61"/>
      <c r="D121" s="337"/>
    </row>
    <row r="122" spans="1:4" s="55" customFormat="1" ht="40.5" hidden="1">
      <c r="A122" s="544" t="s">
        <v>414</v>
      </c>
      <c r="B122" s="67" t="s">
        <v>415</v>
      </c>
      <c r="C122" s="59">
        <f>C123</f>
        <v>0</v>
      </c>
      <c r="D122" s="336">
        <f>D123</f>
        <v>0</v>
      </c>
    </row>
    <row r="123" spans="1:4" s="55" customFormat="1" ht="40.5" hidden="1">
      <c r="A123" s="544" t="s">
        <v>416</v>
      </c>
      <c r="B123" s="67" t="s">
        <v>417</v>
      </c>
      <c r="C123" s="61"/>
      <c r="D123" s="337"/>
    </row>
    <row r="124" spans="1:4" s="55" customFormat="1" ht="60.75" hidden="1">
      <c r="A124" s="543" t="s">
        <v>418</v>
      </c>
      <c r="B124" s="93" t="s">
        <v>419</v>
      </c>
      <c r="C124" s="59">
        <f>C125+C127+C129+C131+C133+C135+C137+C139+C141+C143+C145+C147+C149+C154+C159+C161+C163+C165+C167</f>
        <v>0</v>
      </c>
      <c r="D124" s="336">
        <f>D125+D127+D129+D131+D133+D135+D137+D139+D141+D143+D145+D147+D149+D154+D159+D161+D163+D165+D167</f>
        <v>0</v>
      </c>
    </row>
    <row r="125" spans="1:4" s="55" customFormat="1" ht="40.5" hidden="1">
      <c r="A125" s="544" t="s">
        <v>420</v>
      </c>
      <c r="B125" s="67" t="s">
        <v>421</v>
      </c>
      <c r="C125" s="59"/>
      <c r="D125" s="336"/>
    </row>
    <row r="126" spans="1:4" s="55" customFormat="1" ht="40.5" hidden="1">
      <c r="A126" s="544" t="s">
        <v>422</v>
      </c>
      <c r="B126" s="67" t="s">
        <v>423</v>
      </c>
      <c r="C126" s="61"/>
      <c r="D126" s="337"/>
    </row>
    <row r="127" spans="1:4" s="55" customFormat="1" ht="20.25" hidden="1">
      <c r="A127" s="544" t="s">
        <v>424</v>
      </c>
      <c r="B127" s="67" t="s">
        <v>425</v>
      </c>
      <c r="C127" s="59">
        <f>C128</f>
        <v>0</v>
      </c>
      <c r="D127" s="336">
        <f>D128</f>
        <v>0</v>
      </c>
    </row>
    <row r="128" spans="1:4" s="55" customFormat="1" ht="40.5" hidden="1">
      <c r="A128" s="544" t="s">
        <v>426</v>
      </c>
      <c r="B128" s="67" t="s">
        <v>427</v>
      </c>
      <c r="C128" s="61"/>
      <c r="D128" s="337"/>
    </row>
    <row r="129" spans="1:4" s="55" customFormat="1" ht="40.5" hidden="1">
      <c r="A129" s="544" t="s">
        <v>428</v>
      </c>
      <c r="B129" s="80" t="s">
        <v>429</v>
      </c>
      <c r="C129" s="59">
        <f>C130</f>
        <v>0</v>
      </c>
      <c r="D129" s="336">
        <f>D130</f>
        <v>0</v>
      </c>
    </row>
    <row r="130" spans="1:4" s="55" customFormat="1" ht="60.75" hidden="1">
      <c r="A130" s="544" t="s">
        <v>430</v>
      </c>
      <c r="B130" s="80" t="s">
        <v>431</v>
      </c>
      <c r="C130" s="61"/>
      <c r="D130" s="337"/>
    </row>
    <row r="131" spans="1:4" s="55" customFormat="1" ht="20.25" hidden="1">
      <c r="A131" s="544" t="s">
        <v>432</v>
      </c>
      <c r="B131" s="67" t="s">
        <v>433</v>
      </c>
      <c r="C131" s="59"/>
      <c r="D131" s="336"/>
    </row>
    <row r="132" spans="1:4" s="55" customFormat="1" ht="40.5" hidden="1">
      <c r="A132" s="544" t="s">
        <v>434</v>
      </c>
      <c r="B132" s="67" t="s">
        <v>435</v>
      </c>
      <c r="C132" s="61"/>
      <c r="D132" s="337"/>
    </row>
    <row r="133" spans="1:4" s="55" customFormat="1" ht="60.75" hidden="1">
      <c r="A133" s="544" t="s">
        <v>436</v>
      </c>
      <c r="B133" s="67" t="s">
        <v>437</v>
      </c>
      <c r="C133" s="59">
        <f>C134</f>
        <v>0</v>
      </c>
      <c r="D133" s="336">
        <f>D134</f>
        <v>0</v>
      </c>
    </row>
    <row r="134" spans="1:4" s="55" customFormat="1" ht="60.75" hidden="1">
      <c r="A134" s="544" t="s">
        <v>438</v>
      </c>
      <c r="B134" s="67" t="s">
        <v>439</v>
      </c>
      <c r="C134" s="61"/>
      <c r="D134" s="337"/>
    </row>
    <row r="135" spans="1:4" s="55" customFormat="1" ht="40.5" hidden="1">
      <c r="A135" s="544" t="s">
        <v>440</v>
      </c>
      <c r="B135" s="67" t="s">
        <v>441</v>
      </c>
      <c r="C135" s="59"/>
      <c r="D135" s="336"/>
    </row>
    <row r="136" spans="1:4" s="55" customFormat="1" ht="60.75" hidden="1">
      <c r="A136" s="544" t="s">
        <v>442</v>
      </c>
      <c r="B136" s="67" t="s">
        <v>443</v>
      </c>
      <c r="C136" s="61"/>
      <c r="D136" s="337"/>
    </row>
    <row r="137" spans="1:4" s="55" customFormat="1" ht="60.75" hidden="1">
      <c r="A137" s="544" t="s">
        <v>444</v>
      </c>
      <c r="B137" s="67" t="s">
        <v>445</v>
      </c>
      <c r="C137" s="59">
        <f>C138</f>
        <v>0</v>
      </c>
      <c r="D137" s="336">
        <f>D138</f>
        <v>0</v>
      </c>
    </row>
    <row r="138" spans="1:4" s="55" customFormat="1" ht="60.75" hidden="1">
      <c r="A138" s="544" t="s">
        <v>446</v>
      </c>
      <c r="B138" s="67" t="s">
        <v>447</v>
      </c>
      <c r="C138" s="61"/>
      <c r="D138" s="337"/>
    </row>
    <row r="139" spans="1:4" s="55" customFormat="1" ht="40.5" hidden="1">
      <c r="A139" s="544" t="s">
        <v>448</v>
      </c>
      <c r="B139" s="67" t="s">
        <v>449</v>
      </c>
      <c r="C139" s="59">
        <f>C140</f>
        <v>0</v>
      </c>
      <c r="D139" s="336">
        <f>D140</f>
        <v>0</v>
      </c>
    </row>
    <row r="140" spans="1:4" s="55" customFormat="1" ht="40.5" hidden="1">
      <c r="A140" s="544" t="s">
        <v>450</v>
      </c>
      <c r="B140" s="67" t="s">
        <v>451</v>
      </c>
      <c r="C140" s="61"/>
      <c r="D140" s="337"/>
    </row>
    <row r="141" spans="1:4" s="55" customFormat="1" ht="81" hidden="1">
      <c r="A141" s="544" t="s">
        <v>452</v>
      </c>
      <c r="B141" s="81" t="s">
        <v>453</v>
      </c>
      <c r="C141" s="61">
        <f>C142</f>
        <v>0</v>
      </c>
      <c r="D141" s="337">
        <f>D142</f>
        <v>0</v>
      </c>
    </row>
    <row r="142" spans="1:4" s="55" customFormat="1" ht="50.25" hidden="1" customHeight="1">
      <c r="A142" s="544" t="s">
        <v>454</v>
      </c>
      <c r="B142" s="81" t="s">
        <v>455</v>
      </c>
      <c r="C142" s="61"/>
      <c r="D142" s="337"/>
    </row>
    <row r="143" spans="1:4" s="55" customFormat="1" ht="40.5" hidden="1">
      <c r="A143" s="544" t="s">
        <v>456</v>
      </c>
      <c r="B143" s="67" t="s">
        <v>470</v>
      </c>
      <c r="C143" s="59">
        <f>C144</f>
        <v>0</v>
      </c>
      <c r="D143" s="336">
        <f>D144</f>
        <v>0</v>
      </c>
    </row>
    <row r="144" spans="1:4" s="55" customFormat="1" ht="40.5" hidden="1">
      <c r="A144" s="544" t="s">
        <v>471</v>
      </c>
      <c r="B144" s="67" t="s">
        <v>472</v>
      </c>
      <c r="C144" s="61"/>
      <c r="D144" s="337"/>
    </row>
    <row r="145" spans="1:4" s="55" customFormat="1" ht="40.5" hidden="1">
      <c r="A145" s="544" t="s">
        <v>473</v>
      </c>
      <c r="B145" s="81" t="s">
        <v>474</v>
      </c>
      <c r="C145" s="59">
        <f>C146</f>
        <v>0</v>
      </c>
      <c r="D145" s="336">
        <f>D146</f>
        <v>0</v>
      </c>
    </row>
    <row r="146" spans="1:4" s="55" customFormat="1" ht="40.5" hidden="1">
      <c r="A146" s="544" t="s">
        <v>475</v>
      </c>
      <c r="B146" s="81" t="s">
        <v>476</v>
      </c>
      <c r="C146" s="61"/>
      <c r="D146" s="337"/>
    </row>
    <row r="147" spans="1:4" s="55" customFormat="1" ht="40.5" hidden="1">
      <c r="A147" s="544" t="s">
        <v>477</v>
      </c>
      <c r="B147" s="67" t="s">
        <v>478</v>
      </c>
      <c r="C147" s="59">
        <f>C148</f>
        <v>0</v>
      </c>
      <c r="D147" s="336">
        <f>D148</f>
        <v>0</v>
      </c>
    </row>
    <row r="148" spans="1:4" s="55" customFormat="1" ht="60.75" hidden="1">
      <c r="A148" s="544" t="s">
        <v>479</v>
      </c>
      <c r="B148" s="67" t="s">
        <v>480</v>
      </c>
      <c r="C148" s="61"/>
      <c r="D148" s="337"/>
    </row>
    <row r="149" spans="1:4" s="55" customFormat="1" ht="81" hidden="1">
      <c r="A149" s="544" t="s">
        <v>481</v>
      </c>
      <c r="B149" s="67" t="s">
        <v>583</v>
      </c>
      <c r="C149" s="59">
        <f>C150</f>
        <v>0</v>
      </c>
      <c r="D149" s="336">
        <f>D150</f>
        <v>0</v>
      </c>
    </row>
    <row r="150" spans="1:4" s="55" customFormat="1" ht="81" hidden="1">
      <c r="A150" s="544" t="s">
        <v>483</v>
      </c>
      <c r="B150" s="67" t="s">
        <v>584</v>
      </c>
      <c r="C150" s="61">
        <f>C151+C152+C153</f>
        <v>0</v>
      </c>
      <c r="D150" s="337">
        <f>D151+D152+D153</f>
        <v>0</v>
      </c>
    </row>
    <row r="151" spans="1:4" s="55" customFormat="1" ht="81" hidden="1">
      <c r="A151" s="544" t="s">
        <v>485</v>
      </c>
      <c r="B151" s="67" t="s">
        <v>486</v>
      </c>
      <c r="C151" s="61"/>
      <c r="D151" s="337"/>
    </row>
    <row r="152" spans="1:4" s="55" customFormat="1" ht="81" hidden="1">
      <c r="A152" s="544" t="s">
        <v>487</v>
      </c>
      <c r="B152" s="67" t="s">
        <v>488</v>
      </c>
      <c r="C152" s="61"/>
      <c r="D152" s="337"/>
    </row>
    <row r="153" spans="1:4" s="55" customFormat="1" ht="81" hidden="1">
      <c r="A153" s="544" t="s">
        <v>489</v>
      </c>
      <c r="B153" s="67" t="s">
        <v>585</v>
      </c>
      <c r="C153" s="532"/>
      <c r="D153" s="565"/>
    </row>
    <row r="154" spans="1:4" s="55" customFormat="1" ht="60.75" hidden="1">
      <c r="A154" s="544" t="s">
        <v>491</v>
      </c>
      <c r="B154" s="67" t="s">
        <v>492</v>
      </c>
      <c r="C154" s="59">
        <f>C155</f>
        <v>0</v>
      </c>
      <c r="D154" s="336">
        <f>D155</f>
        <v>0</v>
      </c>
    </row>
    <row r="155" spans="1:4" s="55" customFormat="1" ht="60.75" hidden="1">
      <c r="A155" s="544" t="s">
        <v>493</v>
      </c>
      <c r="B155" s="67" t="s">
        <v>494</v>
      </c>
      <c r="C155" s="61">
        <f>C156+C157+C158</f>
        <v>0</v>
      </c>
      <c r="D155" s="337">
        <f>D156+D157+D158</f>
        <v>0</v>
      </c>
    </row>
    <row r="156" spans="1:4" s="55" customFormat="1" ht="40.5" hidden="1">
      <c r="A156" s="544" t="s">
        <v>495</v>
      </c>
      <c r="B156" s="67" t="s">
        <v>496</v>
      </c>
      <c r="C156" s="61"/>
      <c r="D156" s="337"/>
    </row>
    <row r="157" spans="1:4" s="55" customFormat="1" ht="60.75" hidden="1">
      <c r="A157" s="544" t="s">
        <v>497</v>
      </c>
      <c r="B157" s="67" t="s">
        <v>498</v>
      </c>
      <c r="C157" s="61"/>
      <c r="D157" s="337"/>
    </row>
    <row r="158" spans="1:4" s="55" customFormat="1" ht="60.75" hidden="1">
      <c r="A158" s="544" t="s">
        <v>499</v>
      </c>
      <c r="B158" s="67" t="s">
        <v>500</v>
      </c>
      <c r="C158" s="532"/>
      <c r="D158" s="565"/>
    </row>
    <row r="159" spans="1:4" s="55" customFormat="1" ht="40.5" hidden="1">
      <c r="A159" s="544" t="s">
        <v>501</v>
      </c>
      <c r="B159" s="81" t="s">
        <v>502</v>
      </c>
      <c r="C159" s="61"/>
      <c r="D159" s="337"/>
    </row>
    <row r="160" spans="1:4" s="55" customFormat="1" ht="40.5" hidden="1">
      <c r="A160" s="544" t="s">
        <v>503</v>
      </c>
      <c r="B160" s="81" t="s">
        <v>504</v>
      </c>
      <c r="C160" s="61"/>
      <c r="D160" s="337"/>
    </row>
    <row r="161" spans="1:4" s="55" customFormat="1" ht="40.5" hidden="1">
      <c r="A161" s="544" t="s">
        <v>505</v>
      </c>
      <c r="B161" s="67" t="s">
        <v>506</v>
      </c>
      <c r="C161" s="59">
        <f>C162</f>
        <v>0</v>
      </c>
      <c r="D161" s="336">
        <f>D162</f>
        <v>0</v>
      </c>
    </row>
    <row r="162" spans="1:4" s="55" customFormat="1" ht="60.75" hidden="1">
      <c r="A162" s="544" t="s">
        <v>507</v>
      </c>
      <c r="B162" s="67" t="s">
        <v>508</v>
      </c>
      <c r="C162" s="61"/>
      <c r="D162" s="337"/>
    </row>
    <row r="163" spans="1:4" s="55" customFormat="1" ht="40.5" hidden="1">
      <c r="A163" s="544" t="s">
        <v>509</v>
      </c>
      <c r="B163" s="533" t="s">
        <v>510</v>
      </c>
      <c r="C163" s="61">
        <f>C164</f>
        <v>0</v>
      </c>
      <c r="D163" s="337">
        <f>D164</f>
        <v>0</v>
      </c>
    </row>
    <row r="164" spans="1:4" s="55" customFormat="1" ht="40.5" hidden="1">
      <c r="A164" s="544" t="s">
        <v>511</v>
      </c>
      <c r="B164" s="81" t="s">
        <v>512</v>
      </c>
      <c r="C164" s="61"/>
      <c r="D164" s="337"/>
    </row>
    <row r="165" spans="1:4" s="55" customFormat="1" ht="40.5" hidden="1">
      <c r="A165" s="544" t="s">
        <v>513</v>
      </c>
      <c r="B165" s="534" t="s">
        <v>514</v>
      </c>
      <c r="C165" s="61">
        <f>C166</f>
        <v>0</v>
      </c>
      <c r="D165" s="337">
        <f>D166</f>
        <v>0</v>
      </c>
    </row>
    <row r="166" spans="1:4" s="55" customFormat="1" ht="40.5" hidden="1">
      <c r="A166" s="555" t="s">
        <v>515</v>
      </c>
      <c r="B166" s="534" t="s">
        <v>516</v>
      </c>
      <c r="C166" s="61"/>
      <c r="D166" s="337"/>
    </row>
    <row r="167" spans="1:4" s="55" customFormat="1" ht="20.25" hidden="1">
      <c r="A167" s="544" t="s">
        <v>517</v>
      </c>
      <c r="B167" s="67" t="s">
        <v>518</v>
      </c>
      <c r="C167" s="59">
        <f>C168</f>
        <v>0</v>
      </c>
      <c r="D167" s="336">
        <f>D168</f>
        <v>0</v>
      </c>
    </row>
    <row r="168" spans="1:4" s="55" customFormat="1" ht="31.5" hidden="1" customHeight="1">
      <c r="A168" s="544" t="s">
        <v>519</v>
      </c>
      <c r="B168" s="67" t="s">
        <v>520</v>
      </c>
      <c r="C168" s="61"/>
      <c r="D168" s="337"/>
    </row>
    <row r="169" spans="1:4" s="55" customFormat="1" ht="24" customHeight="1">
      <c r="A169" s="543" t="s">
        <v>795</v>
      </c>
      <c r="B169" s="400" t="s">
        <v>738</v>
      </c>
      <c r="C169" s="59">
        <f>C174+C178+C180+C176</f>
        <v>44000</v>
      </c>
      <c r="D169" s="336">
        <f>D174+D178+D180+D176</f>
        <v>44000</v>
      </c>
    </row>
    <row r="170" spans="1:4" s="55" customFormat="1" ht="56.25" hidden="1" customHeight="1">
      <c r="A170" s="544" t="s">
        <v>521</v>
      </c>
      <c r="B170" s="67" t="s">
        <v>522</v>
      </c>
      <c r="C170" s="59"/>
      <c r="D170" s="336"/>
    </row>
    <row r="171" spans="1:4" s="55" customFormat="1" ht="56.25" hidden="1" customHeight="1">
      <c r="A171" s="544" t="s">
        <v>523</v>
      </c>
      <c r="B171" s="67" t="s">
        <v>524</v>
      </c>
      <c r="C171" s="61"/>
      <c r="D171" s="337"/>
    </row>
    <row r="172" spans="1:4" s="55" customFormat="1" ht="40.5" hidden="1">
      <c r="A172" s="544" t="s">
        <v>525</v>
      </c>
      <c r="B172" s="67" t="s">
        <v>526</v>
      </c>
      <c r="C172" s="61">
        <f>C173</f>
        <v>0</v>
      </c>
      <c r="D172" s="337">
        <f>D173</f>
        <v>0</v>
      </c>
    </row>
    <row r="173" spans="1:4" s="55" customFormat="1" ht="40.5" hidden="1">
      <c r="A173" s="544" t="s">
        <v>527</v>
      </c>
      <c r="B173" s="67" t="s">
        <v>528</v>
      </c>
      <c r="C173" s="61"/>
      <c r="D173" s="337"/>
    </row>
    <row r="174" spans="1:4" s="55" customFormat="1" ht="42" customHeight="1">
      <c r="A174" s="544" t="s">
        <v>737</v>
      </c>
      <c r="B174" s="67" t="s">
        <v>535</v>
      </c>
      <c r="C174" s="61">
        <f>C175</f>
        <v>0</v>
      </c>
      <c r="D174" s="337">
        <f>D175</f>
        <v>0</v>
      </c>
    </row>
    <row r="175" spans="1:4" s="55" customFormat="1" ht="42" customHeight="1">
      <c r="A175" s="557" t="s">
        <v>735</v>
      </c>
      <c r="B175" s="301" t="s">
        <v>606</v>
      </c>
      <c r="C175" s="302">
        <v>0</v>
      </c>
      <c r="D175" s="550">
        <v>0</v>
      </c>
    </row>
    <row r="176" spans="1:4" s="55" customFormat="1" ht="42" customHeight="1">
      <c r="A176" s="566" t="s">
        <v>813</v>
      </c>
      <c r="B176" s="397" t="s">
        <v>814</v>
      </c>
      <c r="C176" s="374">
        <f>C177</f>
        <v>1000</v>
      </c>
      <c r="D176" s="374">
        <f>D177</f>
        <v>1000</v>
      </c>
    </row>
    <row r="177" spans="1:4" s="55" customFormat="1" ht="42" customHeight="1">
      <c r="A177" s="566" t="s">
        <v>811</v>
      </c>
      <c r="B177" s="397" t="s">
        <v>812</v>
      </c>
      <c r="C177" s="374">
        <v>1000</v>
      </c>
      <c r="D177" s="374">
        <v>1000</v>
      </c>
    </row>
    <row r="178" spans="1:4" s="55" customFormat="1" ht="42" customHeight="1">
      <c r="A178" s="373" t="s">
        <v>740</v>
      </c>
      <c r="B178" s="373" t="s">
        <v>706</v>
      </c>
      <c r="C178" s="374">
        <f>C179</f>
        <v>43000</v>
      </c>
      <c r="D178" s="374">
        <f>D179</f>
        <v>43000</v>
      </c>
    </row>
    <row r="179" spans="1:4" s="55" customFormat="1" ht="41.25" customHeight="1">
      <c r="A179" s="373" t="s">
        <v>741</v>
      </c>
      <c r="B179" s="375" t="s">
        <v>705</v>
      </c>
      <c r="C179" s="374">
        <v>43000</v>
      </c>
      <c r="D179" s="374">
        <v>43000</v>
      </c>
    </row>
    <row r="180" spans="1:4" s="55" customFormat="1" ht="60" hidden="1" customHeight="1">
      <c r="A180" s="373" t="s">
        <v>804</v>
      </c>
      <c r="B180" s="375" t="s">
        <v>805</v>
      </c>
      <c r="C180" s="374">
        <f>C181</f>
        <v>0</v>
      </c>
      <c r="D180" s="374">
        <v>0</v>
      </c>
    </row>
    <row r="181" spans="1:4" s="55" customFormat="1" ht="40.5" hidden="1" customHeight="1">
      <c r="A181" s="373" t="s">
        <v>806</v>
      </c>
      <c r="B181" s="417" t="s">
        <v>807</v>
      </c>
      <c r="C181" s="374">
        <v>0</v>
      </c>
      <c r="D181" s="374">
        <v>0</v>
      </c>
    </row>
    <row r="182" spans="1:4" s="55" customFormat="1" ht="21.75" customHeight="1">
      <c r="A182" s="567" t="s">
        <v>803</v>
      </c>
      <c r="B182" s="535" t="s">
        <v>802</v>
      </c>
      <c r="C182" s="431">
        <f>C183</f>
        <v>0</v>
      </c>
      <c r="D182" s="431">
        <v>0</v>
      </c>
    </row>
    <row r="183" spans="1:4" s="55" customFormat="1" ht="42" customHeight="1">
      <c r="A183" s="373" t="s">
        <v>791</v>
      </c>
      <c r="B183" s="375" t="s">
        <v>790</v>
      </c>
      <c r="C183" s="374">
        <f>C184</f>
        <v>0</v>
      </c>
      <c r="D183" s="374">
        <f>D184</f>
        <v>0</v>
      </c>
    </row>
    <row r="184" spans="1:4" s="55" customFormat="1" ht="64.5" customHeight="1">
      <c r="A184" s="373" t="s">
        <v>789</v>
      </c>
      <c r="B184" s="375" t="s">
        <v>788</v>
      </c>
      <c r="C184" s="374">
        <f>C185</f>
        <v>0</v>
      </c>
      <c r="D184" s="374">
        <v>0</v>
      </c>
    </row>
    <row r="185" spans="1:4" s="55" customFormat="1" ht="66" customHeight="1" thickBot="1">
      <c r="A185" s="373" t="s">
        <v>786</v>
      </c>
      <c r="B185" s="417" t="s">
        <v>787</v>
      </c>
      <c r="C185" s="374">
        <v>0</v>
      </c>
      <c r="D185" s="374">
        <v>0</v>
      </c>
    </row>
    <row r="186" spans="1:4" s="55" customFormat="1" ht="68.25" hidden="1" customHeight="1">
      <c r="A186" s="555"/>
      <c r="B186" s="297"/>
      <c r="C186" s="298">
        <f>C187</f>
        <v>0</v>
      </c>
      <c r="D186" s="556">
        <f>D187</f>
        <v>0</v>
      </c>
    </row>
    <row r="187" spans="1:4" s="55" customFormat="1" ht="60.75" hidden="1" customHeight="1">
      <c r="A187" s="544"/>
      <c r="B187" s="67"/>
      <c r="C187" s="61"/>
      <c r="D187" s="337"/>
    </row>
    <row r="188" spans="1:4" s="55" customFormat="1" ht="1.5" hidden="1" customHeight="1" thickBot="1">
      <c r="A188" s="543"/>
      <c r="B188" s="93"/>
      <c r="C188" s="59">
        <f>C189+C191+C197+C199+C201</f>
        <v>0</v>
      </c>
      <c r="D188" s="336">
        <f>D189+D191+D197+D199+D201</f>
        <v>0</v>
      </c>
    </row>
    <row r="189" spans="1:4" s="55" customFormat="1" ht="21" hidden="1" thickBot="1">
      <c r="A189" s="544"/>
      <c r="B189" s="67"/>
      <c r="C189" s="59">
        <f>C190</f>
        <v>0</v>
      </c>
      <c r="D189" s="336">
        <f>D190</f>
        <v>0</v>
      </c>
    </row>
    <row r="190" spans="1:4" s="55" customFormat="1" ht="21" hidden="1" thickBot="1">
      <c r="A190" s="544"/>
      <c r="B190" s="67"/>
      <c r="C190" s="61"/>
      <c r="D190" s="337"/>
    </row>
    <row r="191" spans="1:4" s="55" customFormat="1" ht="21" hidden="1" thickBot="1">
      <c r="A191" s="544"/>
      <c r="B191" s="101"/>
      <c r="C191" s="59">
        <f>C192</f>
        <v>0</v>
      </c>
      <c r="D191" s="336">
        <f>D192</f>
        <v>0</v>
      </c>
    </row>
    <row r="192" spans="1:4" s="55" customFormat="1" ht="21" hidden="1" thickBot="1">
      <c r="A192" s="544"/>
      <c r="B192" s="101"/>
      <c r="C192" s="61"/>
      <c r="D192" s="337"/>
    </row>
    <row r="193" spans="1:4" s="55" customFormat="1" ht="21" hidden="1" thickBot="1">
      <c r="A193" s="544"/>
      <c r="B193" s="67"/>
      <c r="C193" s="59"/>
      <c r="D193" s="336"/>
    </row>
    <row r="194" spans="1:4" s="55" customFormat="1" ht="21" hidden="1" thickBot="1">
      <c r="A194" s="544"/>
      <c r="B194" s="67"/>
      <c r="C194" s="61"/>
      <c r="D194" s="337"/>
    </row>
    <row r="195" spans="1:4" s="55" customFormat="1" ht="21" hidden="1" thickBot="1">
      <c r="A195" s="544"/>
      <c r="B195" s="67"/>
      <c r="C195" s="59"/>
      <c r="D195" s="336"/>
    </row>
    <row r="196" spans="1:4" s="55" customFormat="1" ht="21" hidden="1" thickBot="1">
      <c r="A196" s="544"/>
      <c r="B196" s="67"/>
      <c r="C196" s="61"/>
      <c r="D196" s="337"/>
    </row>
    <row r="197" spans="1:4" s="73" customFormat="1" ht="21" hidden="1" thickBot="1">
      <c r="A197" s="560"/>
      <c r="B197" s="68"/>
      <c r="C197" s="59">
        <f>C198</f>
        <v>0</v>
      </c>
      <c r="D197" s="336">
        <f>D198</f>
        <v>0</v>
      </c>
    </row>
    <row r="198" spans="1:4" s="73" customFormat="1" ht="21" hidden="1" thickBot="1">
      <c r="A198" s="560"/>
      <c r="B198" s="68"/>
      <c r="C198" s="61"/>
      <c r="D198" s="337"/>
    </row>
    <row r="199" spans="1:4" s="73" customFormat="1" ht="69" hidden="1" customHeight="1">
      <c r="A199" s="544"/>
      <c r="B199" s="86"/>
      <c r="C199" s="59">
        <f>C200</f>
        <v>0</v>
      </c>
      <c r="D199" s="336">
        <f>D200</f>
        <v>0</v>
      </c>
    </row>
    <row r="200" spans="1:4" s="73" customFormat="1" ht="87" hidden="1" customHeight="1">
      <c r="A200" s="544"/>
      <c r="B200" s="86"/>
      <c r="C200" s="61"/>
      <c r="D200" s="337"/>
    </row>
    <row r="201" spans="1:4" s="55" customFormat="1" ht="21" hidden="1" thickBot="1">
      <c r="A201" s="544"/>
      <c r="B201" s="67"/>
      <c r="C201" s="59">
        <f>C202</f>
        <v>0</v>
      </c>
      <c r="D201" s="336">
        <f>D202</f>
        <v>0</v>
      </c>
    </row>
    <row r="202" spans="1:4" s="55" customFormat="1" ht="21" hidden="1" thickBot="1">
      <c r="A202" s="544"/>
      <c r="B202" s="67"/>
      <c r="C202" s="87"/>
      <c r="D202" s="568"/>
    </row>
    <row r="203" spans="1:4" s="55" customFormat="1" ht="21" hidden="1" thickBot="1">
      <c r="A203" s="543"/>
      <c r="B203" s="93"/>
      <c r="C203" s="59">
        <f>C204</f>
        <v>0</v>
      </c>
      <c r="D203" s="336">
        <f>D204</f>
        <v>0</v>
      </c>
    </row>
    <row r="204" spans="1:4" s="55" customFormat="1" ht="21" hidden="1" thickBot="1">
      <c r="A204" s="544"/>
      <c r="B204" s="67"/>
      <c r="C204" s="61">
        <f>C205</f>
        <v>0</v>
      </c>
      <c r="D204" s="337">
        <f>D205</f>
        <v>0</v>
      </c>
    </row>
    <row r="205" spans="1:4" s="55" customFormat="1" ht="21" hidden="1" thickBot="1">
      <c r="A205" s="544"/>
      <c r="B205" s="301"/>
      <c r="C205" s="302"/>
      <c r="D205" s="550"/>
    </row>
    <row r="206" spans="1:4" s="55" customFormat="1" ht="20.25">
      <c r="A206" s="569" t="s">
        <v>569</v>
      </c>
      <c r="B206" s="570" t="s">
        <v>570</v>
      </c>
      <c r="C206" s="571">
        <f>C17+C117</f>
        <v>27926600</v>
      </c>
      <c r="D206" s="572">
        <f>D17+D117</f>
        <v>29437200</v>
      </c>
    </row>
    <row r="207" spans="1:4" s="55" customFormat="1" ht="12.75" hidden="1" customHeight="1">
      <c r="A207" s="88"/>
      <c r="B207" s="88" t="s">
        <v>571</v>
      </c>
      <c r="C207" s="89"/>
    </row>
    <row r="208" spans="1:4" s="55" customFormat="1" ht="20.25" hidden="1">
      <c r="A208" s="88"/>
      <c r="B208" s="88" t="s">
        <v>572</v>
      </c>
      <c r="C208" s="89"/>
    </row>
    <row r="209" spans="1:4" s="55" customFormat="1" ht="20.25" hidden="1">
      <c r="A209" s="88"/>
      <c r="B209" s="88" t="s">
        <v>573</v>
      </c>
      <c r="C209" s="89"/>
    </row>
    <row r="210" spans="1:4" s="55" customFormat="1" ht="20.25" hidden="1">
      <c r="A210" s="88"/>
      <c r="B210" s="88" t="s">
        <v>574</v>
      </c>
      <c r="C210" s="89"/>
    </row>
    <row r="211" spans="1:4" s="55" customFormat="1" ht="20.25" hidden="1">
      <c r="A211" s="88"/>
      <c r="B211" s="88" t="s">
        <v>575</v>
      </c>
      <c r="C211" s="89"/>
    </row>
    <row r="212" spans="1:4" s="55" customFormat="1" ht="20.25" hidden="1">
      <c r="A212" s="88"/>
      <c r="B212" s="88" t="s">
        <v>576</v>
      </c>
      <c r="C212" s="89"/>
    </row>
    <row r="213" spans="1:4" s="55" customFormat="1" ht="20.25" hidden="1">
      <c r="A213" s="88"/>
      <c r="B213" s="88"/>
      <c r="C213" s="89"/>
    </row>
    <row r="214" spans="1:4" s="55" customFormat="1" ht="20.25" hidden="1">
      <c r="A214" s="88"/>
      <c r="B214" s="88" t="s">
        <v>577</v>
      </c>
      <c r="C214" s="90"/>
    </row>
    <row r="215" spans="1:4" s="55" customFormat="1" ht="20.25" hidden="1">
      <c r="A215" s="88"/>
      <c r="B215" s="91" t="s">
        <v>578</v>
      </c>
      <c r="C215" s="90"/>
    </row>
    <row r="216" spans="1:4">
      <c r="D216" s="165"/>
    </row>
    <row r="217" spans="1:4">
      <c r="D217" s="165"/>
    </row>
    <row r="218" spans="1:4">
      <c r="D218" s="166"/>
    </row>
  </sheetData>
  <sheetProtection selectLockedCells="1" selectUnlockedCells="1"/>
  <mergeCells count="3">
    <mergeCell ref="A12:C12"/>
    <mergeCell ref="A13:C13"/>
    <mergeCell ref="A14:C14"/>
  </mergeCells>
  <phoneticPr fontId="0" type="noConversion"/>
  <pageMargins left="0.59027777777777779" right="0.39374999999999999" top="0.19652777777777777" bottom="0.39374999999999999" header="0.51180555555555551" footer="0.51180555555555551"/>
  <pageSetup paperSize="9" scale="50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Normal="80" workbookViewId="0">
      <selection activeCell="H35" sqref="H35"/>
    </sheetView>
  </sheetViews>
  <sheetFormatPr defaultRowHeight="12.75"/>
  <cols>
    <col min="1" max="1" width="17.28515625" style="102" customWidth="1"/>
    <col min="2" max="2" width="32.7109375" style="102" customWidth="1"/>
    <col min="3" max="3" width="70.140625" style="103" customWidth="1"/>
    <col min="4" max="16384" width="9.140625" style="102"/>
  </cols>
  <sheetData>
    <row r="1" spans="1:7" s="104" customFormat="1" ht="14.25" customHeight="1">
      <c r="B1" s="138" t="s">
        <v>593</v>
      </c>
      <c r="C1" s="348"/>
    </row>
    <row r="2" spans="1:7" s="104" customFormat="1" ht="18" customHeight="1">
      <c r="B2" s="138" t="s">
        <v>853</v>
      </c>
      <c r="C2" s="348"/>
    </row>
    <row r="3" spans="1:7" s="104" customFormat="1" ht="18" customHeight="1">
      <c r="B3" s="612" t="s">
        <v>609</v>
      </c>
      <c r="C3" s="612"/>
    </row>
    <row r="4" spans="1:7" s="104" customFormat="1" ht="17.25" customHeight="1">
      <c r="B4" s="138" t="s">
        <v>614</v>
      </c>
      <c r="C4" s="348"/>
    </row>
    <row r="5" spans="1:7" s="104" customFormat="1" ht="17.25" customHeight="1">
      <c r="B5" s="613" t="s">
        <v>610</v>
      </c>
      <c r="C5" s="613"/>
    </row>
    <row r="6" spans="1:7" s="104" customFormat="1" ht="18.75" customHeight="1">
      <c r="B6" s="612" t="s">
        <v>874</v>
      </c>
      <c r="C6" s="612"/>
    </row>
    <row r="7" spans="1:7" s="104" customFormat="1" ht="21.75" customHeight="1">
      <c r="B7" s="138" t="s">
        <v>875</v>
      </c>
      <c r="C7" s="348"/>
    </row>
    <row r="8" spans="1:7" s="104" customFormat="1" ht="21.75" customHeight="1">
      <c r="B8" s="138"/>
      <c r="C8" s="138" t="s">
        <v>876</v>
      </c>
      <c r="D8" s="5"/>
      <c r="E8" s="5"/>
      <c r="F8" s="5"/>
    </row>
    <row r="9" spans="1:7" ht="16.5">
      <c r="A9" s="106"/>
      <c r="B9" s="349"/>
      <c r="C9" s="350"/>
      <c r="D9" s="108"/>
      <c r="E9" s="108"/>
      <c r="F9" s="108"/>
      <c r="G9" s="109" t="s">
        <v>179</v>
      </c>
    </row>
    <row r="10" spans="1:7" s="110" customFormat="1" ht="47.25" customHeight="1">
      <c r="A10" s="603" t="s">
        <v>0</v>
      </c>
      <c r="B10" s="603"/>
      <c r="C10" s="603"/>
    </row>
    <row r="11" spans="1:7" s="110" customFormat="1" ht="15.75">
      <c r="A11" s="111"/>
      <c r="B11" s="111"/>
      <c r="C11" s="112" t="s">
        <v>179</v>
      </c>
    </row>
    <row r="12" spans="1:7" s="113" customFormat="1" ht="34.5" customHeight="1">
      <c r="A12" s="614" t="s">
        <v>1</v>
      </c>
      <c r="B12" s="614"/>
      <c r="C12" s="614" t="s">
        <v>183</v>
      </c>
    </row>
    <row r="13" spans="1:7" s="113" customFormat="1" ht="33" customHeight="1">
      <c r="A13" s="343" t="s">
        <v>2</v>
      </c>
      <c r="B13" s="343" t="s">
        <v>3</v>
      </c>
      <c r="C13" s="614"/>
    </row>
    <row r="14" spans="1:7" s="114" customFormat="1" ht="35.25" customHeight="1">
      <c r="A14" s="344" t="s">
        <v>4</v>
      </c>
      <c r="B14" s="611" t="s">
        <v>5</v>
      </c>
      <c r="C14" s="611"/>
    </row>
    <row r="15" spans="1:7" s="114" customFormat="1" ht="72.75" customHeight="1">
      <c r="A15" s="376"/>
      <c r="B15" s="536" t="s">
        <v>6</v>
      </c>
      <c r="C15" s="537" t="s">
        <v>7</v>
      </c>
    </row>
    <row r="16" spans="1:7" s="114" customFormat="1" ht="72.75" customHeight="1">
      <c r="A16" s="376"/>
      <c r="B16" s="538" t="s">
        <v>8</v>
      </c>
      <c r="C16" s="377" t="s">
        <v>7</v>
      </c>
    </row>
    <row r="17" spans="1:9" s="114" customFormat="1" ht="73.5" customHeight="1">
      <c r="A17" s="376"/>
      <c r="B17" s="539" t="s">
        <v>9</v>
      </c>
      <c r="C17" s="347" t="s">
        <v>605</v>
      </c>
    </row>
    <row r="18" spans="1:9" s="114" customFormat="1" ht="35.25" customHeight="1">
      <c r="A18" s="376"/>
      <c r="B18" s="539" t="s">
        <v>10</v>
      </c>
      <c r="C18" s="347" t="s">
        <v>726</v>
      </c>
    </row>
    <row r="19" spans="1:9" s="114" customFormat="1" ht="35.25" customHeight="1">
      <c r="A19" s="376"/>
      <c r="B19" s="539" t="s">
        <v>707</v>
      </c>
      <c r="C19" s="347" t="s">
        <v>708</v>
      </c>
    </row>
    <row r="20" spans="1:9" s="114" customFormat="1" ht="102.75" customHeight="1">
      <c r="A20" s="376"/>
      <c r="B20" s="539" t="s">
        <v>11</v>
      </c>
      <c r="C20" s="347" t="s">
        <v>616</v>
      </c>
      <c r="H20" s="393"/>
      <c r="I20" s="393"/>
    </row>
    <row r="21" spans="1:9" s="114" customFormat="1" ht="99.75" customHeight="1">
      <c r="A21" s="376"/>
      <c r="B21" s="539" t="s">
        <v>12</v>
      </c>
      <c r="C21" s="347" t="s">
        <v>615</v>
      </c>
    </row>
    <row r="22" spans="1:9" s="114" customFormat="1" ht="52.5" customHeight="1">
      <c r="A22" s="376"/>
      <c r="B22" s="539" t="s">
        <v>13</v>
      </c>
      <c r="C22" s="347" t="s">
        <v>617</v>
      </c>
    </row>
    <row r="23" spans="1:9" s="114" customFormat="1" ht="72" customHeight="1">
      <c r="A23" s="376"/>
      <c r="B23" s="539" t="s">
        <v>641</v>
      </c>
      <c r="C23" s="347" t="s">
        <v>728</v>
      </c>
    </row>
    <row r="24" spans="1:9" s="114" customFormat="1" ht="54" customHeight="1">
      <c r="A24" s="376"/>
      <c r="B24" s="539" t="s">
        <v>642</v>
      </c>
      <c r="C24" s="347" t="s">
        <v>729</v>
      </c>
    </row>
    <row r="25" spans="1:9" s="114" customFormat="1" ht="54" customHeight="1">
      <c r="A25" s="376"/>
      <c r="B25" s="540" t="s">
        <v>644</v>
      </c>
      <c r="C25" s="347" t="s">
        <v>645</v>
      </c>
    </row>
    <row r="26" spans="1:9" s="114" customFormat="1" ht="36.75" customHeight="1">
      <c r="A26" s="378"/>
      <c r="B26" s="541" t="s">
        <v>14</v>
      </c>
      <c r="C26" s="347" t="s">
        <v>618</v>
      </c>
    </row>
    <row r="27" spans="1:9" s="114" customFormat="1" ht="75.75" customHeight="1">
      <c r="A27" s="379"/>
      <c r="B27" s="542" t="s">
        <v>15</v>
      </c>
      <c r="C27" s="347" t="s">
        <v>730</v>
      </c>
    </row>
    <row r="28" spans="1:9" s="114" customFormat="1" ht="23.25" customHeight="1">
      <c r="A28" s="376"/>
      <c r="B28" s="539" t="s">
        <v>16</v>
      </c>
      <c r="C28" s="347" t="s">
        <v>732</v>
      </c>
    </row>
    <row r="29" spans="1:9" s="114" customFormat="1" ht="42" customHeight="1">
      <c r="A29" s="376"/>
      <c r="B29" s="539" t="s">
        <v>733</v>
      </c>
      <c r="C29" s="347" t="s">
        <v>650</v>
      </c>
    </row>
    <row r="30" spans="1:9" s="114" customFormat="1" ht="42" customHeight="1">
      <c r="A30" s="376"/>
      <c r="B30" s="539" t="s">
        <v>930</v>
      </c>
      <c r="C30" s="347" t="s">
        <v>929</v>
      </c>
    </row>
    <row r="31" spans="1:9" s="114" customFormat="1" ht="53.25" customHeight="1">
      <c r="A31" s="376"/>
      <c r="B31" s="539" t="s">
        <v>734</v>
      </c>
      <c r="C31" s="347" t="s">
        <v>619</v>
      </c>
    </row>
    <row r="32" spans="1:9" s="114" customFormat="1" ht="38.25" customHeight="1">
      <c r="A32" s="376"/>
      <c r="B32" s="539" t="s">
        <v>742</v>
      </c>
      <c r="C32" s="347" t="s">
        <v>705</v>
      </c>
    </row>
    <row r="33" spans="1:3" s="114" customFormat="1" ht="50.25" customHeight="1">
      <c r="A33" s="376"/>
      <c r="B33" s="602" t="s">
        <v>933</v>
      </c>
      <c r="C33" s="347" t="s">
        <v>807</v>
      </c>
    </row>
    <row r="34" spans="1:3" s="114" customFormat="1" ht="69.75" customHeight="1">
      <c r="A34" s="376"/>
      <c r="B34" s="539" t="s">
        <v>744</v>
      </c>
      <c r="C34" s="347" t="s">
        <v>620</v>
      </c>
    </row>
    <row r="35" spans="1:3" s="114" customFormat="1" ht="69.75" customHeight="1">
      <c r="A35" s="376"/>
      <c r="B35" s="539" t="s">
        <v>743</v>
      </c>
      <c r="C35" s="347" t="s">
        <v>607</v>
      </c>
    </row>
    <row r="36" spans="1:3" s="114" customFormat="1" ht="69.75" customHeight="1">
      <c r="A36" s="376"/>
      <c r="B36" s="539" t="s">
        <v>931</v>
      </c>
      <c r="C36" s="347" t="s">
        <v>932</v>
      </c>
    </row>
    <row r="37" spans="1:3" s="114" customFormat="1" ht="39" customHeight="1">
      <c r="A37" s="376"/>
      <c r="B37" s="539" t="s">
        <v>745</v>
      </c>
      <c r="C37" s="347" t="s">
        <v>651</v>
      </c>
    </row>
    <row r="38" spans="1:3" s="114" customFormat="1" ht="41.25" customHeight="1">
      <c r="A38" s="376"/>
      <c r="B38" s="539" t="s">
        <v>746</v>
      </c>
      <c r="C38" s="347" t="s">
        <v>643</v>
      </c>
    </row>
    <row r="39" spans="1:3" s="114" customFormat="1" ht="103.5" customHeight="1">
      <c r="A39" s="376"/>
      <c r="B39" s="539" t="s">
        <v>747</v>
      </c>
      <c r="C39" s="347" t="s">
        <v>621</v>
      </c>
    </row>
    <row r="40" spans="1:3" s="114" customFormat="1" ht="71.25" customHeight="1">
      <c r="A40" s="376"/>
      <c r="B40" s="539" t="s">
        <v>748</v>
      </c>
      <c r="C40" s="347" t="s">
        <v>622</v>
      </c>
    </row>
    <row r="41" spans="1:3" s="114" customFormat="1" ht="58.5" customHeight="1">
      <c r="A41" s="378"/>
      <c r="B41" s="541" t="s">
        <v>749</v>
      </c>
      <c r="C41" s="347" t="s">
        <v>652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honeticPr fontId="0" type="noConversion"/>
  <pageMargins left="0" right="0" top="0.39374999999999999" bottom="0" header="0.51180555555555551" footer="0.51180555555555551"/>
  <pageSetup paperSize="9" scale="85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zoomScaleNormal="80" workbookViewId="0">
      <selection activeCell="H15" sqref="G15:H15"/>
    </sheetView>
  </sheetViews>
  <sheetFormatPr defaultRowHeight="12.75"/>
  <cols>
    <col min="1" max="1" width="10" style="102" customWidth="1"/>
    <col min="2" max="2" width="32.7109375" style="102" customWidth="1"/>
    <col min="3" max="3" width="70.140625" style="103" customWidth="1"/>
    <col min="4" max="16384" width="9.140625" style="102"/>
  </cols>
  <sheetData>
    <row r="1" spans="1:10" s="104" customFormat="1" ht="14.25" customHeight="1">
      <c r="B1" s="138" t="s">
        <v>671</v>
      </c>
      <c r="C1" s="348"/>
    </row>
    <row r="2" spans="1:10" s="104" customFormat="1" ht="18" customHeight="1">
      <c r="B2" s="138" t="s">
        <v>854</v>
      </c>
      <c r="C2" s="348"/>
    </row>
    <row r="3" spans="1:10" s="104" customFormat="1" ht="18" customHeight="1">
      <c r="B3" s="612" t="s">
        <v>609</v>
      </c>
      <c r="C3" s="612"/>
    </row>
    <row r="4" spans="1:10" s="104" customFormat="1" ht="17.25" customHeight="1">
      <c r="B4" s="138" t="s">
        <v>614</v>
      </c>
      <c r="C4" s="348"/>
    </row>
    <row r="5" spans="1:10" s="104" customFormat="1" ht="17.25" customHeight="1">
      <c r="B5" s="613" t="s">
        <v>610</v>
      </c>
      <c r="C5" s="613"/>
    </row>
    <row r="6" spans="1:10" s="104" customFormat="1" ht="18.75" customHeight="1">
      <c r="B6" s="612" t="s">
        <v>874</v>
      </c>
      <c r="C6" s="612"/>
    </row>
    <row r="7" spans="1:10" s="104" customFormat="1" ht="21.75" customHeight="1">
      <c r="B7" s="138" t="s">
        <v>875</v>
      </c>
      <c r="C7" s="348"/>
    </row>
    <row r="8" spans="1:10" s="104" customFormat="1" ht="21.75" customHeight="1">
      <c r="B8" s="138" t="s">
        <v>704</v>
      </c>
      <c r="C8" s="138" t="s">
        <v>877</v>
      </c>
      <c r="D8" s="5"/>
      <c r="E8" s="5"/>
      <c r="F8" s="5"/>
    </row>
    <row r="9" spans="1:10" ht="15.75">
      <c r="A9" s="106"/>
      <c r="B9" s="106"/>
      <c r="C9" s="107"/>
      <c r="D9" s="108"/>
      <c r="E9" s="108"/>
      <c r="F9" s="108"/>
      <c r="G9" s="109" t="s">
        <v>179</v>
      </c>
    </row>
    <row r="10" spans="1:10" s="110" customFormat="1" ht="63.75" customHeight="1">
      <c r="A10" s="603" t="s">
        <v>669</v>
      </c>
      <c r="B10" s="603"/>
      <c r="C10" s="603"/>
    </row>
    <row r="11" spans="1:10" s="110" customFormat="1" ht="15.75">
      <c r="A11" s="111"/>
      <c r="B11" s="111"/>
      <c r="C11" s="112" t="s">
        <v>179</v>
      </c>
    </row>
    <row r="12" spans="1:10" s="113" customFormat="1" ht="34.5" customHeight="1">
      <c r="A12" s="614" t="s">
        <v>1</v>
      </c>
      <c r="B12" s="614"/>
      <c r="C12" s="614" t="s">
        <v>657</v>
      </c>
      <c r="I12" s="342"/>
    </row>
    <row r="13" spans="1:10" s="113" customFormat="1" ht="57.75" customHeight="1">
      <c r="A13" s="343" t="s">
        <v>2</v>
      </c>
      <c r="B13" s="343" t="s">
        <v>658</v>
      </c>
      <c r="C13" s="614"/>
      <c r="J13" s="342"/>
    </row>
    <row r="14" spans="1:10" s="114" customFormat="1" ht="35.25" customHeight="1">
      <c r="A14" s="344" t="s">
        <v>4</v>
      </c>
      <c r="B14" s="611" t="s">
        <v>5</v>
      </c>
      <c r="C14" s="611"/>
    </row>
    <row r="15" spans="1:10" s="114" customFormat="1" ht="28.5" customHeight="1">
      <c r="A15" s="345"/>
      <c r="B15" s="346" t="s">
        <v>653</v>
      </c>
      <c r="C15" s="347" t="s">
        <v>654</v>
      </c>
    </row>
    <row r="16" spans="1:10" s="114" customFormat="1" ht="29.25" customHeight="1">
      <c r="A16" s="345"/>
      <c r="B16" s="346" t="s">
        <v>655</v>
      </c>
      <c r="C16" s="347" t="s">
        <v>656</v>
      </c>
      <c r="J16" s="114" t="s">
        <v>670</v>
      </c>
    </row>
    <row r="17" spans="1:3" s="114" customFormat="1" ht="30" customHeight="1">
      <c r="A17" s="345"/>
      <c r="B17" s="346" t="s">
        <v>659</v>
      </c>
      <c r="C17" s="347" t="s">
        <v>660</v>
      </c>
    </row>
    <row r="18" spans="1:3" s="114" customFormat="1" ht="35.25" customHeight="1">
      <c r="A18" s="345"/>
      <c r="B18" s="346" t="s">
        <v>661</v>
      </c>
      <c r="C18" s="347" t="s">
        <v>668</v>
      </c>
    </row>
    <row r="19" spans="1:3" s="114" customFormat="1" ht="29.25" customHeight="1">
      <c r="A19" s="345"/>
      <c r="B19" s="346" t="s">
        <v>662</v>
      </c>
      <c r="C19" s="347" t="s">
        <v>663</v>
      </c>
    </row>
    <row r="20" spans="1:3" s="114" customFormat="1" ht="33" customHeight="1">
      <c r="A20" s="345"/>
      <c r="B20" s="346" t="s">
        <v>664</v>
      </c>
      <c r="C20" s="347" t="s">
        <v>665</v>
      </c>
    </row>
    <row r="21" spans="1:3" s="114" customFormat="1" ht="33" customHeight="1">
      <c r="A21" s="345"/>
      <c r="B21" s="346" t="s">
        <v>666</v>
      </c>
      <c r="C21" s="347" t="s">
        <v>667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ageMargins left="1.1811023622047245" right="0.59055118110236227" top="0.59055118110236227" bottom="0.59055118110236227" header="0.51181102362204722" footer="0.51181102362204722"/>
  <pageSetup paperSize="9" scale="74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L224"/>
  <sheetViews>
    <sheetView view="pageBreakPreview" topLeftCell="A197" zoomScaleNormal="80" workbookViewId="0">
      <selection activeCell="I209" sqref="I209"/>
    </sheetView>
  </sheetViews>
  <sheetFormatPr defaultRowHeight="12.75"/>
  <cols>
    <col min="1" max="1" width="77.28515625" customWidth="1"/>
    <col min="2" max="2" width="9.5703125" style="115" customWidth="1"/>
    <col min="3" max="3" width="8" style="116" customWidth="1"/>
    <col min="4" max="4" width="7.140625" style="116" customWidth="1"/>
    <col min="5" max="5" width="17.140625" style="116" customWidth="1"/>
    <col min="6" max="6" width="8.7109375" style="116" customWidth="1"/>
    <col min="7" max="7" width="24.140625" style="117" customWidth="1"/>
    <col min="9" max="9" width="16.28515625" customWidth="1"/>
    <col min="10" max="10" width="1.42578125" customWidth="1"/>
    <col min="11" max="12" width="9.140625" hidden="1" customWidth="1"/>
  </cols>
  <sheetData>
    <row r="1" spans="1:9" ht="18.75">
      <c r="A1" t="s">
        <v>179</v>
      </c>
      <c r="B1" s="138"/>
      <c r="C1" s="5" t="s">
        <v>98</v>
      </c>
      <c r="D1" s="118"/>
      <c r="E1" s="118"/>
      <c r="F1" s="118"/>
      <c r="G1" s="118"/>
      <c r="H1" s="118"/>
    </row>
    <row r="2" spans="1:9" ht="18.75">
      <c r="B2" s="138"/>
      <c r="C2" s="5" t="s">
        <v>859</v>
      </c>
      <c r="D2" s="118"/>
      <c r="E2" s="118"/>
      <c r="F2" s="118"/>
      <c r="G2" s="405"/>
      <c r="H2" s="405"/>
      <c r="I2" s="404"/>
    </row>
    <row r="3" spans="1:9" ht="18.75">
      <c r="B3" s="138"/>
      <c r="C3" s="5" t="s">
        <v>856</v>
      </c>
      <c r="D3" s="118"/>
      <c r="E3" s="118"/>
      <c r="F3" s="118"/>
      <c r="G3" s="406"/>
      <c r="H3" s="406"/>
      <c r="I3" s="404"/>
    </row>
    <row r="4" spans="1:9" ht="18.75">
      <c r="B4" s="138"/>
      <c r="C4" s="5" t="s">
        <v>860</v>
      </c>
      <c r="D4" s="118"/>
      <c r="E4" s="118"/>
      <c r="F4" s="118"/>
      <c r="G4" s="405"/>
      <c r="H4" s="405"/>
      <c r="I4" s="408"/>
    </row>
    <row r="5" spans="1:9" ht="18.75">
      <c r="B5" s="138"/>
      <c r="C5" s="5" t="s">
        <v>858</v>
      </c>
      <c r="D5" s="118"/>
      <c r="E5" s="118"/>
      <c r="F5" s="118"/>
      <c r="G5" s="405"/>
      <c r="H5" s="405"/>
      <c r="I5" s="408"/>
    </row>
    <row r="6" spans="1:9" ht="18.75">
      <c r="B6" s="138"/>
      <c r="C6" s="2" t="s">
        <v>878</v>
      </c>
      <c r="D6" s="118"/>
      <c r="E6" s="118"/>
      <c r="F6" s="118"/>
      <c r="G6" s="409"/>
      <c r="H6" s="409"/>
      <c r="I6" s="409"/>
    </row>
    <row r="7" spans="1:9" ht="18.75">
      <c r="B7" s="138"/>
      <c r="C7" s="5" t="s">
        <v>879</v>
      </c>
      <c r="D7" s="118"/>
      <c r="E7" s="118"/>
      <c r="F7" s="118"/>
      <c r="G7" s="409"/>
      <c r="H7" s="409"/>
      <c r="I7" s="409"/>
    </row>
    <row r="8" spans="1:9" ht="18.75">
      <c r="B8" s="138"/>
      <c r="C8" s="5" t="s">
        <v>880</v>
      </c>
      <c r="D8" s="118"/>
      <c r="E8" s="118"/>
      <c r="F8" s="118"/>
      <c r="G8" s="405"/>
      <c r="H8" s="405"/>
      <c r="I8" s="408"/>
    </row>
    <row r="9" spans="1:9" ht="16.5">
      <c r="B9" s="138"/>
      <c r="C9" s="407"/>
      <c r="D9" s="408"/>
      <c r="E9" s="408"/>
      <c r="F9" s="408"/>
      <c r="G9" s="405"/>
      <c r="H9" s="405"/>
      <c r="I9" s="408"/>
    </row>
    <row r="10" spans="1:9" ht="16.5">
      <c r="B10" s="138"/>
      <c r="C10" s="407"/>
      <c r="D10" s="408"/>
      <c r="E10" s="408"/>
      <c r="F10" s="408"/>
      <c r="G10" s="405"/>
      <c r="H10" s="405"/>
      <c r="I10" s="408"/>
    </row>
    <row r="11" spans="1:9" ht="19.5" customHeight="1"/>
    <row r="12" spans="1:9" ht="18.75">
      <c r="A12" s="615" t="s">
        <v>17</v>
      </c>
      <c r="B12" s="615"/>
      <c r="C12" s="615"/>
      <c r="D12" s="615"/>
      <c r="E12" s="615"/>
      <c r="F12" s="615"/>
      <c r="G12" s="615"/>
    </row>
    <row r="13" spans="1:9" ht="18.75" customHeight="1">
      <c r="A13" s="616" t="s">
        <v>532</v>
      </c>
      <c r="B13" s="616"/>
      <c r="C13" s="616"/>
      <c r="D13" s="616"/>
      <c r="E13" s="616"/>
      <c r="F13" s="616"/>
      <c r="G13" s="616"/>
    </row>
    <row r="14" spans="1:9" ht="18.75" customHeight="1">
      <c r="A14" s="616" t="s">
        <v>18</v>
      </c>
      <c r="B14" s="616"/>
      <c r="C14" s="616"/>
      <c r="D14" s="616"/>
      <c r="E14" s="616"/>
      <c r="F14" s="616"/>
      <c r="G14" s="616"/>
    </row>
    <row r="15" spans="1:9" ht="18.75" customHeight="1">
      <c r="A15" s="616" t="s">
        <v>896</v>
      </c>
      <c r="B15" s="616"/>
      <c r="C15" s="616"/>
      <c r="D15" s="616"/>
      <c r="E15" s="616"/>
      <c r="F15" s="616"/>
      <c r="G15" s="616"/>
    </row>
    <row r="16" spans="1:9" ht="19.5" thickBot="1">
      <c r="A16" s="104"/>
      <c r="B16" s="121"/>
      <c r="C16" s="122" t="s">
        <v>179</v>
      </c>
      <c r="D16" s="123"/>
      <c r="E16" s="123"/>
      <c r="F16" s="123"/>
      <c r="G16" s="124" t="s">
        <v>116</v>
      </c>
    </row>
    <row r="17" spans="1:7" ht="32.25" customHeight="1" thickBot="1">
      <c r="A17" s="254" t="s">
        <v>118</v>
      </c>
      <c r="B17" s="255"/>
      <c r="C17" s="256" t="s">
        <v>19</v>
      </c>
      <c r="D17" s="256" t="s">
        <v>20</v>
      </c>
      <c r="E17" s="256" t="s">
        <v>21</v>
      </c>
      <c r="F17" s="256" t="s">
        <v>22</v>
      </c>
      <c r="G17" s="257" t="s">
        <v>897</v>
      </c>
    </row>
    <row r="18" spans="1:7" ht="36" customHeight="1">
      <c r="A18" s="381" t="s">
        <v>5</v>
      </c>
      <c r="B18" s="382" t="s">
        <v>4</v>
      </c>
      <c r="C18" s="383"/>
      <c r="D18" s="383"/>
      <c r="E18" s="383"/>
      <c r="F18" s="383"/>
      <c r="G18" s="384"/>
    </row>
    <row r="19" spans="1:7" ht="16.5">
      <c r="A19" s="490" t="s">
        <v>23</v>
      </c>
      <c r="B19" s="188" t="s">
        <v>4</v>
      </c>
      <c r="C19" s="189" t="s">
        <v>24</v>
      </c>
      <c r="D19" s="189"/>
      <c r="E19" s="189"/>
      <c r="F19" s="189"/>
      <c r="G19" s="190">
        <f>G20+G25+G30+G45+G40</f>
        <v>5543185</v>
      </c>
    </row>
    <row r="20" spans="1:7" ht="33">
      <c r="A20" s="491" t="s">
        <v>25</v>
      </c>
      <c r="B20" s="191" t="s">
        <v>4</v>
      </c>
      <c r="C20" s="191" t="s">
        <v>24</v>
      </c>
      <c r="D20" s="192" t="s">
        <v>26</v>
      </c>
      <c r="E20" s="192"/>
      <c r="F20" s="192"/>
      <c r="G20" s="193">
        <f>G21</f>
        <v>1125979</v>
      </c>
    </row>
    <row r="21" spans="1:7" ht="49.5">
      <c r="A21" s="492" t="s">
        <v>27</v>
      </c>
      <c r="B21" s="194" t="s">
        <v>4</v>
      </c>
      <c r="C21" s="194" t="s">
        <v>24</v>
      </c>
      <c r="D21" s="194" t="s">
        <v>26</v>
      </c>
      <c r="E21" s="195" t="s">
        <v>271</v>
      </c>
      <c r="F21" s="196"/>
      <c r="G21" s="197">
        <f>G22</f>
        <v>1125979</v>
      </c>
    </row>
    <row r="22" spans="1:7" ht="16.5">
      <c r="A22" s="492" t="s">
        <v>28</v>
      </c>
      <c r="B22" s="194" t="s">
        <v>4</v>
      </c>
      <c r="C22" s="194" t="s">
        <v>24</v>
      </c>
      <c r="D22" s="196" t="s">
        <v>26</v>
      </c>
      <c r="E22" s="195" t="s">
        <v>272</v>
      </c>
      <c r="F22" s="196"/>
      <c r="G22" s="197">
        <f>G23</f>
        <v>1125979</v>
      </c>
    </row>
    <row r="23" spans="1:7" ht="20.25" customHeight="1">
      <c r="A23" s="492" t="s">
        <v>29</v>
      </c>
      <c r="B23" s="194" t="s">
        <v>4</v>
      </c>
      <c r="C23" s="194" t="s">
        <v>24</v>
      </c>
      <c r="D23" s="194" t="s">
        <v>26</v>
      </c>
      <c r="E23" s="195" t="s">
        <v>273</v>
      </c>
      <c r="F23" s="196"/>
      <c r="G23" s="197">
        <f>G24</f>
        <v>1125979</v>
      </c>
    </row>
    <row r="24" spans="1:7" ht="21.75" customHeight="1">
      <c r="A24" s="492" t="s">
        <v>30</v>
      </c>
      <c r="B24" s="194" t="s">
        <v>4</v>
      </c>
      <c r="C24" s="194" t="s">
        <v>24</v>
      </c>
      <c r="D24" s="194" t="s">
        <v>26</v>
      </c>
      <c r="E24" s="195" t="s">
        <v>273</v>
      </c>
      <c r="F24" s="196" t="s">
        <v>31</v>
      </c>
      <c r="G24" s="197">
        <v>1125979</v>
      </c>
    </row>
    <row r="25" spans="1:7" ht="54.75" customHeight="1">
      <c r="A25" s="491" t="s">
        <v>32</v>
      </c>
      <c r="B25" s="191" t="s">
        <v>4</v>
      </c>
      <c r="C25" s="191" t="s">
        <v>24</v>
      </c>
      <c r="D25" s="192" t="s">
        <v>33</v>
      </c>
      <c r="E25" s="192"/>
      <c r="F25" s="192"/>
      <c r="G25" s="193">
        <f>G26</f>
        <v>423623</v>
      </c>
    </row>
    <row r="26" spans="1:7" ht="49.5">
      <c r="A26" s="492" t="s">
        <v>27</v>
      </c>
      <c r="B26" s="194" t="s">
        <v>4</v>
      </c>
      <c r="C26" s="194" t="s">
        <v>24</v>
      </c>
      <c r="D26" s="196" t="s">
        <v>33</v>
      </c>
      <c r="E26" s="195" t="s">
        <v>271</v>
      </c>
      <c r="F26" s="196"/>
      <c r="G26" s="197">
        <f>G27</f>
        <v>423623</v>
      </c>
    </row>
    <row r="27" spans="1:7" ht="33.75" customHeight="1">
      <c r="A27" s="492" t="s">
        <v>34</v>
      </c>
      <c r="B27" s="194" t="s">
        <v>4</v>
      </c>
      <c r="C27" s="194" t="s">
        <v>24</v>
      </c>
      <c r="D27" s="196" t="s">
        <v>33</v>
      </c>
      <c r="E27" s="195" t="s">
        <v>274</v>
      </c>
      <c r="F27" s="196"/>
      <c r="G27" s="197">
        <f>G28</f>
        <v>423623</v>
      </c>
    </row>
    <row r="28" spans="1:7" ht="36" customHeight="1">
      <c r="A28" s="492" t="s">
        <v>35</v>
      </c>
      <c r="B28" s="194" t="s">
        <v>4</v>
      </c>
      <c r="C28" s="194" t="s">
        <v>24</v>
      </c>
      <c r="D28" s="196" t="s">
        <v>33</v>
      </c>
      <c r="E28" s="195" t="s">
        <v>275</v>
      </c>
      <c r="F28" s="196"/>
      <c r="G28" s="197">
        <f>G29</f>
        <v>423623</v>
      </c>
    </row>
    <row r="29" spans="1:7" ht="24" customHeight="1">
      <c r="A29" s="492" t="s">
        <v>30</v>
      </c>
      <c r="B29" s="194" t="s">
        <v>4</v>
      </c>
      <c r="C29" s="194" t="s">
        <v>24</v>
      </c>
      <c r="D29" s="196" t="s">
        <v>33</v>
      </c>
      <c r="E29" s="195" t="s">
        <v>275</v>
      </c>
      <c r="F29" s="196" t="s">
        <v>31</v>
      </c>
      <c r="G29" s="197">
        <v>423623</v>
      </c>
    </row>
    <row r="30" spans="1:7" ht="49.5">
      <c r="A30" s="491" t="s">
        <v>36</v>
      </c>
      <c r="B30" s="191" t="s">
        <v>4</v>
      </c>
      <c r="C30" s="191" t="s">
        <v>24</v>
      </c>
      <c r="D30" s="191" t="s">
        <v>37</v>
      </c>
      <c r="E30" s="191"/>
      <c r="F30" s="191"/>
      <c r="G30" s="193">
        <f>G31</f>
        <v>3830583</v>
      </c>
    </row>
    <row r="31" spans="1:7" ht="49.5">
      <c r="A31" s="492" t="s">
        <v>27</v>
      </c>
      <c r="B31" s="194" t="s">
        <v>4</v>
      </c>
      <c r="C31" s="194" t="s">
        <v>24</v>
      </c>
      <c r="D31" s="196" t="s">
        <v>37</v>
      </c>
      <c r="E31" s="195" t="s">
        <v>271</v>
      </c>
      <c r="F31" s="196"/>
      <c r="G31" s="197">
        <f>G32</f>
        <v>3830583</v>
      </c>
    </row>
    <row r="32" spans="1:7" ht="21" customHeight="1">
      <c r="A32" s="492" t="s">
        <v>38</v>
      </c>
      <c r="B32" s="194" t="s">
        <v>4</v>
      </c>
      <c r="C32" s="194" t="s">
        <v>24</v>
      </c>
      <c r="D32" s="196" t="s">
        <v>37</v>
      </c>
      <c r="E32" s="195" t="s">
        <v>276</v>
      </c>
      <c r="F32" s="196"/>
      <c r="G32" s="197">
        <f>G33+G36</f>
        <v>3830583</v>
      </c>
    </row>
    <row r="33" spans="1:7" ht="21.75" customHeight="1">
      <c r="A33" s="492" t="s">
        <v>39</v>
      </c>
      <c r="B33" s="194" t="s">
        <v>4</v>
      </c>
      <c r="C33" s="194" t="s">
        <v>24</v>
      </c>
      <c r="D33" s="196" t="s">
        <v>37</v>
      </c>
      <c r="E33" s="195" t="s">
        <v>277</v>
      </c>
      <c r="F33" s="196"/>
      <c r="G33" s="197">
        <f>G34+G35+G38+G39</f>
        <v>3829583</v>
      </c>
    </row>
    <row r="34" spans="1:7" ht="21" customHeight="1">
      <c r="A34" s="492" t="s">
        <v>30</v>
      </c>
      <c r="B34" s="194" t="s">
        <v>4</v>
      </c>
      <c r="C34" s="194" t="s">
        <v>24</v>
      </c>
      <c r="D34" s="196" t="s">
        <v>37</v>
      </c>
      <c r="E34" s="195" t="s">
        <v>277</v>
      </c>
      <c r="F34" s="196" t="s">
        <v>31</v>
      </c>
      <c r="G34" s="197">
        <v>2722311</v>
      </c>
    </row>
    <row r="35" spans="1:7" ht="33">
      <c r="A35" s="493" t="s">
        <v>40</v>
      </c>
      <c r="B35" s="194" t="s">
        <v>4</v>
      </c>
      <c r="C35" s="194" t="s">
        <v>24</v>
      </c>
      <c r="D35" s="196" t="s">
        <v>37</v>
      </c>
      <c r="E35" s="195" t="s">
        <v>277</v>
      </c>
      <c r="F35" s="196" t="s">
        <v>41</v>
      </c>
      <c r="G35" s="197">
        <v>1034272</v>
      </c>
    </row>
    <row r="36" spans="1:7" ht="49.5">
      <c r="A36" s="482" t="s">
        <v>815</v>
      </c>
      <c r="B36" s="194" t="s">
        <v>4</v>
      </c>
      <c r="C36" s="194" t="s">
        <v>24</v>
      </c>
      <c r="D36" s="196" t="s">
        <v>37</v>
      </c>
      <c r="E36" s="195" t="s">
        <v>816</v>
      </c>
      <c r="F36" s="196"/>
      <c r="G36" s="197">
        <f>G37</f>
        <v>1000</v>
      </c>
    </row>
    <row r="37" spans="1:7" ht="33">
      <c r="A37" s="493" t="s">
        <v>40</v>
      </c>
      <c r="B37" s="194" t="s">
        <v>4</v>
      </c>
      <c r="C37" s="194" t="s">
        <v>24</v>
      </c>
      <c r="D37" s="196" t="s">
        <v>37</v>
      </c>
      <c r="E37" s="195" t="s">
        <v>816</v>
      </c>
      <c r="F37" s="196" t="s">
        <v>41</v>
      </c>
      <c r="G37" s="197">
        <v>1000</v>
      </c>
    </row>
    <row r="38" spans="1:7" ht="16.5">
      <c r="A38" s="494" t="s">
        <v>42</v>
      </c>
      <c r="B38" s="194" t="s">
        <v>4</v>
      </c>
      <c r="C38" s="194" t="s">
        <v>24</v>
      </c>
      <c r="D38" s="196" t="s">
        <v>37</v>
      </c>
      <c r="E38" s="195" t="s">
        <v>277</v>
      </c>
      <c r="F38" s="196" t="s">
        <v>43</v>
      </c>
      <c r="G38" s="197">
        <v>68000</v>
      </c>
    </row>
    <row r="39" spans="1:7" ht="16.5">
      <c r="A39" s="494" t="s">
        <v>673</v>
      </c>
      <c r="B39" s="194" t="s">
        <v>4</v>
      </c>
      <c r="C39" s="194" t="s">
        <v>24</v>
      </c>
      <c r="D39" s="196" t="s">
        <v>37</v>
      </c>
      <c r="E39" s="195" t="s">
        <v>277</v>
      </c>
      <c r="F39" s="196" t="s">
        <v>674</v>
      </c>
      <c r="G39" s="197">
        <v>5000</v>
      </c>
    </row>
    <row r="40" spans="1:7" ht="16.5">
      <c r="A40" s="495" t="s">
        <v>278</v>
      </c>
      <c r="B40" s="198" t="s">
        <v>4</v>
      </c>
      <c r="C40" s="198" t="s">
        <v>24</v>
      </c>
      <c r="D40" s="198" t="s">
        <v>92</v>
      </c>
      <c r="E40" s="198"/>
      <c r="F40" s="198"/>
      <c r="G40" s="193">
        <f>G41</f>
        <v>25000</v>
      </c>
    </row>
    <row r="41" spans="1:7" ht="49.5">
      <c r="A41" s="496" t="s">
        <v>27</v>
      </c>
      <c r="B41" s="180" t="s">
        <v>4</v>
      </c>
      <c r="C41" s="195" t="s">
        <v>24</v>
      </c>
      <c r="D41" s="195" t="s">
        <v>92</v>
      </c>
      <c r="E41" s="196" t="s">
        <v>271</v>
      </c>
      <c r="F41" s="199"/>
      <c r="G41" s="197">
        <f>G42</f>
        <v>25000</v>
      </c>
    </row>
    <row r="42" spans="1:7" ht="21.75" customHeight="1">
      <c r="A42" s="492" t="s">
        <v>44</v>
      </c>
      <c r="B42" s="180" t="s">
        <v>4</v>
      </c>
      <c r="C42" s="195" t="s">
        <v>24</v>
      </c>
      <c r="D42" s="195" t="s">
        <v>92</v>
      </c>
      <c r="E42" s="196" t="s">
        <v>279</v>
      </c>
      <c r="F42" s="199"/>
      <c r="G42" s="197">
        <f>G43</f>
        <v>25000</v>
      </c>
    </row>
    <row r="43" spans="1:7" ht="36" customHeight="1">
      <c r="A43" s="492" t="s">
        <v>55</v>
      </c>
      <c r="B43" s="180" t="s">
        <v>4</v>
      </c>
      <c r="C43" s="195" t="s">
        <v>24</v>
      </c>
      <c r="D43" s="195" t="s">
        <v>92</v>
      </c>
      <c r="E43" s="196" t="s">
        <v>280</v>
      </c>
      <c r="F43" s="199"/>
      <c r="G43" s="197">
        <f>G44</f>
        <v>25000</v>
      </c>
    </row>
    <row r="44" spans="1:7" ht="16.5">
      <c r="A44" s="492" t="s">
        <v>56</v>
      </c>
      <c r="B44" s="180" t="s">
        <v>4</v>
      </c>
      <c r="C44" s="195" t="s">
        <v>24</v>
      </c>
      <c r="D44" s="195" t="s">
        <v>92</v>
      </c>
      <c r="E44" s="196" t="s">
        <v>280</v>
      </c>
      <c r="F44" s="199" t="s">
        <v>57</v>
      </c>
      <c r="G44" s="197">
        <v>25000</v>
      </c>
    </row>
    <row r="45" spans="1:7" ht="16.5">
      <c r="A45" s="491" t="s">
        <v>44</v>
      </c>
      <c r="B45" s="191" t="s">
        <v>4</v>
      </c>
      <c r="C45" s="191" t="s">
        <v>24</v>
      </c>
      <c r="D45" s="191" t="s">
        <v>45</v>
      </c>
      <c r="E45" s="192"/>
      <c r="F45" s="192"/>
      <c r="G45" s="193">
        <f>G46+G53</f>
        <v>138000</v>
      </c>
    </row>
    <row r="46" spans="1:7" ht="49.5">
      <c r="A46" s="492" t="s">
        <v>27</v>
      </c>
      <c r="B46" s="194" t="s">
        <v>4</v>
      </c>
      <c r="C46" s="194" t="s">
        <v>24</v>
      </c>
      <c r="D46" s="196" t="s">
        <v>45</v>
      </c>
      <c r="E46" s="196" t="s">
        <v>281</v>
      </c>
      <c r="F46" s="196"/>
      <c r="G46" s="197">
        <f>G47</f>
        <v>120000</v>
      </c>
    </row>
    <row r="47" spans="1:7" ht="16.5">
      <c r="A47" s="492" t="s">
        <v>44</v>
      </c>
      <c r="B47" s="194" t="s">
        <v>4</v>
      </c>
      <c r="C47" s="196" t="s">
        <v>24</v>
      </c>
      <c r="D47" s="196" t="s">
        <v>45</v>
      </c>
      <c r="E47" s="196" t="s">
        <v>279</v>
      </c>
      <c r="F47" s="196"/>
      <c r="G47" s="197">
        <f>G48+G51</f>
        <v>120000</v>
      </c>
    </row>
    <row r="48" spans="1:7" ht="16.5">
      <c r="A48" s="492" t="s">
        <v>46</v>
      </c>
      <c r="B48" s="194" t="s">
        <v>4</v>
      </c>
      <c r="C48" s="196" t="s">
        <v>24</v>
      </c>
      <c r="D48" s="196" t="s">
        <v>45</v>
      </c>
      <c r="E48" s="196" t="s">
        <v>282</v>
      </c>
      <c r="F48" s="196"/>
      <c r="G48" s="197">
        <f>+G50+G49</f>
        <v>120000</v>
      </c>
    </row>
    <row r="49" spans="1:10" ht="16.5">
      <c r="A49" s="494" t="s">
        <v>673</v>
      </c>
      <c r="B49" s="194" t="s">
        <v>4</v>
      </c>
      <c r="C49" s="196" t="s">
        <v>24</v>
      </c>
      <c r="D49" s="196" t="s">
        <v>45</v>
      </c>
      <c r="E49" s="196" t="s">
        <v>282</v>
      </c>
      <c r="F49" s="196" t="s">
        <v>674</v>
      </c>
      <c r="G49" s="197">
        <v>4000</v>
      </c>
      <c r="J49" s="128"/>
    </row>
    <row r="50" spans="1:10" ht="16.5">
      <c r="A50" s="493" t="s">
        <v>42</v>
      </c>
      <c r="B50" s="194" t="s">
        <v>4</v>
      </c>
      <c r="C50" s="196" t="s">
        <v>24</v>
      </c>
      <c r="D50" s="196" t="s">
        <v>45</v>
      </c>
      <c r="E50" s="196" t="s">
        <v>282</v>
      </c>
      <c r="F50" s="196" t="s">
        <v>43</v>
      </c>
      <c r="G50" s="197">
        <v>116000</v>
      </c>
      <c r="J50" s="128"/>
    </row>
    <row r="51" spans="1:10" ht="16.5">
      <c r="A51" s="493" t="s">
        <v>720</v>
      </c>
      <c r="B51" s="194" t="s">
        <v>4</v>
      </c>
      <c r="C51" s="196" t="s">
        <v>24</v>
      </c>
      <c r="D51" s="196" t="s">
        <v>45</v>
      </c>
      <c r="E51" s="196" t="s">
        <v>714</v>
      </c>
      <c r="F51" s="196"/>
      <c r="G51" s="197">
        <f>G52</f>
        <v>0</v>
      </c>
      <c r="J51" s="128"/>
    </row>
    <row r="52" spans="1:10" ht="33">
      <c r="A52" s="493" t="s">
        <v>40</v>
      </c>
      <c r="B52" s="194" t="s">
        <v>4</v>
      </c>
      <c r="C52" s="196" t="s">
        <v>24</v>
      </c>
      <c r="D52" s="196" t="s">
        <v>45</v>
      </c>
      <c r="E52" s="196" t="s">
        <v>714</v>
      </c>
      <c r="F52" s="196" t="s">
        <v>41</v>
      </c>
      <c r="G52" s="197">
        <v>0</v>
      </c>
      <c r="J52" s="128"/>
    </row>
    <row r="53" spans="1:10" ht="33">
      <c r="A53" s="482" t="s">
        <v>911</v>
      </c>
      <c r="B53" s="194" t="s">
        <v>4</v>
      </c>
      <c r="C53" s="196" t="s">
        <v>24</v>
      </c>
      <c r="D53" s="196" t="s">
        <v>45</v>
      </c>
      <c r="E53" s="196" t="s">
        <v>313</v>
      </c>
      <c r="F53" s="196"/>
      <c r="G53" s="197">
        <f>G54</f>
        <v>18000</v>
      </c>
      <c r="J53" s="128"/>
    </row>
    <row r="54" spans="1:10" ht="16.5">
      <c r="A54" s="497" t="s">
        <v>529</v>
      </c>
      <c r="B54" s="194" t="s">
        <v>4</v>
      </c>
      <c r="C54" s="196" t="s">
        <v>24</v>
      </c>
      <c r="D54" s="196" t="s">
        <v>45</v>
      </c>
      <c r="E54" s="196" t="s">
        <v>310</v>
      </c>
      <c r="F54" s="196"/>
      <c r="G54" s="197">
        <f>G55+G57</f>
        <v>18000</v>
      </c>
    </row>
    <row r="55" spans="1:10" ht="16.5">
      <c r="A55" s="497" t="s">
        <v>530</v>
      </c>
      <c r="B55" s="194" t="s">
        <v>4</v>
      </c>
      <c r="C55" s="196" t="s">
        <v>24</v>
      </c>
      <c r="D55" s="196" t="s">
        <v>45</v>
      </c>
      <c r="E55" s="196" t="s">
        <v>698</v>
      </c>
      <c r="F55" s="196"/>
      <c r="G55" s="197">
        <f>G56</f>
        <v>18000</v>
      </c>
    </row>
    <row r="56" spans="1:10" ht="33">
      <c r="A56" s="493" t="s">
        <v>40</v>
      </c>
      <c r="B56" s="194" t="s">
        <v>4</v>
      </c>
      <c r="C56" s="196" t="s">
        <v>24</v>
      </c>
      <c r="D56" s="196" t="s">
        <v>45</v>
      </c>
      <c r="E56" s="196" t="s">
        <v>698</v>
      </c>
      <c r="F56" s="196" t="s">
        <v>41</v>
      </c>
      <c r="G56" s="197">
        <v>18000</v>
      </c>
    </row>
    <row r="57" spans="1:10" ht="33">
      <c r="A57" s="493" t="s">
        <v>827</v>
      </c>
      <c r="B57" s="194" t="s">
        <v>4</v>
      </c>
      <c r="C57" s="196" t="s">
        <v>24</v>
      </c>
      <c r="D57" s="196" t="s">
        <v>45</v>
      </c>
      <c r="E57" s="196" t="s">
        <v>824</v>
      </c>
      <c r="F57" s="196"/>
      <c r="G57" s="197">
        <f>G58</f>
        <v>0</v>
      </c>
    </row>
    <row r="58" spans="1:10" ht="16.5">
      <c r="A58" s="493" t="s">
        <v>826</v>
      </c>
      <c r="B58" s="194" t="s">
        <v>4</v>
      </c>
      <c r="C58" s="196" t="s">
        <v>24</v>
      </c>
      <c r="D58" s="196" t="s">
        <v>45</v>
      </c>
      <c r="E58" s="196" t="s">
        <v>824</v>
      </c>
      <c r="F58" s="196" t="s">
        <v>825</v>
      </c>
      <c r="G58" s="197">
        <v>0</v>
      </c>
    </row>
    <row r="59" spans="1:10" ht="16.5">
      <c r="A59" s="498" t="s">
        <v>47</v>
      </c>
      <c r="B59" s="192" t="s">
        <v>4</v>
      </c>
      <c r="C59" s="192" t="s">
        <v>26</v>
      </c>
      <c r="D59" s="192"/>
      <c r="E59" s="192"/>
      <c r="F59" s="192"/>
      <c r="G59" s="200">
        <f>G60</f>
        <v>0</v>
      </c>
    </row>
    <row r="60" spans="1:10" ht="16.5">
      <c r="A60" s="498" t="s">
        <v>48</v>
      </c>
      <c r="B60" s="196" t="s">
        <v>4</v>
      </c>
      <c r="C60" s="192" t="s">
        <v>26</v>
      </c>
      <c r="D60" s="192" t="s">
        <v>33</v>
      </c>
      <c r="E60" s="192"/>
      <c r="F60" s="192"/>
      <c r="G60" s="201">
        <f>G61</f>
        <v>0</v>
      </c>
    </row>
    <row r="61" spans="1:10" ht="36.75" customHeight="1">
      <c r="A61" s="496" t="s">
        <v>27</v>
      </c>
      <c r="B61" s="196" t="s">
        <v>4</v>
      </c>
      <c r="C61" s="196" t="s">
        <v>26</v>
      </c>
      <c r="D61" s="196" t="s">
        <v>33</v>
      </c>
      <c r="E61" s="196" t="s">
        <v>271</v>
      </c>
      <c r="F61" s="196"/>
      <c r="G61" s="197">
        <f>G63</f>
        <v>0</v>
      </c>
    </row>
    <row r="62" spans="1:10" ht="16.5">
      <c r="A62" s="492" t="s">
        <v>44</v>
      </c>
      <c r="B62" s="196" t="s">
        <v>4</v>
      </c>
      <c r="C62" s="196" t="s">
        <v>26</v>
      </c>
      <c r="D62" s="196" t="s">
        <v>33</v>
      </c>
      <c r="E62" s="196" t="s">
        <v>279</v>
      </c>
      <c r="F62" s="196"/>
      <c r="G62" s="197">
        <f>G63</f>
        <v>0</v>
      </c>
    </row>
    <row r="63" spans="1:10" ht="23.85" customHeight="1">
      <c r="A63" s="496" t="s">
        <v>49</v>
      </c>
      <c r="B63" s="196" t="s">
        <v>4</v>
      </c>
      <c r="C63" s="196" t="s">
        <v>26</v>
      </c>
      <c r="D63" s="196" t="s">
        <v>33</v>
      </c>
      <c r="E63" s="196" t="s">
        <v>750</v>
      </c>
      <c r="F63" s="192"/>
      <c r="G63" s="201">
        <f>G64+G65</f>
        <v>0</v>
      </c>
    </row>
    <row r="64" spans="1:10" ht="22.9" customHeight="1">
      <c r="A64" s="492" t="s">
        <v>30</v>
      </c>
      <c r="B64" s="196" t="s">
        <v>4</v>
      </c>
      <c r="C64" s="196" t="s">
        <v>26</v>
      </c>
      <c r="D64" s="196" t="s">
        <v>33</v>
      </c>
      <c r="E64" s="196" t="s">
        <v>750</v>
      </c>
      <c r="F64" s="196" t="s">
        <v>31</v>
      </c>
      <c r="G64" s="197">
        <v>0</v>
      </c>
    </row>
    <row r="65" spans="1:7" ht="32.25" customHeight="1">
      <c r="A65" s="493" t="s">
        <v>40</v>
      </c>
      <c r="B65" s="196" t="s">
        <v>4</v>
      </c>
      <c r="C65" s="196" t="s">
        <v>26</v>
      </c>
      <c r="D65" s="196" t="s">
        <v>33</v>
      </c>
      <c r="E65" s="196" t="s">
        <v>750</v>
      </c>
      <c r="F65" s="196" t="s">
        <v>41</v>
      </c>
      <c r="G65" s="197">
        <v>0</v>
      </c>
    </row>
    <row r="66" spans="1:7" ht="20.25" customHeight="1">
      <c r="A66" s="490" t="s">
        <v>50</v>
      </c>
      <c r="B66" s="188" t="s">
        <v>4</v>
      </c>
      <c r="C66" s="189" t="s">
        <v>33</v>
      </c>
      <c r="D66" s="189"/>
      <c r="E66" s="189"/>
      <c r="F66" s="189"/>
      <c r="G66" s="190">
        <f>G67+G78</f>
        <v>80500</v>
      </c>
    </row>
    <row r="67" spans="1:7" ht="16.5">
      <c r="A67" s="491" t="s">
        <v>51</v>
      </c>
      <c r="B67" s="191" t="s">
        <v>4</v>
      </c>
      <c r="C67" s="191" t="s">
        <v>33</v>
      </c>
      <c r="D67" s="191" t="s">
        <v>26</v>
      </c>
      <c r="E67" s="192"/>
      <c r="F67" s="192"/>
      <c r="G67" s="193">
        <f>G68+G74</f>
        <v>13000</v>
      </c>
    </row>
    <row r="68" spans="1:7" ht="34.5" customHeight="1">
      <c r="A68" s="492" t="s">
        <v>912</v>
      </c>
      <c r="B68" s="194" t="s">
        <v>4</v>
      </c>
      <c r="C68" s="194" t="s">
        <v>33</v>
      </c>
      <c r="D68" s="196" t="s">
        <v>26</v>
      </c>
      <c r="E68" s="196" t="s">
        <v>299</v>
      </c>
      <c r="F68" s="196"/>
      <c r="G68" s="197">
        <f>G69</f>
        <v>11000</v>
      </c>
    </row>
    <row r="69" spans="1:7" ht="16.5">
      <c r="A69" s="492" t="s">
        <v>285</v>
      </c>
      <c r="B69" s="194" t="s">
        <v>4</v>
      </c>
      <c r="C69" s="194" t="s">
        <v>33</v>
      </c>
      <c r="D69" s="194" t="s">
        <v>26</v>
      </c>
      <c r="E69" s="196" t="s">
        <v>623</v>
      </c>
      <c r="F69" s="196"/>
      <c r="G69" s="197">
        <f>G70</f>
        <v>11000</v>
      </c>
    </row>
    <row r="70" spans="1:7" ht="33.75" customHeight="1">
      <c r="A70" s="499" t="s">
        <v>52</v>
      </c>
      <c r="B70" s="194" t="s">
        <v>4</v>
      </c>
      <c r="C70" s="194" t="s">
        <v>33</v>
      </c>
      <c r="D70" s="194" t="s">
        <v>26</v>
      </c>
      <c r="E70" s="196" t="s">
        <v>675</v>
      </c>
      <c r="F70" s="196"/>
      <c r="G70" s="197">
        <f>G72+G71+G73</f>
        <v>11000</v>
      </c>
    </row>
    <row r="71" spans="1:7" ht="19.5" customHeight="1">
      <c r="A71" s="492" t="s">
        <v>30</v>
      </c>
      <c r="B71" s="194" t="s">
        <v>4</v>
      </c>
      <c r="C71" s="194" t="s">
        <v>33</v>
      </c>
      <c r="D71" s="194" t="s">
        <v>26</v>
      </c>
      <c r="E71" s="196" t="s">
        <v>675</v>
      </c>
      <c r="F71" s="196" t="s">
        <v>31</v>
      </c>
      <c r="G71" s="197">
        <v>7000</v>
      </c>
    </row>
    <row r="72" spans="1:7" ht="33">
      <c r="A72" s="493" t="s">
        <v>40</v>
      </c>
      <c r="B72" s="194" t="s">
        <v>4</v>
      </c>
      <c r="C72" s="194" t="s">
        <v>33</v>
      </c>
      <c r="D72" s="194" t="s">
        <v>26</v>
      </c>
      <c r="E72" s="196" t="s">
        <v>675</v>
      </c>
      <c r="F72" s="196" t="s">
        <v>41</v>
      </c>
      <c r="G72" s="197">
        <v>4000</v>
      </c>
    </row>
    <row r="73" spans="1:7" ht="16.5">
      <c r="A73" s="493" t="s">
        <v>766</v>
      </c>
      <c r="B73" s="194" t="s">
        <v>4</v>
      </c>
      <c r="C73" s="194" t="s">
        <v>33</v>
      </c>
      <c r="D73" s="194" t="s">
        <v>26</v>
      </c>
      <c r="E73" s="196" t="s">
        <v>675</v>
      </c>
      <c r="F73" s="196" t="s">
        <v>751</v>
      </c>
      <c r="G73" s="197">
        <v>0</v>
      </c>
    </row>
    <row r="74" spans="1:7" ht="31.5" customHeight="1">
      <c r="A74" s="482" t="s">
        <v>913</v>
      </c>
      <c r="B74" s="194" t="s">
        <v>4</v>
      </c>
      <c r="C74" s="194" t="s">
        <v>33</v>
      </c>
      <c r="D74" s="194" t="s">
        <v>26</v>
      </c>
      <c r="E74" s="196" t="s">
        <v>300</v>
      </c>
      <c r="F74" s="196"/>
      <c r="G74" s="197">
        <f>G76</f>
        <v>2000</v>
      </c>
    </row>
    <row r="75" spans="1:7" ht="16.5">
      <c r="A75" s="482" t="s">
        <v>286</v>
      </c>
      <c r="B75" s="194" t="s">
        <v>4</v>
      </c>
      <c r="C75" s="194" t="s">
        <v>33</v>
      </c>
      <c r="D75" s="194" t="s">
        <v>26</v>
      </c>
      <c r="E75" s="196" t="s">
        <v>302</v>
      </c>
      <c r="F75" s="196"/>
      <c r="G75" s="197">
        <f>G76</f>
        <v>2000</v>
      </c>
    </row>
    <row r="76" spans="1:7" ht="33">
      <c r="A76" s="499" t="s">
        <v>52</v>
      </c>
      <c r="B76" s="194" t="s">
        <v>4</v>
      </c>
      <c r="C76" s="194" t="s">
        <v>33</v>
      </c>
      <c r="D76" s="194" t="s">
        <v>26</v>
      </c>
      <c r="E76" s="199" t="s">
        <v>676</v>
      </c>
      <c r="F76" s="196"/>
      <c r="G76" s="197">
        <f>G77</f>
        <v>2000</v>
      </c>
    </row>
    <row r="77" spans="1:7" ht="30.75" customHeight="1">
      <c r="A77" s="493" t="s">
        <v>40</v>
      </c>
      <c r="B77" s="194" t="s">
        <v>4</v>
      </c>
      <c r="C77" s="194" t="s">
        <v>33</v>
      </c>
      <c r="D77" s="194" t="s">
        <v>26</v>
      </c>
      <c r="E77" s="199" t="s">
        <v>676</v>
      </c>
      <c r="F77" s="196" t="s">
        <v>41</v>
      </c>
      <c r="G77" s="197">
        <v>2000</v>
      </c>
    </row>
    <row r="78" spans="1:7" ht="16.5">
      <c r="A78" s="500" t="s">
        <v>58</v>
      </c>
      <c r="B78" s="191" t="s">
        <v>4</v>
      </c>
      <c r="C78" s="192" t="s">
        <v>33</v>
      </c>
      <c r="D78" s="192" t="s">
        <v>59</v>
      </c>
      <c r="E78" s="192"/>
      <c r="F78" s="192"/>
      <c r="G78" s="193">
        <f>G79</f>
        <v>67500</v>
      </c>
    </row>
    <row r="79" spans="1:7" ht="33">
      <c r="A79" s="492" t="s">
        <v>914</v>
      </c>
      <c r="B79" s="194" t="s">
        <v>4</v>
      </c>
      <c r="C79" s="196" t="s">
        <v>33</v>
      </c>
      <c r="D79" s="196" t="s">
        <v>59</v>
      </c>
      <c r="E79" s="196" t="s">
        <v>287</v>
      </c>
      <c r="F79" s="196"/>
      <c r="G79" s="197">
        <f>G80</f>
        <v>67500</v>
      </c>
    </row>
    <row r="80" spans="1:7" ht="24" customHeight="1">
      <c r="A80" s="492" t="s">
        <v>290</v>
      </c>
      <c r="B80" s="194" t="s">
        <v>4</v>
      </c>
      <c r="C80" s="196" t="s">
        <v>33</v>
      </c>
      <c r="D80" s="196" t="s">
        <v>59</v>
      </c>
      <c r="E80" s="196" t="s">
        <v>288</v>
      </c>
      <c r="F80" s="196"/>
      <c r="G80" s="197">
        <f>G81</f>
        <v>67500</v>
      </c>
    </row>
    <row r="81" spans="1:7" ht="33">
      <c r="A81" s="501" t="s">
        <v>461</v>
      </c>
      <c r="B81" s="194" t="s">
        <v>4</v>
      </c>
      <c r="C81" s="196" t="s">
        <v>33</v>
      </c>
      <c r="D81" s="196" t="s">
        <v>59</v>
      </c>
      <c r="E81" s="196" t="s">
        <v>289</v>
      </c>
      <c r="F81" s="196"/>
      <c r="G81" s="197">
        <f>G83+G84+G82</f>
        <v>67500</v>
      </c>
    </row>
    <row r="82" spans="1:7" ht="22.5" customHeight="1">
      <c r="A82" s="492" t="s">
        <v>30</v>
      </c>
      <c r="B82" s="194" t="s">
        <v>4</v>
      </c>
      <c r="C82" s="196" t="s">
        <v>33</v>
      </c>
      <c r="D82" s="196" t="s">
        <v>59</v>
      </c>
      <c r="E82" s="196" t="s">
        <v>289</v>
      </c>
      <c r="F82" s="196" t="s">
        <v>31</v>
      </c>
      <c r="G82" s="197">
        <v>12000</v>
      </c>
    </row>
    <row r="83" spans="1:7" ht="33">
      <c r="A83" s="476" t="s">
        <v>40</v>
      </c>
      <c r="B83" s="194" t="s">
        <v>4</v>
      </c>
      <c r="C83" s="196" t="s">
        <v>33</v>
      </c>
      <c r="D83" s="196" t="s">
        <v>59</v>
      </c>
      <c r="E83" s="196" t="s">
        <v>289</v>
      </c>
      <c r="F83" s="196" t="s">
        <v>41</v>
      </c>
      <c r="G83" s="197">
        <v>55500</v>
      </c>
    </row>
    <row r="84" spans="1:7" ht="16.5">
      <c r="A84" s="493" t="s">
        <v>766</v>
      </c>
      <c r="B84" s="194" t="s">
        <v>4</v>
      </c>
      <c r="C84" s="196" t="s">
        <v>33</v>
      </c>
      <c r="D84" s="196" t="s">
        <v>59</v>
      </c>
      <c r="E84" s="196" t="s">
        <v>289</v>
      </c>
      <c r="F84" s="196" t="s">
        <v>751</v>
      </c>
      <c r="G84" s="197">
        <v>0</v>
      </c>
    </row>
    <row r="85" spans="1:7" ht="16.5">
      <c r="A85" s="490" t="s">
        <v>60</v>
      </c>
      <c r="B85" s="188" t="s">
        <v>4</v>
      </c>
      <c r="C85" s="189" t="s">
        <v>37</v>
      </c>
      <c r="D85" s="192"/>
      <c r="E85" s="192"/>
      <c r="F85" s="192"/>
      <c r="G85" s="193">
        <f>+G86+G93</f>
        <v>9695600</v>
      </c>
    </row>
    <row r="86" spans="1:7" ht="16.5">
      <c r="A86" s="502" t="s">
        <v>62</v>
      </c>
      <c r="B86" s="191" t="s">
        <v>4</v>
      </c>
      <c r="C86" s="192" t="s">
        <v>37</v>
      </c>
      <c r="D86" s="192" t="s">
        <v>54</v>
      </c>
      <c r="E86" s="192"/>
      <c r="F86" s="192"/>
      <c r="G86" s="193">
        <f>G87</f>
        <v>9695600</v>
      </c>
    </row>
    <row r="87" spans="1:7" ht="36" customHeight="1">
      <c r="A87" s="503" t="s">
        <v>915</v>
      </c>
      <c r="B87" s="194" t="s">
        <v>4</v>
      </c>
      <c r="C87" s="196" t="s">
        <v>37</v>
      </c>
      <c r="D87" s="196" t="s">
        <v>54</v>
      </c>
      <c r="E87" s="196" t="s">
        <v>295</v>
      </c>
      <c r="F87" s="196"/>
      <c r="G87" s="197">
        <f>G88+G91</f>
        <v>9695600</v>
      </c>
    </row>
    <row r="88" spans="1:7" ht="33">
      <c r="A88" s="504" t="s">
        <v>298</v>
      </c>
      <c r="B88" s="194" t="s">
        <v>4</v>
      </c>
      <c r="C88" s="196" t="s">
        <v>37</v>
      </c>
      <c r="D88" s="196" t="s">
        <v>54</v>
      </c>
      <c r="E88" s="196" t="s">
        <v>296</v>
      </c>
      <c r="F88" s="196"/>
      <c r="G88" s="197">
        <f>G89</f>
        <v>521600</v>
      </c>
    </row>
    <row r="89" spans="1:7" ht="33">
      <c r="A89" s="476" t="s">
        <v>63</v>
      </c>
      <c r="B89" s="194" t="s">
        <v>4</v>
      </c>
      <c r="C89" s="196" t="s">
        <v>37</v>
      </c>
      <c r="D89" s="196" t="s">
        <v>54</v>
      </c>
      <c r="E89" s="196" t="s">
        <v>297</v>
      </c>
      <c r="F89" s="196"/>
      <c r="G89" s="197">
        <f>G90</f>
        <v>521600</v>
      </c>
    </row>
    <row r="90" spans="1:7" ht="33">
      <c r="A90" s="476" t="s">
        <v>40</v>
      </c>
      <c r="B90" s="194" t="s">
        <v>4</v>
      </c>
      <c r="C90" s="196" t="s">
        <v>37</v>
      </c>
      <c r="D90" s="196" t="s">
        <v>54</v>
      </c>
      <c r="E90" s="196" t="s">
        <v>297</v>
      </c>
      <c r="F90" s="196" t="s">
        <v>41</v>
      </c>
      <c r="G90" s="197">
        <v>521600</v>
      </c>
    </row>
    <row r="91" spans="1:7" ht="20.25" customHeight="1">
      <c r="A91" s="395" t="s">
        <v>794</v>
      </c>
      <c r="B91" s="194" t="s">
        <v>4</v>
      </c>
      <c r="C91" s="196" t="s">
        <v>37</v>
      </c>
      <c r="D91" s="196" t="s">
        <v>54</v>
      </c>
      <c r="E91" s="196" t="s">
        <v>793</v>
      </c>
      <c r="F91" s="196"/>
      <c r="G91" s="197">
        <f>G92</f>
        <v>9174000</v>
      </c>
    </row>
    <row r="92" spans="1:7" ht="49.5">
      <c r="A92" s="395" t="s">
        <v>907</v>
      </c>
      <c r="B92" s="194" t="s">
        <v>4</v>
      </c>
      <c r="C92" s="196" t="s">
        <v>37</v>
      </c>
      <c r="D92" s="196" t="s">
        <v>54</v>
      </c>
      <c r="E92" s="196" t="s">
        <v>792</v>
      </c>
      <c r="F92" s="196" t="s">
        <v>41</v>
      </c>
      <c r="G92" s="197">
        <v>9174000</v>
      </c>
    </row>
    <row r="93" spans="1:7" ht="16.5">
      <c r="A93" s="502" t="s">
        <v>818</v>
      </c>
      <c r="B93" s="191" t="s">
        <v>4</v>
      </c>
      <c r="C93" s="192" t="s">
        <v>37</v>
      </c>
      <c r="D93" s="192" t="s">
        <v>817</v>
      </c>
      <c r="E93" s="192"/>
      <c r="F93" s="192"/>
      <c r="G93" s="193">
        <f>G94</f>
        <v>0</v>
      </c>
    </row>
    <row r="94" spans="1:7" ht="49.5">
      <c r="A94" s="496" t="s">
        <v>27</v>
      </c>
      <c r="B94" s="194" t="s">
        <v>4</v>
      </c>
      <c r="C94" s="196" t="s">
        <v>37</v>
      </c>
      <c r="D94" s="196" t="s">
        <v>817</v>
      </c>
      <c r="E94" s="196" t="s">
        <v>271</v>
      </c>
      <c r="F94" s="192"/>
      <c r="G94" s="197">
        <f>G95</f>
        <v>0</v>
      </c>
    </row>
    <row r="95" spans="1:7" ht="16.5">
      <c r="A95" s="492" t="s">
        <v>44</v>
      </c>
      <c r="B95" s="194" t="s">
        <v>4</v>
      </c>
      <c r="C95" s="196" t="s">
        <v>37</v>
      </c>
      <c r="D95" s="196" t="s">
        <v>817</v>
      </c>
      <c r="E95" s="196" t="s">
        <v>279</v>
      </c>
      <c r="F95" s="196"/>
      <c r="G95" s="197">
        <f>G96</f>
        <v>0</v>
      </c>
    </row>
    <row r="96" spans="1:7" ht="33">
      <c r="A96" s="482" t="s">
        <v>820</v>
      </c>
      <c r="B96" s="194" t="s">
        <v>4</v>
      </c>
      <c r="C96" s="196" t="s">
        <v>37</v>
      </c>
      <c r="D96" s="196" t="s">
        <v>817</v>
      </c>
      <c r="E96" s="196" t="s">
        <v>823</v>
      </c>
      <c r="F96" s="196"/>
      <c r="G96" s="197">
        <f>G97</f>
        <v>0</v>
      </c>
    </row>
    <row r="97" spans="1:9" ht="33">
      <c r="A97" s="476" t="s">
        <v>40</v>
      </c>
      <c r="B97" s="194" t="s">
        <v>4</v>
      </c>
      <c r="C97" s="196" t="s">
        <v>37</v>
      </c>
      <c r="D97" s="196" t="s">
        <v>817</v>
      </c>
      <c r="E97" s="196" t="s">
        <v>823</v>
      </c>
      <c r="F97" s="196" t="s">
        <v>41</v>
      </c>
      <c r="G97" s="197">
        <v>0</v>
      </c>
    </row>
    <row r="98" spans="1:9" ht="16.5">
      <c r="A98" s="505" t="s">
        <v>64</v>
      </c>
      <c r="B98" s="188" t="s">
        <v>4</v>
      </c>
      <c r="C98" s="189" t="s">
        <v>65</v>
      </c>
      <c r="D98" s="189"/>
      <c r="E98" s="189"/>
      <c r="F98" s="189"/>
      <c r="G98" s="190">
        <f>G99+G108+G120+G149</f>
        <v>4654266</v>
      </c>
    </row>
    <row r="99" spans="1:9" ht="16.5">
      <c r="A99" s="505" t="s">
        <v>66</v>
      </c>
      <c r="B99" s="202" t="s">
        <v>4</v>
      </c>
      <c r="C99" s="202" t="s">
        <v>65</v>
      </c>
      <c r="D99" s="203" t="s">
        <v>24</v>
      </c>
      <c r="E99" s="203"/>
      <c r="F99" s="203"/>
      <c r="G99" s="506">
        <f>+G100</f>
        <v>38704.81</v>
      </c>
    </row>
    <row r="100" spans="1:9" ht="33">
      <c r="A100" s="482" t="s">
        <v>916</v>
      </c>
      <c r="B100" s="195" t="s">
        <v>4</v>
      </c>
      <c r="C100" s="195" t="s">
        <v>65</v>
      </c>
      <c r="D100" s="195" t="s">
        <v>24</v>
      </c>
      <c r="E100" s="434" t="s">
        <v>283</v>
      </c>
      <c r="F100" s="434"/>
      <c r="G100" s="484">
        <f>G101</f>
        <v>38704.81</v>
      </c>
      <c r="H100" s="135"/>
      <c r="I100" s="136"/>
    </row>
    <row r="101" spans="1:9" ht="35.25" customHeight="1">
      <c r="A101" s="507" t="s">
        <v>301</v>
      </c>
      <c r="B101" s="195" t="s">
        <v>4</v>
      </c>
      <c r="C101" s="195" t="s">
        <v>65</v>
      </c>
      <c r="D101" s="195" t="s">
        <v>24</v>
      </c>
      <c r="E101" s="434" t="s">
        <v>284</v>
      </c>
      <c r="F101" s="434"/>
      <c r="G101" s="484">
        <f>G102+G104+G106</f>
        <v>38704.81</v>
      </c>
      <c r="H101" s="135"/>
      <c r="I101" s="136"/>
    </row>
    <row r="102" spans="1:9" ht="98.25" customHeight="1">
      <c r="A102" s="482" t="s">
        <v>798</v>
      </c>
      <c r="B102" s="195" t="s">
        <v>4</v>
      </c>
      <c r="C102" s="195" t="s">
        <v>65</v>
      </c>
      <c r="D102" s="195" t="s">
        <v>24</v>
      </c>
      <c r="E102" s="434" t="s">
        <v>908</v>
      </c>
      <c r="F102" s="434"/>
      <c r="G102" s="484">
        <f>G103</f>
        <v>0</v>
      </c>
      <c r="H102" s="135"/>
      <c r="I102" s="136"/>
    </row>
    <row r="103" spans="1:9" ht="15.75" customHeight="1">
      <c r="A103" s="483" t="s">
        <v>68</v>
      </c>
      <c r="B103" s="195" t="s">
        <v>4</v>
      </c>
      <c r="C103" s="195" t="s">
        <v>65</v>
      </c>
      <c r="D103" s="195" t="s">
        <v>24</v>
      </c>
      <c r="E103" s="434" t="s">
        <v>908</v>
      </c>
      <c r="F103" s="434" t="s">
        <v>69</v>
      </c>
      <c r="G103" s="484">
        <v>0</v>
      </c>
      <c r="H103" s="135"/>
      <c r="I103" s="136"/>
    </row>
    <row r="104" spans="1:9" ht="70.5" customHeight="1">
      <c r="A104" s="508" t="s">
        <v>796</v>
      </c>
      <c r="B104" s="195" t="s">
        <v>4</v>
      </c>
      <c r="C104" s="195" t="s">
        <v>65</v>
      </c>
      <c r="D104" s="195" t="s">
        <v>24</v>
      </c>
      <c r="E104" s="434" t="s">
        <v>909</v>
      </c>
      <c r="F104" s="434"/>
      <c r="G104" s="484">
        <f>G105</f>
        <v>0</v>
      </c>
      <c r="H104" s="135"/>
      <c r="I104" s="136"/>
    </row>
    <row r="105" spans="1:9" ht="15.75" customHeight="1">
      <c r="A105" s="483" t="s">
        <v>68</v>
      </c>
      <c r="B105" s="195" t="s">
        <v>4</v>
      </c>
      <c r="C105" s="195" t="s">
        <v>65</v>
      </c>
      <c r="D105" s="195" t="s">
        <v>24</v>
      </c>
      <c r="E105" s="434" t="s">
        <v>909</v>
      </c>
      <c r="F105" s="434" t="s">
        <v>69</v>
      </c>
      <c r="G105" s="484">
        <v>0</v>
      </c>
      <c r="H105" s="135"/>
      <c r="I105" s="136"/>
    </row>
    <row r="106" spans="1:9" ht="71.25" customHeight="1">
      <c r="A106" s="508" t="s">
        <v>797</v>
      </c>
      <c r="B106" s="195" t="s">
        <v>4</v>
      </c>
      <c r="C106" s="195" t="s">
        <v>65</v>
      </c>
      <c r="D106" s="195" t="s">
        <v>24</v>
      </c>
      <c r="E106" s="434" t="s">
        <v>910</v>
      </c>
      <c r="F106" s="434"/>
      <c r="G106" s="484">
        <f>G107</f>
        <v>38704.81</v>
      </c>
      <c r="H106" s="135"/>
      <c r="I106" s="136"/>
    </row>
    <row r="107" spans="1:9" ht="15.75" customHeight="1">
      <c r="A107" s="483" t="s">
        <v>68</v>
      </c>
      <c r="B107" s="195" t="s">
        <v>4</v>
      </c>
      <c r="C107" s="195" t="s">
        <v>65</v>
      </c>
      <c r="D107" s="195" t="s">
        <v>24</v>
      </c>
      <c r="E107" s="434" t="s">
        <v>910</v>
      </c>
      <c r="F107" s="434" t="s">
        <v>69</v>
      </c>
      <c r="G107" s="484">
        <v>38704.81</v>
      </c>
      <c r="H107" s="135"/>
      <c r="I107" s="136"/>
    </row>
    <row r="108" spans="1:9" ht="16.5">
      <c r="A108" s="502" t="s">
        <v>67</v>
      </c>
      <c r="B108" s="188" t="s">
        <v>4</v>
      </c>
      <c r="C108" s="202" t="s">
        <v>65</v>
      </c>
      <c r="D108" s="203" t="s">
        <v>26</v>
      </c>
      <c r="E108" s="203"/>
      <c r="F108" s="189"/>
      <c r="G108" s="204">
        <f>G109</f>
        <v>1120000</v>
      </c>
      <c r="H108" s="135"/>
      <c r="I108" s="136"/>
    </row>
    <row r="109" spans="1:9" ht="53.25" customHeight="1">
      <c r="A109" s="508" t="s">
        <v>917</v>
      </c>
      <c r="B109" s="196" t="s">
        <v>4</v>
      </c>
      <c r="C109" s="196" t="s">
        <v>65</v>
      </c>
      <c r="D109" s="196" t="s">
        <v>26</v>
      </c>
      <c r="E109" s="196" t="s">
        <v>328</v>
      </c>
      <c r="F109" s="196"/>
      <c r="G109" s="197">
        <f>+G117+G110</f>
        <v>1120000</v>
      </c>
      <c r="H109" s="135"/>
      <c r="I109" s="136"/>
    </row>
    <row r="110" spans="1:9" ht="20.25" customHeight="1">
      <c r="A110" s="509" t="s">
        <v>469</v>
      </c>
      <c r="B110" s="196" t="s">
        <v>4</v>
      </c>
      <c r="C110" s="196" t="s">
        <v>65</v>
      </c>
      <c r="D110" s="196" t="s">
        <v>26</v>
      </c>
      <c r="E110" s="196" t="s">
        <v>467</v>
      </c>
      <c r="F110" s="196"/>
      <c r="G110" s="197">
        <f>G111+G113+G115</f>
        <v>290000</v>
      </c>
      <c r="H110" s="135"/>
      <c r="I110" s="136"/>
    </row>
    <row r="111" spans="1:9" ht="36" customHeight="1">
      <c r="A111" s="508" t="s">
        <v>770</v>
      </c>
      <c r="B111" s="196" t="s">
        <v>4</v>
      </c>
      <c r="C111" s="196" t="s">
        <v>65</v>
      </c>
      <c r="D111" s="196" t="s">
        <v>26</v>
      </c>
      <c r="E111" s="196" t="s">
        <v>769</v>
      </c>
      <c r="F111" s="196"/>
      <c r="G111" s="197">
        <f>G112</f>
        <v>0</v>
      </c>
      <c r="H111" s="135"/>
      <c r="I111" s="136"/>
    </row>
    <row r="112" spans="1:9" ht="36" customHeight="1">
      <c r="A112" s="508" t="s">
        <v>772</v>
      </c>
      <c r="B112" s="196" t="s">
        <v>4</v>
      </c>
      <c r="C112" s="196" t="s">
        <v>65</v>
      </c>
      <c r="D112" s="196" t="s">
        <v>26</v>
      </c>
      <c r="E112" s="196" t="s">
        <v>769</v>
      </c>
      <c r="F112" s="196" t="s">
        <v>771</v>
      </c>
      <c r="G112" s="197">
        <v>0</v>
      </c>
      <c r="H112" s="135"/>
      <c r="I112" s="136"/>
    </row>
    <row r="113" spans="1:8" ht="33">
      <c r="A113" s="508" t="s">
        <v>773</v>
      </c>
      <c r="B113" s="196" t="s">
        <v>4</v>
      </c>
      <c r="C113" s="196" t="s">
        <v>65</v>
      </c>
      <c r="D113" s="196" t="s">
        <v>26</v>
      </c>
      <c r="E113" s="196" t="s">
        <v>774</v>
      </c>
      <c r="F113" s="196"/>
      <c r="G113" s="197">
        <f>G114</f>
        <v>290000</v>
      </c>
    </row>
    <row r="114" spans="1:8" ht="33">
      <c r="A114" s="508" t="s">
        <v>772</v>
      </c>
      <c r="B114" s="196" t="s">
        <v>4</v>
      </c>
      <c r="C114" s="196" t="s">
        <v>65</v>
      </c>
      <c r="D114" s="196" t="s">
        <v>26</v>
      </c>
      <c r="E114" s="196" t="s">
        <v>774</v>
      </c>
      <c r="F114" s="196" t="s">
        <v>771</v>
      </c>
      <c r="G114" s="197">
        <v>290000</v>
      </c>
    </row>
    <row r="115" spans="1:8" ht="33">
      <c r="A115" s="508" t="s">
        <v>810</v>
      </c>
      <c r="B115" s="196" t="s">
        <v>4</v>
      </c>
      <c r="C115" s="196" t="s">
        <v>65</v>
      </c>
      <c r="D115" s="196" t="s">
        <v>26</v>
      </c>
      <c r="E115" s="196" t="s">
        <v>809</v>
      </c>
      <c r="F115" s="196"/>
      <c r="G115" s="197">
        <f>G116</f>
        <v>0</v>
      </c>
    </row>
    <row r="116" spans="1:8" ht="33">
      <c r="A116" s="476" t="s">
        <v>40</v>
      </c>
      <c r="B116" s="196" t="s">
        <v>4</v>
      </c>
      <c r="C116" s="196" t="s">
        <v>65</v>
      </c>
      <c r="D116" s="196" t="s">
        <v>26</v>
      </c>
      <c r="E116" s="196" t="s">
        <v>809</v>
      </c>
      <c r="F116" s="196" t="s">
        <v>41</v>
      </c>
      <c r="G116" s="197">
        <v>0</v>
      </c>
    </row>
    <row r="117" spans="1:8" ht="16.5">
      <c r="A117" s="510" t="s">
        <v>305</v>
      </c>
      <c r="B117" s="390" t="s">
        <v>4</v>
      </c>
      <c r="C117" s="390" t="s">
        <v>65</v>
      </c>
      <c r="D117" s="390" t="s">
        <v>26</v>
      </c>
      <c r="E117" s="194" t="s">
        <v>649</v>
      </c>
      <c r="F117" s="194"/>
      <c r="G117" s="391">
        <f>G118</f>
        <v>830000</v>
      </c>
    </row>
    <row r="118" spans="1:8" ht="33">
      <c r="A118" s="510" t="s">
        <v>306</v>
      </c>
      <c r="B118" s="390" t="s">
        <v>4</v>
      </c>
      <c r="C118" s="390" t="s">
        <v>65</v>
      </c>
      <c r="D118" s="390" t="s">
        <v>26</v>
      </c>
      <c r="E118" s="194" t="s">
        <v>677</v>
      </c>
      <c r="F118" s="194"/>
      <c r="G118" s="391">
        <f>G119</f>
        <v>830000</v>
      </c>
    </row>
    <row r="119" spans="1:8" ht="16.5">
      <c r="A119" s="483" t="s">
        <v>68</v>
      </c>
      <c r="B119" s="390" t="s">
        <v>4</v>
      </c>
      <c r="C119" s="390" t="s">
        <v>65</v>
      </c>
      <c r="D119" s="390" t="s">
        <v>26</v>
      </c>
      <c r="E119" s="194" t="s">
        <v>677</v>
      </c>
      <c r="F119" s="390" t="s">
        <v>69</v>
      </c>
      <c r="G119" s="391">
        <v>830000</v>
      </c>
    </row>
    <row r="120" spans="1:8" ht="16.5">
      <c r="A120" s="490" t="s">
        <v>70</v>
      </c>
      <c r="B120" s="191" t="s">
        <v>4</v>
      </c>
      <c r="C120" s="192" t="s">
        <v>65</v>
      </c>
      <c r="D120" s="192" t="s">
        <v>33</v>
      </c>
      <c r="E120" s="192"/>
      <c r="F120" s="192"/>
      <c r="G120" s="193">
        <f>G133+G125+G145+G121</f>
        <v>3381266.19</v>
      </c>
    </row>
    <row r="121" spans="1:8" ht="33">
      <c r="A121" s="492" t="s">
        <v>918</v>
      </c>
      <c r="B121" s="194" t="s">
        <v>4</v>
      </c>
      <c r="C121" s="196" t="s">
        <v>65</v>
      </c>
      <c r="D121" s="196" t="s">
        <v>33</v>
      </c>
      <c r="E121" s="196" t="s">
        <v>291</v>
      </c>
      <c r="F121" s="196"/>
      <c r="G121" s="197">
        <f>G122</f>
        <v>64400</v>
      </c>
    </row>
    <row r="122" spans="1:8" ht="16.5">
      <c r="A122" s="492" t="s">
        <v>294</v>
      </c>
      <c r="B122" s="194" t="s">
        <v>4</v>
      </c>
      <c r="C122" s="196" t="s">
        <v>65</v>
      </c>
      <c r="D122" s="196" t="s">
        <v>33</v>
      </c>
      <c r="E122" s="196" t="s">
        <v>292</v>
      </c>
      <c r="F122" s="196"/>
      <c r="G122" s="197">
        <f>G123</f>
        <v>64400</v>
      </c>
    </row>
    <row r="123" spans="1:8" ht="16.5">
      <c r="A123" s="494" t="s">
        <v>61</v>
      </c>
      <c r="B123" s="194" t="s">
        <v>4</v>
      </c>
      <c r="C123" s="196" t="s">
        <v>65</v>
      </c>
      <c r="D123" s="196" t="s">
        <v>33</v>
      </c>
      <c r="E123" s="196" t="s">
        <v>293</v>
      </c>
      <c r="F123" s="196"/>
      <c r="G123" s="197">
        <f>G124</f>
        <v>64400</v>
      </c>
    </row>
    <row r="124" spans="1:8" ht="30.75" customHeight="1">
      <c r="A124" s="476" t="s">
        <v>40</v>
      </c>
      <c r="B124" s="194" t="s">
        <v>4</v>
      </c>
      <c r="C124" s="196" t="s">
        <v>65</v>
      </c>
      <c r="D124" s="196" t="s">
        <v>33</v>
      </c>
      <c r="E124" s="196" t="s">
        <v>293</v>
      </c>
      <c r="F124" s="196" t="s">
        <v>41</v>
      </c>
      <c r="G124" s="197">
        <v>64400</v>
      </c>
    </row>
    <row r="125" spans="1:8" ht="33">
      <c r="A125" s="482" t="s">
        <v>911</v>
      </c>
      <c r="B125" s="194" t="s">
        <v>4</v>
      </c>
      <c r="C125" s="196" t="s">
        <v>65</v>
      </c>
      <c r="D125" s="196" t="s">
        <v>33</v>
      </c>
      <c r="E125" s="196" t="s">
        <v>313</v>
      </c>
      <c r="F125" s="196"/>
      <c r="G125" s="197">
        <f>G126</f>
        <v>43500</v>
      </c>
    </row>
    <row r="126" spans="1:8" ht="16.5">
      <c r="A126" s="497" t="s">
        <v>464</v>
      </c>
      <c r="B126" s="194" t="s">
        <v>4</v>
      </c>
      <c r="C126" s="196" t="s">
        <v>65</v>
      </c>
      <c r="D126" s="196" t="s">
        <v>33</v>
      </c>
      <c r="E126" s="196" t="s">
        <v>678</v>
      </c>
      <c r="F126" s="196"/>
      <c r="G126" s="197">
        <f>G127+G131</f>
        <v>43500</v>
      </c>
      <c r="H126" s="135"/>
    </row>
    <row r="127" spans="1:8" ht="16.5">
      <c r="A127" s="476" t="s">
        <v>61</v>
      </c>
      <c r="B127" s="194" t="s">
        <v>4</v>
      </c>
      <c r="C127" s="196" t="s">
        <v>65</v>
      </c>
      <c r="D127" s="196" t="s">
        <v>33</v>
      </c>
      <c r="E127" s="196" t="s">
        <v>679</v>
      </c>
      <c r="F127" s="196"/>
      <c r="G127" s="197">
        <f>G129+G130+G128</f>
        <v>43500</v>
      </c>
      <c r="H127" s="135"/>
    </row>
    <row r="128" spans="1:8" ht="21" customHeight="1">
      <c r="A128" s="492" t="s">
        <v>30</v>
      </c>
      <c r="B128" s="194" t="s">
        <v>4</v>
      </c>
      <c r="C128" s="196" t="s">
        <v>65</v>
      </c>
      <c r="D128" s="196" t="s">
        <v>33</v>
      </c>
      <c r="E128" s="196" t="s">
        <v>679</v>
      </c>
      <c r="F128" s="196" t="s">
        <v>31</v>
      </c>
      <c r="G128" s="197">
        <v>19000</v>
      </c>
      <c r="H128" s="135"/>
    </row>
    <row r="129" spans="1:12" ht="33">
      <c r="A129" s="476" t="s">
        <v>40</v>
      </c>
      <c r="B129" s="194" t="s">
        <v>4</v>
      </c>
      <c r="C129" s="196" t="s">
        <v>65</v>
      </c>
      <c r="D129" s="196" t="s">
        <v>33</v>
      </c>
      <c r="E129" s="196" t="s">
        <v>679</v>
      </c>
      <c r="F129" s="196" t="s">
        <v>41</v>
      </c>
      <c r="G129" s="197">
        <v>24500</v>
      </c>
    </row>
    <row r="130" spans="1:12" ht="16.5">
      <c r="A130" s="475" t="s">
        <v>752</v>
      </c>
      <c r="B130" s="194" t="s">
        <v>4</v>
      </c>
      <c r="C130" s="196" t="s">
        <v>65</v>
      </c>
      <c r="D130" s="196" t="s">
        <v>33</v>
      </c>
      <c r="E130" s="196" t="s">
        <v>679</v>
      </c>
      <c r="F130" s="196" t="s">
        <v>751</v>
      </c>
      <c r="G130" s="197">
        <v>0</v>
      </c>
    </row>
    <row r="131" spans="1:12" ht="33">
      <c r="A131" s="493" t="s">
        <v>827</v>
      </c>
      <c r="B131" s="194" t="s">
        <v>4</v>
      </c>
      <c r="C131" s="196" t="s">
        <v>65</v>
      </c>
      <c r="D131" s="196" t="s">
        <v>33</v>
      </c>
      <c r="E131" s="196" t="s">
        <v>828</v>
      </c>
      <c r="F131" s="196"/>
      <c r="G131" s="197">
        <f>G132</f>
        <v>0</v>
      </c>
    </row>
    <row r="132" spans="1:12" ht="33">
      <c r="A132" s="476" t="s">
        <v>40</v>
      </c>
      <c r="B132" s="194" t="s">
        <v>4</v>
      </c>
      <c r="C132" s="196" t="s">
        <v>65</v>
      </c>
      <c r="D132" s="196" t="s">
        <v>33</v>
      </c>
      <c r="E132" s="196" t="s">
        <v>828</v>
      </c>
      <c r="F132" s="196" t="s">
        <v>41</v>
      </c>
      <c r="G132" s="197">
        <v>0</v>
      </c>
    </row>
    <row r="133" spans="1:12" ht="51.75" customHeight="1">
      <c r="A133" s="496" t="s">
        <v>925</v>
      </c>
      <c r="B133" s="194" t="s">
        <v>4</v>
      </c>
      <c r="C133" s="196" t="s">
        <v>65</v>
      </c>
      <c r="D133" s="196" t="s">
        <v>33</v>
      </c>
      <c r="E133" s="196" t="s">
        <v>307</v>
      </c>
      <c r="F133" s="196"/>
      <c r="G133" s="197">
        <f>G134</f>
        <v>3243366.19</v>
      </c>
    </row>
    <row r="134" spans="1:12" ht="19.5" customHeight="1">
      <c r="A134" s="507" t="s">
        <v>198</v>
      </c>
      <c r="B134" s="194" t="s">
        <v>4</v>
      </c>
      <c r="C134" s="196" t="s">
        <v>65</v>
      </c>
      <c r="D134" s="196" t="s">
        <v>33</v>
      </c>
      <c r="E134" s="196" t="s">
        <v>308</v>
      </c>
      <c r="F134" s="196"/>
      <c r="G134" s="197">
        <f>G135+G139+G141+G143</f>
        <v>3243366.19</v>
      </c>
    </row>
    <row r="135" spans="1:12" ht="30" customHeight="1">
      <c r="A135" s="476" t="s">
        <v>76</v>
      </c>
      <c r="B135" s="194" t="s">
        <v>4</v>
      </c>
      <c r="C135" s="196" t="s">
        <v>65</v>
      </c>
      <c r="D135" s="196" t="s">
        <v>33</v>
      </c>
      <c r="E135" s="196" t="s">
        <v>309</v>
      </c>
      <c r="F135" s="196"/>
      <c r="G135" s="197">
        <f>G136+G137+G138</f>
        <v>580855</v>
      </c>
    </row>
    <row r="136" spans="1:12" ht="33" customHeight="1">
      <c r="A136" s="476" t="s">
        <v>40</v>
      </c>
      <c r="B136" s="194" t="s">
        <v>4</v>
      </c>
      <c r="C136" s="196" t="s">
        <v>65</v>
      </c>
      <c r="D136" s="196" t="s">
        <v>33</v>
      </c>
      <c r="E136" s="196" t="s">
        <v>309</v>
      </c>
      <c r="F136" s="196" t="s">
        <v>41</v>
      </c>
      <c r="G136" s="197">
        <v>580855</v>
      </c>
    </row>
    <row r="137" spans="1:12" ht="21" customHeight="1">
      <c r="A137" s="476" t="s">
        <v>673</v>
      </c>
      <c r="B137" s="194" t="s">
        <v>4</v>
      </c>
      <c r="C137" s="196" t="s">
        <v>65</v>
      </c>
      <c r="D137" s="196" t="s">
        <v>33</v>
      </c>
      <c r="E137" s="196" t="s">
        <v>309</v>
      </c>
      <c r="F137" s="196" t="s">
        <v>674</v>
      </c>
      <c r="G137" s="197">
        <v>0</v>
      </c>
      <c r="L137">
        <v>9</v>
      </c>
    </row>
    <row r="138" spans="1:12" ht="17.25" customHeight="1">
      <c r="A138" s="476" t="s">
        <v>42</v>
      </c>
      <c r="B138" s="194" t="s">
        <v>4</v>
      </c>
      <c r="C138" s="196" t="s">
        <v>65</v>
      </c>
      <c r="D138" s="196" t="s">
        <v>33</v>
      </c>
      <c r="E138" s="196" t="s">
        <v>309</v>
      </c>
      <c r="F138" s="196" t="s">
        <v>43</v>
      </c>
      <c r="G138" s="197">
        <v>0</v>
      </c>
    </row>
    <row r="139" spans="1:12" ht="20.25" customHeight="1">
      <c r="A139" s="476" t="s">
        <v>61</v>
      </c>
      <c r="B139" s="194" t="s">
        <v>4</v>
      </c>
      <c r="C139" s="196" t="s">
        <v>65</v>
      </c>
      <c r="D139" s="196" t="s">
        <v>33</v>
      </c>
      <c r="E139" s="196" t="s">
        <v>71</v>
      </c>
      <c r="F139" s="196"/>
      <c r="G139" s="197">
        <f>G140</f>
        <v>1462511.19</v>
      </c>
    </row>
    <row r="140" spans="1:12" ht="33" customHeight="1">
      <c r="A140" s="476" t="s">
        <v>40</v>
      </c>
      <c r="B140" s="194" t="s">
        <v>4</v>
      </c>
      <c r="C140" s="196" t="s">
        <v>65</v>
      </c>
      <c r="D140" s="196" t="s">
        <v>33</v>
      </c>
      <c r="E140" s="196" t="s">
        <v>71</v>
      </c>
      <c r="F140" s="196" t="s">
        <v>41</v>
      </c>
      <c r="G140" s="197">
        <v>1462511.19</v>
      </c>
    </row>
    <row r="141" spans="1:12" ht="18" customHeight="1">
      <c r="A141" s="476" t="s">
        <v>719</v>
      </c>
      <c r="B141" s="194" t="s">
        <v>4</v>
      </c>
      <c r="C141" s="196" t="s">
        <v>65</v>
      </c>
      <c r="D141" s="196" t="s">
        <v>33</v>
      </c>
      <c r="E141" s="196" t="s">
        <v>718</v>
      </c>
      <c r="F141" s="196"/>
      <c r="G141" s="197">
        <f>G142</f>
        <v>1200000</v>
      </c>
    </row>
    <row r="142" spans="1:12" ht="33" customHeight="1">
      <c r="A142" s="476" t="s">
        <v>40</v>
      </c>
      <c r="B142" s="194" t="s">
        <v>4</v>
      </c>
      <c r="C142" s="196" t="s">
        <v>65</v>
      </c>
      <c r="D142" s="196" t="s">
        <v>33</v>
      </c>
      <c r="E142" s="196" t="s">
        <v>718</v>
      </c>
      <c r="F142" s="196" t="s">
        <v>41</v>
      </c>
      <c r="G142" s="197">
        <v>1200000</v>
      </c>
    </row>
    <row r="143" spans="1:12" ht="18.75" customHeight="1">
      <c r="A143" s="476" t="s">
        <v>465</v>
      </c>
      <c r="B143" s="194" t="s">
        <v>4</v>
      </c>
      <c r="C143" s="196" t="s">
        <v>65</v>
      </c>
      <c r="D143" s="196" t="s">
        <v>33</v>
      </c>
      <c r="E143" s="196" t="s">
        <v>72</v>
      </c>
      <c r="F143" s="196"/>
      <c r="G143" s="197">
        <f>G144</f>
        <v>0</v>
      </c>
    </row>
    <row r="144" spans="1:12" ht="33">
      <c r="A144" s="476" t="s">
        <v>40</v>
      </c>
      <c r="B144" s="194" t="s">
        <v>4</v>
      </c>
      <c r="C144" s="196" t="s">
        <v>65</v>
      </c>
      <c r="D144" s="196" t="s">
        <v>33</v>
      </c>
      <c r="E144" s="196" t="s">
        <v>72</v>
      </c>
      <c r="F144" s="196" t="s">
        <v>41</v>
      </c>
      <c r="G144" s="197">
        <v>0</v>
      </c>
    </row>
    <row r="145" spans="1:7" ht="36.75" customHeight="1">
      <c r="A145" s="492" t="s">
        <v>912</v>
      </c>
      <c r="B145" s="194" t="s">
        <v>4</v>
      </c>
      <c r="C145" s="196" t="s">
        <v>65</v>
      </c>
      <c r="D145" s="196" t="s">
        <v>33</v>
      </c>
      <c r="E145" s="196" t="s">
        <v>299</v>
      </c>
      <c r="F145" s="196"/>
      <c r="G145" s="197">
        <f>G146</f>
        <v>30000</v>
      </c>
    </row>
    <row r="146" spans="1:7" ht="16.5">
      <c r="A146" s="492" t="s">
        <v>285</v>
      </c>
      <c r="B146" s="194" t="s">
        <v>4</v>
      </c>
      <c r="C146" s="196" t="s">
        <v>65</v>
      </c>
      <c r="D146" s="196" t="s">
        <v>33</v>
      </c>
      <c r="E146" s="196" t="s">
        <v>623</v>
      </c>
      <c r="F146" s="196"/>
      <c r="G146" s="197">
        <f>G147</f>
        <v>30000</v>
      </c>
    </row>
    <row r="147" spans="1:7" ht="33">
      <c r="A147" s="493" t="s">
        <v>646</v>
      </c>
      <c r="B147" s="194" t="s">
        <v>4</v>
      </c>
      <c r="C147" s="196" t="s">
        <v>65</v>
      </c>
      <c r="D147" s="196" t="s">
        <v>33</v>
      </c>
      <c r="E147" s="196" t="s">
        <v>680</v>
      </c>
      <c r="F147" s="196"/>
      <c r="G147" s="197">
        <f>G148</f>
        <v>30000</v>
      </c>
    </row>
    <row r="148" spans="1:7" ht="33">
      <c r="A148" s="493" t="s">
        <v>40</v>
      </c>
      <c r="B148" s="194" t="s">
        <v>4</v>
      </c>
      <c r="C148" s="196" t="s">
        <v>65</v>
      </c>
      <c r="D148" s="196" t="s">
        <v>33</v>
      </c>
      <c r="E148" s="196" t="s">
        <v>680</v>
      </c>
      <c r="F148" s="196" t="s">
        <v>41</v>
      </c>
      <c r="G148" s="197">
        <v>30000</v>
      </c>
    </row>
    <row r="149" spans="1:7" ht="16.5">
      <c r="A149" s="502" t="s">
        <v>709</v>
      </c>
      <c r="B149" s="191" t="s">
        <v>4</v>
      </c>
      <c r="C149" s="192" t="s">
        <v>65</v>
      </c>
      <c r="D149" s="192" t="s">
        <v>65</v>
      </c>
      <c r="E149" s="192"/>
      <c r="F149" s="192"/>
      <c r="G149" s="193">
        <f>G150</f>
        <v>114295</v>
      </c>
    </row>
    <row r="150" spans="1:7" ht="49.5">
      <c r="A150" s="508" t="s">
        <v>917</v>
      </c>
      <c r="B150" s="196" t="s">
        <v>4</v>
      </c>
      <c r="C150" s="196" t="s">
        <v>65</v>
      </c>
      <c r="D150" s="196" t="s">
        <v>65</v>
      </c>
      <c r="E150" s="196" t="s">
        <v>328</v>
      </c>
      <c r="F150" s="196"/>
      <c r="G150" s="197">
        <f>G151</f>
        <v>114295</v>
      </c>
    </row>
    <row r="151" spans="1:7" ht="16.5">
      <c r="A151" s="509" t="s">
        <v>469</v>
      </c>
      <c r="B151" s="194" t="s">
        <v>4</v>
      </c>
      <c r="C151" s="194" t="s">
        <v>65</v>
      </c>
      <c r="D151" s="194" t="s">
        <v>65</v>
      </c>
      <c r="E151" s="194" t="s">
        <v>467</v>
      </c>
      <c r="F151" s="194"/>
      <c r="G151" s="197">
        <f>G152</f>
        <v>114295</v>
      </c>
    </row>
    <row r="152" spans="1:7" ht="49.5">
      <c r="A152" s="509" t="s">
        <v>767</v>
      </c>
      <c r="B152" s="194" t="s">
        <v>4</v>
      </c>
      <c r="C152" s="194" t="s">
        <v>65</v>
      </c>
      <c r="D152" s="194" t="s">
        <v>65</v>
      </c>
      <c r="E152" s="194" t="s">
        <v>681</v>
      </c>
      <c r="F152" s="194"/>
      <c r="G152" s="197">
        <f>G153</f>
        <v>114295</v>
      </c>
    </row>
    <row r="153" spans="1:7" ht="15.75" customHeight="1">
      <c r="A153" s="476" t="s">
        <v>462</v>
      </c>
      <c r="B153" s="194" t="s">
        <v>4</v>
      </c>
      <c r="C153" s="194" t="s">
        <v>65</v>
      </c>
      <c r="D153" s="194" t="s">
        <v>65</v>
      </c>
      <c r="E153" s="194" t="s">
        <v>681</v>
      </c>
      <c r="F153" s="194" t="s">
        <v>463</v>
      </c>
      <c r="G153" s="197">
        <v>114295</v>
      </c>
    </row>
    <row r="154" spans="1:7" ht="23.25" customHeight="1">
      <c r="A154" s="490" t="s">
        <v>77</v>
      </c>
      <c r="B154" s="188" t="s">
        <v>4</v>
      </c>
      <c r="C154" s="189" t="s">
        <v>78</v>
      </c>
      <c r="D154" s="189"/>
      <c r="E154" s="189"/>
      <c r="F154" s="189"/>
      <c r="G154" s="190">
        <f>G155+G178</f>
        <v>12496299</v>
      </c>
    </row>
    <row r="155" spans="1:7" ht="16.5">
      <c r="A155" s="490" t="s">
        <v>79</v>
      </c>
      <c r="B155" s="188" t="s">
        <v>4</v>
      </c>
      <c r="C155" s="188" t="s">
        <v>78</v>
      </c>
      <c r="D155" s="188" t="s">
        <v>24</v>
      </c>
      <c r="E155" s="189"/>
      <c r="F155" s="189"/>
      <c r="G155" s="204">
        <f>G156+G174</f>
        <v>9970390</v>
      </c>
    </row>
    <row r="156" spans="1:7" ht="37.5" customHeight="1">
      <c r="A156" s="347" t="s">
        <v>919</v>
      </c>
      <c r="B156" s="180" t="s">
        <v>4</v>
      </c>
      <c r="C156" s="199" t="s">
        <v>78</v>
      </c>
      <c r="D156" s="180" t="s">
        <v>24</v>
      </c>
      <c r="E156" s="199" t="s">
        <v>319</v>
      </c>
      <c r="F156" s="180"/>
      <c r="G156" s="197">
        <f>G157+G169+G166</f>
        <v>9795390</v>
      </c>
    </row>
    <row r="157" spans="1:7" ht="16.5">
      <c r="A157" s="511" t="s">
        <v>314</v>
      </c>
      <c r="B157" s="199" t="s">
        <v>4</v>
      </c>
      <c r="C157" s="199" t="s">
        <v>78</v>
      </c>
      <c r="D157" s="199" t="s">
        <v>24</v>
      </c>
      <c r="E157" s="196" t="s">
        <v>315</v>
      </c>
      <c r="F157" s="180"/>
      <c r="G157" s="197">
        <f>G158+G162+G164</f>
        <v>9795390</v>
      </c>
    </row>
    <row r="158" spans="1:7" ht="49.5">
      <c r="A158" s="501" t="s">
        <v>80</v>
      </c>
      <c r="B158" s="180" t="s">
        <v>4</v>
      </c>
      <c r="C158" s="199" t="s">
        <v>78</v>
      </c>
      <c r="D158" s="180" t="s">
        <v>24</v>
      </c>
      <c r="E158" s="196" t="s">
        <v>316</v>
      </c>
      <c r="F158" s="180"/>
      <c r="G158" s="197">
        <f>G159+G160+G161</f>
        <v>8156080</v>
      </c>
    </row>
    <row r="159" spans="1:7" ht="17.25" customHeight="1">
      <c r="A159" s="476" t="s">
        <v>81</v>
      </c>
      <c r="B159" s="195" t="s">
        <v>4</v>
      </c>
      <c r="C159" s="195" t="s">
        <v>78</v>
      </c>
      <c r="D159" s="195" t="s">
        <v>24</v>
      </c>
      <c r="E159" s="196" t="s">
        <v>316</v>
      </c>
      <c r="F159" s="199" t="s">
        <v>82</v>
      </c>
      <c r="G159" s="197">
        <v>5292567</v>
      </c>
    </row>
    <row r="160" spans="1:7" ht="31.5" customHeight="1">
      <c r="A160" s="395" t="s">
        <v>40</v>
      </c>
      <c r="B160" s="194" t="s">
        <v>4</v>
      </c>
      <c r="C160" s="196" t="s">
        <v>78</v>
      </c>
      <c r="D160" s="196" t="s">
        <v>24</v>
      </c>
      <c r="E160" s="196" t="s">
        <v>316</v>
      </c>
      <c r="F160" s="196" t="s">
        <v>41</v>
      </c>
      <c r="G160" s="197">
        <v>2614513</v>
      </c>
    </row>
    <row r="161" spans="1:7" ht="16.5">
      <c r="A161" s="494" t="s">
        <v>42</v>
      </c>
      <c r="B161" s="180" t="s">
        <v>4</v>
      </c>
      <c r="C161" s="180" t="s">
        <v>78</v>
      </c>
      <c r="D161" s="180" t="s">
        <v>24</v>
      </c>
      <c r="E161" s="196" t="s">
        <v>316</v>
      </c>
      <c r="F161" s="199" t="s">
        <v>43</v>
      </c>
      <c r="G161" s="205">
        <v>249000</v>
      </c>
    </row>
    <row r="162" spans="1:7" ht="16.5">
      <c r="A162" s="508" t="s">
        <v>317</v>
      </c>
      <c r="B162" s="195" t="s">
        <v>4</v>
      </c>
      <c r="C162" s="195" t="s">
        <v>78</v>
      </c>
      <c r="D162" s="195" t="s">
        <v>24</v>
      </c>
      <c r="E162" s="196" t="s">
        <v>318</v>
      </c>
      <c r="F162" s="196"/>
      <c r="G162" s="205">
        <f>G163</f>
        <v>1639310</v>
      </c>
    </row>
    <row r="163" spans="1:7" ht="33">
      <c r="A163" s="476" t="s">
        <v>40</v>
      </c>
      <c r="B163" s="195" t="s">
        <v>4</v>
      </c>
      <c r="C163" s="195" t="s">
        <v>78</v>
      </c>
      <c r="D163" s="195" t="s">
        <v>24</v>
      </c>
      <c r="E163" s="196" t="s">
        <v>318</v>
      </c>
      <c r="F163" s="196" t="s">
        <v>41</v>
      </c>
      <c r="G163" s="205">
        <v>1639310</v>
      </c>
    </row>
    <row r="164" spans="1:7" ht="16.5">
      <c r="A164" s="476" t="s">
        <v>784</v>
      </c>
      <c r="B164" s="195" t="s">
        <v>4</v>
      </c>
      <c r="C164" s="195" t="s">
        <v>78</v>
      </c>
      <c r="D164" s="195" t="s">
        <v>24</v>
      </c>
      <c r="E164" s="196" t="s">
        <v>785</v>
      </c>
      <c r="F164" s="196"/>
      <c r="G164" s="205">
        <f>G165</f>
        <v>0</v>
      </c>
    </row>
    <row r="165" spans="1:7" ht="33">
      <c r="A165" s="476" t="s">
        <v>40</v>
      </c>
      <c r="B165" s="195" t="s">
        <v>4</v>
      </c>
      <c r="C165" s="195" t="s">
        <v>78</v>
      </c>
      <c r="D165" s="195" t="s">
        <v>24</v>
      </c>
      <c r="E165" s="196" t="s">
        <v>785</v>
      </c>
      <c r="F165" s="196" t="s">
        <v>41</v>
      </c>
      <c r="G165" s="205">
        <v>0</v>
      </c>
    </row>
    <row r="166" spans="1:7" ht="49.5">
      <c r="A166" s="482" t="s">
        <v>819</v>
      </c>
      <c r="B166" s="195" t="s">
        <v>4</v>
      </c>
      <c r="C166" s="195" t="s">
        <v>78</v>
      </c>
      <c r="D166" s="195" t="s">
        <v>24</v>
      </c>
      <c r="E166" s="196" t="s">
        <v>821</v>
      </c>
      <c r="F166" s="196"/>
      <c r="G166" s="205">
        <f>G167</f>
        <v>0</v>
      </c>
    </row>
    <row r="167" spans="1:7" ht="33">
      <c r="A167" s="482" t="s">
        <v>820</v>
      </c>
      <c r="B167" s="195" t="s">
        <v>4</v>
      </c>
      <c r="C167" s="195" t="s">
        <v>78</v>
      </c>
      <c r="D167" s="195" t="s">
        <v>24</v>
      </c>
      <c r="E167" s="196" t="s">
        <v>822</v>
      </c>
      <c r="F167" s="196"/>
      <c r="G167" s="205">
        <f>G168</f>
        <v>0</v>
      </c>
    </row>
    <row r="168" spans="1:7" ht="33">
      <c r="A168" s="476" t="s">
        <v>40</v>
      </c>
      <c r="B168" s="195" t="s">
        <v>4</v>
      </c>
      <c r="C168" s="195" t="s">
        <v>78</v>
      </c>
      <c r="D168" s="195" t="s">
        <v>24</v>
      </c>
      <c r="E168" s="196" t="s">
        <v>822</v>
      </c>
      <c r="F168" s="196" t="s">
        <v>41</v>
      </c>
      <c r="G168" s="205">
        <v>0</v>
      </c>
    </row>
    <row r="169" spans="1:7" ht="16.5">
      <c r="A169" s="476" t="s">
        <v>721</v>
      </c>
      <c r="B169" s="195" t="s">
        <v>4</v>
      </c>
      <c r="C169" s="195" t="s">
        <v>78</v>
      </c>
      <c r="D169" s="195" t="s">
        <v>24</v>
      </c>
      <c r="E169" s="196" t="s">
        <v>775</v>
      </c>
      <c r="F169" s="196"/>
      <c r="G169" s="205">
        <f>G170+G172</f>
        <v>0</v>
      </c>
    </row>
    <row r="170" spans="1:7" ht="16.5">
      <c r="A170" s="476" t="s">
        <v>777</v>
      </c>
      <c r="B170" s="195" t="s">
        <v>4</v>
      </c>
      <c r="C170" s="195" t="s">
        <v>78</v>
      </c>
      <c r="D170" s="195" t="s">
        <v>24</v>
      </c>
      <c r="E170" s="196" t="s">
        <v>776</v>
      </c>
      <c r="F170" s="196"/>
      <c r="G170" s="205">
        <f>G171</f>
        <v>0</v>
      </c>
    </row>
    <row r="171" spans="1:7" ht="33">
      <c r="A171" s="395" t="s">
        <v>40</v>
      </c>
      <c r="B171" s="195" t="s">
        <v>4</v>
      </c>
      <c r="C171" s="195" t="s">
        <v>78</v>
      </c>
      <c r="D171" s="195" t="s">
        <v>24</v>
      </c>
      <c r="E171" s="196" t="s">
        <v>776</v>
      </c>
      <c r="F171" s="196" t="s">
        <v>41</v>
      </c>
      <c r="G171" s="205">
        <v>0</v>
      </c>
    </row>
    <row r="172" spans="1:7" ht="16.5">
      <c r="A172" s="395" t="s">
        <v>831</v>
      </c>
      <c r="B172" s="195" t="s">
        <v>4</v>
      </c>
      <c r="C172" s="195" t="s">
        <v>78</v>
      </c>
      <c r="D172" s="195" t="s">
        <v>24</v>
      </c>
      <c r="E172" s="196" t="s">
        <v>829</v>
      </c>
      <c r="F172" s="196"/>
      <c r="G172" s="205">
        <f>G173</f>
        <v>0</v>
      </c>
    </row>
    <row r="173" spans="1:7" ht="16.5">
      <c r="A173" s="483" t="s">
        <v>68</v>
      </c>
      <c r="B173" s="195" t="s">
        <v>4</v>
      </c>
      <c r="C173" s="195" t="s">
        <v>78</v>
      </c>
      <c r="D173" s="195" t="s">
        <v>24</v>
      </c>
      <c r="E173" s="196" t="s">
        <v>829</v>
      </c>
      <c r="F173" s="196" t="s">
        <v>830</v>
      </c>
      <c r="G173" s="205">
        <v>0</v>
      </c>
    </row>
    <row r="174" spans="1:7" ht="33">
      <c r="A174" s="476" t="s">
        <v>920</v>
      </c>
      <c r="B174" s="195" t="s">
        <v>4</v>
      </c>
      <c r="C174" s="195" t="s">
        <v>78</v>
      </c>
      <c r="D174" s="195" t="s">
        <v>24</v>
      </c>
      <c r="E174" s="196" t="s">
        <v>329</v>
      </c>
      <c r="F174" s="196"/>
      <c r="G174" s="205">
        <f>G175</f>
        <v>175000</v>
      </c>
    </row>
    <row r="175" spans="1:7" ht="16.5">
      <c r="A175" s="476" t="s">
        <v>721</v>
      </c>
      <c r="B175" s="195" t="s">
        <v>4</v>
      </c>
      <c r="C175" s="195" t="s">
        <v>78</v>
      </c>
      <c r="D175" s="195" t="s">
        <v>24</v>
      </c>
      <c r="E175" s="196" t="s">
        <v>724</v>
      </c>
      <c r="F175" s="196"/>
      <c r="G175" s="205">
        <f>G176</f>
        <v>175000</v>
      </c>
    </row>
    <row r="176" spans="1:7" ht="16.5">
      <c r="A176" s="476" t="s">
        <v>722</v>
      </c>
      <c r="B176" s="195" t="s">
        <v>4</v>
      </c>
      <c r="C176" s="195" t="s">
        <v>78</v>
      </c>
      <c r="D176" s="195" t="s">
        <v>24</v>
      </c>
      <c r="E176" s="196" t="s">
        <v>725</v>
      </c>
      <c r="F176" s="196"/>
      <c r="G176" s="205">
        <f>G177</f>
        <v>175000</v>
      </c>
    </row>
    <row r="177" spans="1:8" ht="37.5" customHeight="1">
      <c r="A177" s="476" t="s">
        <v>40</v>
      </c>
      <c r="B177" s="195" t="s">
        <v>4</v>
      </c>
      <c r="C177" s="195" t="s">
        <v>78</v>
      </c>
      <c r="D177" s="195" t="s">
        <v>24</v>
      </c>
      <c r="E177" s="196" t="s">
        <v>725</v>
      </c>
      <c r="F177" s="196" t="s">
        <v>41</v>
      </c>
      <c r="G177" s="205">
        <v>175000</v>
      </c>
    </row>
    <row r="178" spans="1:8" ht="16.5">
      <c r="A178" s="490" t="s">
        <v>83</v>
      </c>
      <c r="B178" s="191" t="s">
        <v>4</v>
      </c>
      <c r="C178" s="192" t="s">
        <v>78</v>
      </c>
      <c r="D178" s="192" t="s">
        <v>37</v>
      </c>
      <c r="E178" s="206"/>
      <c r="F178" s="192"/>
      <c r="G178" s="193">
        <f>G179</f>
        <v>2525909</v>
      </c>
    </row>
    <row r="179" spans="1:8" ht="36" customHeight="1">
      <c r="A179" s="501" t="s">
        <v>919</v>
      </c>
      <c r="B179" s="194" t="s">
        <v>4</v>
      </c>
      <c r="C179" s="196" t="s">
        <v>78</v>
      </c>
      <c r="D179" s="196" t="s">
        <v>37</v>
      </c>
      <c r="E179" s="196" t="s">
        <v>319</v>
      </c>
      <c r="F179" s="196"/>
      <c r="G179" s="197">
        <f>G180</f>
        <v>2525909</v>
      </c>
    </row>
    <row r="180" spans="1:8" ht="21.75" customHeight="1">
      <c r="A180" s="501" t="s">
        <v>320</v>
      </c>
      <c r="B180" s="180" t="s">
        <v>4</v>
      </c>
      <c r="C180" s="180" t="s">
        <v>78</v>
      </c>
      <c r="D180" s="180" t="s">
        <v>37</v>
      </c>
      <c r="E180" s="196" t="s">
        <v>321</v>
      </c>
      <c r="F180" s="196"/>
      <c r="G180" s="197">
        <f>G181</f>
        <v>2525909</v>
      </c>
    </row>
    <row r="181" spans="1:8" ht="33">
      <c r="A181" s="501" t="s">
        <v>468</v>
      </c>
      <c r="B181" s="180" t="s">
        <v>4</v>
      </c>
      <c r="C181" s="180" t="s">
        <v>78</v>
      </c>
      <c r="D181" s="180" t="s">
        <v>37</v>
      </c>
      <c r="E181" s="180" t="s">
        <v>322</v>
      </c>
      <c r="F181" s="199"/>
      <c r="G181" s="205">
        <f>G182+G183</f>
        <v>2525909</v>
      </c>
    </row>
    <row r="182" spans="1:8" ht="21" customHeight="1">
      <c r="A182" s="501" t="s">
        <v>30</v>
      </c>
      <c r="B182" s="180" t="s">
        <v>4</v>
      </c>
      <c r="C182" s="180" t="s">
        <v>78</v>
      </c>
      <c r="D182" s="180" t="s">
        <v>37</v>
      </c>
      <c r="E182" s="180" t="s">
        <v>322</v>
      </c>
      <c r="F182" s="199" t="s">
        <v>31</v>
      </c>
      <c r="G182" s="205">
        <v>2173693</v>
      </c>
    </row>
    <row r="183" spans="1:8" ht="33">
      <c r="A183" s="476" t="s">
        <v>40</v>
      </c>
      <c r="B183" s="180" t="s">
        <v>4</v>
      </c>
      <c r="C183" s="180" t="s">
        <v>78</v>
      </c>
      <c r="D183" s="180" t="s">
        <v>37</v>
      </c>
      <c r="E183" s="180" t="s">
        <v>322</v>
      </c>
      <c r="F183" s="199" t="s">
        <v>41</v>
      </c>
      <c r="G183" s="205">
        <v>352216</v>
      </c>
    </row>
    <row r="184" spans="1:8" ht="15.75" customHeight="1">
      <c r="A184" s="502" t="s">
        <v>84</v>
      </c>
      <c r="B184" s="188" t="s">
        <v>4</v>
      </c>
      <c r="C184" s="188" t="s">
        <v>59</v>
      </c>
      <c r="D184" s="188"/>
      <c r="E184" s="188"/>
      <c r="F184" s="189"/>
      <c r="G184" s="204">
        <f>G185+G190</f>
        <v>428064</v>
      </c>
    </row>
    <row r="185" spans="1:8" ht="16.5">
      <c r="A185" s="502" t="s">
        <v>85</v>
      </c>
      <c r="B185" s="188" t="s">
        <v>4</v>
      </c>
      <c r="C185" s="188" t="s">
        <v>59</v>
      </c>
      <c r="D185" s="188" t="s">
        <v>24</v>
      </c>
      <c r="E185" s="180"/>
      <c r="F185" s="199"/>
      <c r="G185" s="204">
        <f>G186</f>
        <v>147564</v>
      </c>
    </row>
    <row r="186" spans="1:8" ht="33">
      <c r="A186" s="501" t="s">
        <v>924</v>
      </c>
      <c r="B186" s="180" t="s">
        <v>4</v>
      </c>
      <c r="C186" s="180" t="s">
        <v>59</v>
      </c>
      <c r="D186" s="180" t="s">
        <v>24</v>
      </c>
      <c r="E186" s="180" t="s">
        <v>303</v>
      </c>
      <c r="F186" s="199"/>
      <c r="G186" s="205">
        <f>G187</f>
        <v>147564</v>
      </c>
    </row>
    <row r="187" spans="1:8" ht="33">
      <c r="A187" s="512" t="s">
        <v>324</v>
      </c>
      <c r="B187" s="180" t="s">
        <v>4</v>
      </c>
      <c r="C187" s="180" t="s">
        <v>59</v>
      </c>
      <c r="D187" s="180" t="s">
        <v>24</v>
      </c>
      <c r="E187" s="180" t="s">
        <v>586</v>
      </c>
      <c r="F187" s="199"/>
      <c r="G187" s="205">
        <f>G188</f>
        <v>147564</v>
      </c>
    </row>
    <row r="188" spans="1:8" ht="18" customHeight="1">
      <c r="A188" s="395" t="s">
        <v>325</v>
      </c>
      <c r="B188" s="180" t="s">
        <v>4</v>
      </c>
      <c r="C188" s="180" t="s">
        <v>59</v>
      </c>
      <c r="D188" s="180" t="s">
        <v>24</v>
      </c>
      <c r="E188" s="180" t="s">
        <v>695</v>
      </c>
      <c r="F188" s="199"/>
      <c r="G188" s="205">
        <f>G189</f>
        <v>147564</v>
      </c>
    </row>
    <row r="189" spans="1:8" ht="25.5" customHeight="1">
      <c r="A189" s="476" t="s">
        <v>86</v>
      </c>
      <c r="B189" s="180" t="s">
        <v>4</v>
      </c>
      <c r="C189" s="180" t="s">
        <v>59</v>
      </c>
      <c r="D189" s="180" t="s">
        <v>24</v>
      </c>
      <c r="E189" s="180" t="s">
        <v>695</v>
      </c>
      <c r="F189" s="199" t="s">
        <v>87</v>
      </c>
      <c r="G189" s="205">
        <v>147564</v>
      </c>
    </row>
    <row r="190" spans="1:8" ht="19.5" customHeight="1">
      <c r="A190" s="513" t="s">
        <v>88</v>
      </c>
      <c r="B190" s="188" t="s">
        <v>4</v>
      </c>
      <c r="C190" s="188" t="s">
        <v>59</v>
      </c>
      <c r="D190" s="188" t="s">
        <v>33</v>
      </c>
      <c r="E190" s="188"/>
      <c r="F190" s="189"/>
      <c r="G190" s="204">
        <f>+G195+G191</f>
        <v>280500</v>
      </c>
    </row>
    <row r="191" spans="1:8" ht="33">
      <c r="A191" s="476" t="s">
        <v>923</v>
      </c>
      <c r="B191" s="199" t="s">
        <v>4</v>
      </c>
      <c r="C191" s="199" t="s">
        <v>59</v>
      </c>
      <c r="D191" s="199" t="s">
        <v>33</v>
      </c>
      <c r="E191" s="180" t="s">
        <v>682</v>
      </c>
      <c r="F191" s="199"/>
      <c r="G191" s="205">
        <f>G192</f>
        <v>46000</v>
      </c>
      <c r="H191" s="135"/>
    </row>
    <row r="192" spans="1:8" ht="16.5">
      <c r="A192" s="476" t="s">
        <v>712</v>
      </c>
      <c r="B192" s="199" t="s">
        <v>4</v>
      </c>
      <c r="C192" s="199" t="s">
        <v>59</v>
      </c>
      <c r="D192" s="199" t="s">
        <v>33</v>
      </c>
      <c r="E192" s="180" t="s">
        <v>683</v>
      </c>
      <c r="F192" s="199"/>
      <c r="G192" s="205">
        <f>G193</f>
        <v>46000</v>
      </c>
      <c r="H192" s="135"/>
    </row>
    <row r="193" spans="1:8" ht="22.5" customHeight="1">
      <c r="A193" s="476" t="s">
        <v>638</v>
      </c>
      <c r="B193" s="199" t="s">
        <v>4</v>
      </c>
      <c r="C193" s="199" t="s">
        <v>59</v>
      </c>
      <c r="D193" s="199" t="s">
        <v>33</v>
      </c>
      <c r="E193" s="180" t="s">
        <v>684</v>
      </c>
      <c r="F193" s="199"/>
      <c r="G193" s="205">
        <f>G194</f>
        <v>46000</v>
      </c>
      <c r="H193" s="135"/>
    </row>
    <row r="194" spans="1:8" ht="33">
      <c r="A194" s="476" t="s">
        <v>636</v>
      </c>
      <c r="B194" s="199" t="s">
        <v>4</v>
      </c>
      <c r="C194" s="199" t="s">
        <v>59</v>
      </c>
      <c r="D194" s="199" t="s">
        <v>33</v>
      </c>
      <c r="E194" s="180" t="s">
        <v>684</v>
      </c>
      <c r="F194" s="199" t="s">
        <v>635</v>
      </c>
      <c r="G194" s="205">
        <v>46000</v>
      </c>
      <c r="H194" s="135"/>
    </row>
    <row r="195" spans="1:8" ht="32.25" customHeight="1">
      <c r="A195" s="501" t="s">
        <v>922</v>
      </c>
      <c r="B195" s="180" t="s">
        <v>4</v>
      </c>
      <c r="C195" s="180" t="s">
        <v>59</v>
      </c>
      <c r="D195" s="180" t="s">
        <v>33</v>
      </c>
      <c r="E195" s="180" t="s">
        <v>303</v>
      </c>
      <c r="F195" s="199"/>
      <c r="G195" s="205">
        <f>G196+G205</f>
        <v>234500</v>
      </c>
      <c r="H195" s="135"/>
    </row>
    <row r="196" spans="1:8" ht="16.5">
      <c r="A196" s="501" t="s">
        <v>326</v>
      </c>
      <c r="B196" s="180" t="s">
        <v>4</v>
      </c>
      <c r="C196" s="180" t="s">
        <v>59</v>
      </c>
      <c r="D196" s="180" t="s">
        <v>33</v>
      </c>
      <c r="E196" s="180" t="s">
        <v>304</v>
      </c>
      <c r="F196" s="199"/>
      <c r="G196" s="205">
        <f>G197+G199+G201+G203</f>
        <v>191500</v>
      </c>
      <c r="H196" s="135"/>
    </row>
    <row r="197" spans="1:8" ht="15.75" customHeight="1">
      <c r="A197" s="395" t="s">
        <v>327</v>
      </c>
      <c r="B197" s="180" t="s">
        <v>4</v>
      </c>
      <c r="C197" s="180" t="s">
        <v>59</v>
      </c>
      <c r="D197" s="180" t="s">
        <v>33</v>
      </c>
      <c r="E197" s="180" t="s">
        <v>685</v>
      </c>
      <c r="F197" s="199"/>
      <c r="G197" s="205">
        <f>+G198</f>
        <v>65000</v>
      </c>
    </row>
    <row r="198" spans="1:8" ht="33">
      <c r="A198" s="476" t="s">
        <v>636</v>
      </c>
      <c r="B198" s="180" t="s">
        <v>4</v>
      </c>
      <c r="C198" s="180" t="s">
        <v>59</v>
      </c>
      <c r="D198" s="180" t="s">
        <v>33</v>
      </c>
      <c r="E198" s="180" t="s">
        <v>685</v>
      </c>
      <c r="F198" s="199" t="s">
        <v>635</v>
      </c>
      <c r="G198" s="205">
        <v>65000</v>
      </c>
    </row>
    <row r="199" spans="1:8" ht="20.25" customHeight="1">
      <c r="A199" s="483" t="s">
        <v>89</v>
      </c>
      <c r="B199" s="199" t="s">
        <v>4</v>
      </c>
      <c r="C199" s="199" t="s">
        <v>59</v>
      </c>
      <c r="D199" s="199" t="s">
        <v>33</v>
      </c>
      <c r="E199" s="180" t="s">
        <v>686</v>
      </c>
      <c r="F199" s="199"/>
      <c r="G199" s="205">
        <f>+G200</f>
        <v>120000</v>
      </c>
    </row>
    <row r="200" spans="1:8" ht="36.75" customHeight="1">
      <c r="A200" s="476" t="s">
        <v>636</v>
      </c>
      <c r="B200" s="199" t="s">
        <v>4</v>
      </c>
      <c r="C200" s="199" t="s">
        <v>59</v>
      </c>
      <c r="D200" s="199" t="s">
        <v>33</v>
      </c>
      <c r="E200" s="180" t="s">
        <v>686</v>
      </c>
      <c r="F200" s="199" t="s">
        <v>635</v>
      </c>
      <c r="G200" s="205">
        <v>120000</v>
      </c>
    </row>
    <row r="201" spans="1:8" ht="34.5" customHeight="1">
      <c r="A201" s="395" t="s">
        <v>90</v>
      </c>
      <c r="B201" s="199" t="s">
        <v>4</v>
      </c>
      <c r="C201" s="199" t="s">
        <v>59</v>
      </c>
      <c r="D201" s="199" t="s">
        <v>33</v>
      </c>
      <c r="E201" s="180" t="s">
        <v>687</v>
      </c>
      <c r="F201" s="207"/>
      <c r="G201" s="205">
        <f>+G202</f>
        <v>6500</v>
      </c>
    </row>
    <row r="202" spans="1:8" ht="36.75" customHeight="1">
      <c r="A202" s="476" t="s">
        <v>636</v>
      </c>
      <c r="B202" s="199" t="s">
        <v>4</v>
      </c>
      <c r="C202" s="199" t="s">
        <v>59</v>
      </c>
      <c r="D202" s="199" t="s">
        <v>33</v>
      </c>
      <c r="E202" s="180" t="s">
        <v>687</v>
      </c>
      <c r="F202" s="199" t="s">
        <v>635</v>
      </c>
      <c r="G202" s="205">
        <v>6500</v>
      </c>
    </row>
    <row r="203" spans="1:8" ht="49.5">
      <c r="A203" s="476" t="s">
        <v>754</v>
      </c>
      <c r="B203" s="199" t="s">
        <v>4</v>
      </c>
      <c r="C203" s="199" t="s">
        <v>59</v>
      </c>
      <c r="D203" s="199" t="s">
        <v>33</v>
      </c>
      <c r="E203" s="180" t="s">
        <v>753</v>
      </c>
      <c r="F203" s="199"/>
      <c r="G203" s="205">
        <f>G204</f>
        <v>0</v>
      </c>
    </row>
    <row r="204" spans="1:8" ht="33">
      <c r="A204" s="476" t="s">
        <v>636</v>
      </c>
      <c r="B204" s="199" t="s">
        <v>4</v>
      </c>
      <c r="C204" s="199" t="s">
        <v>59</v>
      </c>
      <c r="D204" s="199" t="s">
        <v>33</v>
      </c>
      <c r="E204" s="180" t="s">
        <v>753</v>
      </c>
      <c r="F204" s="199" t="s">
        <v>635</v>
      </c>
      <c r="G204" s="205">
        <v>0</v>
      </c>
    </row>
    <row r="205" spans="1:8" ht="33">
      <c r="A205" s="512" t="s">
        <v>324</v>
      </c>
      <c r="B205" s="180" t="s">
        <v>4</v>
      </c>
      <c r="C205" s="180" t="s">
        <v>59</v>
      </c>
      <c r="D205" s="180" t="s">
        <v>33</v>
      </c>
      <c r="E205" s="180" t="s">
        <v>586</v>
      </c>
      <c r="F205" s="199"/>
      <c r="G205" s="205">
        <f>G206</f>
        <v>43000</v>
      </c>
    </row>
    <row r="206" spans="1:8" ht="49.5">
      <c r="A206" s="512" t="s">
        <v>710</v>
      </c>
      <c r="B206" s="180" t="s">
        <v>4</v>
      </c>
      <c r="C206" s="180" t="s">
        <v>59</v>
      </c>
      <c r="D206" s="180" t="s">
        <v>33</v>
      </c>
      <c r="E206" s="180" t="s">
        <v>696</v>
      </c>
      <c r="F206" s="199"/>
      <c r="G206" s="205">
        <f>G207+G208</f>
        <v>43000</v>
      </c>
    </row>
    <row r="207" spans="1:8" ht="16.5">
      <c r="A207" s="476" t="s">
        <v>86</v>
      </c>
      <c r="B207" s="180" t="s">
        <v>4</v>
      </c>
      <c r="C207" s="180" t="s">
        <v>59</v>
      </c>
      <c r="D207" s="180" t="s">
        <v>33</v>
      </c>
      <c r="E207" s="180" t="s">
        <v>696</v>
      </c>
      <c r="F207" s="199" t="s">
        <v>87</v>
      </c>
      <c r="G207" s="205"/>
    </row>
    <row r="208" spans="1:8" ht="16.5">
      <c r="A208" s="476" t="s">
        <v>81</v>
      </c>
      <c r="B208" s="180" t="s">
        <v>4</v>
      </c>
      <c r="C208" s="180" t="s">
        <v>59</v>
      </c>
      <c r="D208" s="180" t="s">
        <v>33</v>
      </c>
      <c r="E208" s="180" t="s">
        <v>696</v>
      </c>
      <c r="F208" s="199" t="s">
        <v>82</v>
      </c>
      <c r="G208" s="205">
        <v>43000</v>
      </c>
    </row>
    <row r="209" spans="1:7" ht="18" customHeight="1">
      <c r="A209" s="514" t="s">
        <v>91</v>
      </c>
      <c r="B209" s="188" t="s">
        <v>4</v>
      </c>
      <c r="C209" s="189" t="s">
        <v>92</v>
      </c>
      <c r="D209" s="189"/>
      <c r="E209" s="189"/>
      <c r="F209" s="189"/>
      <c r="G209" s="190">
        <f>G210</f>
        <v>2691586</v>
      </c>
    </row>
    <row r="210" spans="1:7" ht="19.5" customHeight="1">
      <c r="A210" s="505" t="s">
        <v>93</v>
      </c>
      <c r="B210" s="189" t="s">
        <v>4</v>
      </c>
      <c r="C210" s="189" t="s">
        <v>92</v>
      </c>
      <c r="D210" s="188" t="s">
        <v>24</v>
      </c>
      <c r="E210" s="189"/>
      <c r="F210" s="189"/>
      <c r="G210" s="204">
        <f>G211+G215</f>
        <v>2691586</v>
      </c>
    </row>
    <row r="211" spans="1:7" ht="36.75" customHeight="1">
      <c r="A211" s="492" t="s">
        <v>912</v>
      </c>
      <c r="B211" s="199" t="s">
        <v>4</v>
      </c>
      <c r="C211" s="199" t="s">
        <v>92</v>
      </c>
      <c r="D211" s="199" t="s">
        <v>24</v>
      </c>
      <c r="E211" s="199" t="s">
        <v>299</v>
      </c>
      <c r="F211" s="199"/>
      <c r="G211" s="205">
        <f>G212</f>
        <v>9500</v>
      </c>
    </row>
    <row r="212" spans="1:7" ht="20.25" customHeight="1">
      <c r="A212" s="515" t="s">
        <v>330</v>
      </c>
      <c r="B212" s="199" t="s">
        <v>4</v>
      </c>
      <c r="C212" s="199" t="s">
        <v>92</v>
      </c>
      <c r="D212" s="199" t="s">
        <v>24</v>
      </c>
      <c r="E212" s="199" t="s">
        <v>688</v>
      </c>
      <c r="F212" s="199"/>
      <c r="G212" s="205">
        <f>G213</f>
        <v>9500</v>
      </c>
    </row>
    <row r="213" spans="1:7" ht="34.5" customHeight="1">
      <c r="A213" s="511" t="s">
        <v>94</v>
      </c>
      <c r="B213" s="196" t="s">
        <v>4</v>
      </c>
      <c r="C213" s="199" t="s">
        <v>92</v>
      </c>
      <c r="D213" s="199" t="s">
        <v>24</v>
      </c>
      <c r="E213" s="196" t="s">
        <v>689</v>
      </c>
      <c r="F213" s="199"/>
      <c r="G213" s="205">
        <f>G214</f>
        <v>9500</v>
      </c>
    </row>
    <row r="214" spans="1:7" ht="33">
      <c r="A214" s="395" t="s">
        <v>40</v>
      </c>
      <c r="B214" s="196" t="s">
        <v>4</v>
      </c>
      <c r="C214" s="199" t="s">
        <v>92</v>
      </c>
      <c r="D214" s="199" t="s">
        <v>24</v>
      </c>
      <c r="E214" s="196" t="s">
        <v>689</v>
      </c>
      <c r="F214" s="199" t="s">
        <v>41</v>
      </c>
      <c r="G214" s="205">
        <v>9500</v>
      </c>
    </row>
    <row r="215" spans="1:7" ht="33">
      <c r="A215" s="492" t="s">
        <v>921</v>
      </c>
      <c r="B215" s="199" t="s">
        <v>4</v>
      </c>
      <c r="C215" s="199" t="s">
        <v>92</v>
      </c>
      <c r="D215" s="199" t="s">
        <v>24</v>
      </c>
      <c r="E215" s="199" t="s">
        <v>466</v>
      </c>
      <c r="F215" s="199"/>
      <c r="G215" s="205">
        <f>G216+G221</f>
        <v>2682086</v>
      </c>
    </row>
    <row r="216" spans="1:7" ht="20.25" customHeight="1">
      <c r="A216" s="492" t="s">
        <v>331</v>
      </c>
      <c r="B216" s="195" t="s">
        <v>4</v>
      </c>
      <c r="C216" s="195" t="s">
        <v>92</v>
      </c>
      <c r="D216" s="195" t="s">
        <v>24</v>
      </c>
      <c r="E216" s="199" t="s">
        <v>323</v>
      </c>
      <c r="F216" s="199"/>
      <c r="G216" s="205">
        <f>G217</f>
        <v>2392536</v>
      </c>
    </row>
    <row r="217" spans="1:7" ht="49.5">
      <c r="A217" s="501" t="s">
        <v>80</v>
      </c>
      <c r="B217" s="195" t="s">
        <v>4</v>
      </c>
      <c r="C217" s="195" t="s">
        <v>92</v>
      </c>
      <c r="D217" s="195" t="s">
        <v>24</v>
      </c>
      <c r="E217" s="199" t="s">
        <v>690</v>
      </c>
      <c r="F217" s="199"/>
      <c r="G217" s="205">
        <f>G218+G219+G220</f>
        <v>2392536</v>
      </c>
    </row>
    <row r="218" spans="1:7" ht="20.25" customHeight="1">
      <c r="A218" s="476" t="s">
        <v>81</v>
      </c>
      <c r="B218" s="195" t="s">
        <v>4</v>
      </c>
      <c r="C218" s="195" t="s">
        <v>92</v>
      </c>
      <c r="D218" s="195" t="s">
        <v>24</v>
      </c>
      <c r="E218" s="199" t="s">
        <v>690</v>
      </c>
      <c r="F218" s="199" t="s">
        <v>82</v>
      </c>
      <c r="G218" s="205">
        <v>1204934</v>
      </c>
    </row>
    <row r="219" spans="1:7" ht="33">
      <c r="A219" s="476" t="s">
        <v>40</v>
      </c>
      <c r="B219" s="195" t="s">
        <v>4</v>
      </c>
      <c r="C219" s="195" t="s">
        <v>92</v>
      </c>
      <c r="D219" s="195" t="s">
        <v>24</v>
      </c>
      <c r="E219" s="199" t="s">
        <v>690</v>
      </c>
      <c r="F219" s="199" t="s">
        <v>41</v>
      </c>
      <c r="G219" s="205">
        <v>868602</v>
      </c>
    </row>
    <row r="220" spans="1:7" ht="16.5">
      <c r="A220" s="476" t="s">
        <v>42</v>
      </c>
      <c r="B220" s="195" t="s">
        <v>4</v>
      </c>
      <c r="C220" s="195" t="s">
        <v>92</v>
      </c>
      <c r="D220" s="195" t="s">
        <v>24</v>
      </c>
      <c r="E220" s="199" t="s">
        <v>690</v>
      </c>
      <c r="F220" s="199" t="s">
        <v>43</v>
      </c>
      <c r="G220" s="205">
        <v>319000</v>
      </c>
    </row>
    <row r="221" spans="1:7" ht="16.5">
      <c r="A221" s="482" t="s">
        <v>332</v>
      </c>
      <c r="B221" s="195" t="s">
        <v>4</v>
      </c>
      <c r="C221" s="195" t="s">
        <v>92</v>
      </c>
      <c r="D221" s="195" t="s">
        <v>24</v>
      </c>
      <c r="E221" s="199" t="s">
        <v>691</v>
      </c>
      <c r="F221" s="199"/>
      <c r="G221" s="205">
        <f>G222</f>
        <v>289550</v>
      </c>
    </row>
    <row r="222" spans="1:7" ht="16.5">
      <c r="A222" s="482" t="s">
        <v>96</v>
      </c>
      <c r="B222" s="195" t="s">
        <v>4</v>
      </c>
      <c r="C222" s="195" t="s">
        <v>92</v>
      </c>
      <c r="D222" s="195" t="s">
        <v>24</v>
      </c>
      <c r="E222" s="199" t="s">
        <v>692</v>
      </c>
      <c r="F222" s="199"/>
      <c r="G222" s="205">
        <f>G223</f>
        <v>289550</v>
      </c>
    </row>
    <row r="223" spans="1:7" ht="33">
      <c r="A223" s="476" t="s">
        <v>40</v>
      </c>
      <c r="B223" s="195" t="s">
        <v>4</v>
      </c>
      <c r="C223" s="195" t="s">
        <v>92</v>
      </c>
      <c r="D223" s="195" t="s">
        <v>24</v>
      </c>
      <c r="E223" s="199" t="s">
        <v>692</v>
      </c>
      <c r="F223" s="199" t="s">
        <v>41</v>
      </c>
      <c r="G223" s="205">
        <v>289550</v>
      </c>
    </row>
    <row r="224" spans="1:7" ht="16.5">
      <c r="A224" s="516" t="s">
        <v>97</v>
      </c>
      <c r="B224" s="517"/>
      <c r="C224" s="518"/>
      <c r="D224" s="518"/>
      <c r="E224" s="518"/>
      <c r="F224" s="518"/>
      <c r="G224" s="519">
        <f>G19+G59+G66+G85+G98+G154+G184+G209</f>
        <v>35589500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  <rowBreaks count="3" manualBreakCount="3">
    <brk id="55" max="6" man="1"/>
    <brk id="105" max="6" man="1"/>
    <brk id="155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R225"/>
  <sheetViews>
    <sheetView view="pageBreakPreview" zoomScale="78" zoomScaleNormal="80" zoomScaleSheetLayoutView="78" workbookViewId="0">
      <selection activeCell="I241" sqref="I241"/>
    </sheetView>
  </sheetViews>
  <sheetFormatPr defaultRowHeight="12.75"/>
  <cols>
    <col min="1" max="1" width="68.28515625" customWidth="1"/>
    <col min="2" max="2" width="7.140625" style="115" customWidth="1"/>
    <col min="3" max="3" width="5.85546875" style="116" customWidth="1"/>
    <col min="4" max="4" width="5" style="116" customWidth="1"/>
    <col min="5" max="5" width="17.5703125" style="116" customWidth="1"/>
    <col min="6" max="6" width="5.85546875" style="116" customWidth="1"/>
    <col min="7" max="7" width="19.7109375" style="117" customWidth="1"/>
    <col min="8" max="8" width="17.5703125" customWidth="1"/>
    <col min="9" max="9" width="16.28515625" customWidth="1"/>
  </cols>
  <sheetData>
    <row r="1" spans="1:10" ht="18.75">
      <c r="B1" s="5"/>
      <c r="C1" s="5" t="s">
        <v>98</v>
      </c>
      <c r="D1" s="118"/>
      <c r="E1" s="118"/>
      <c r="F1" s="118"/>
      <c r="G1" s="118"/>
      <c r="H1" s="5"/>
      <c r="I1" s="118"/>
      <c r="J1" s="118"/>
    </row>
    <row r="2" spans="1:10" ht="18.75">
      <c r="B2" s="5"/>
      <c r="C2" s="5" t="s">
        <v>859</v>
      </c>
      <c r="D2" s="118"/>
      <c r="E2" s="118"/>
      <c r="F2" s="118"/>
      <c r="G2" s="405"/>
      <c r="H2" s="422"/>
      <c r="I2" s="405"/>
      <c r="J2" s="118"/>
    </row>
    <row r="3" spans="1:10" ht="18.75">
      <c r="B3" s="5"/>
      <c r="C3" s="5" t="s">
        <v>856</v>
      </c>
      <c r="D3" s="118"/>
      <c r="E3" s="118"/>
      <c r="F3" s="118"/>
      <c r="G3" s="406"/>
      <c r="H3" s="422"/>
      <c r="I3" s="406"/>
      <c r="J3" s="119"/>
    </row>
    <row r="4" spans="1:10" ht="18.75">
      <c r="B4" s="5"/>
      <c r="C4" s="5" t="s">
        <v>860</v>
      </c>
      <c r="D4" s="118"/>
      <c r="E4" s="118"/>
      <c r="F4" s="118"/>
      <c r="G4" s="405"/>
      <c r="H4" s="424"/>
      <c r="I4" s="405"/>
      <c r="J4" s="118"/>
    </row>
    <row r="5" spans="1:10" ht="18.75">
      <c r="B5" s="5"/>
      <c r="C5" s="5" t="s">
        <v>858</v>
      </c>
      <c r="D5" s="118"/>
      <c r="E5" s="118"/>
      <c r="F5" s="118"/>
      <c r="G5" s="405"/>
      <c r="H5" s="424"/>
      <c r="I5" s="405"/>
      <c r="J5" s="118"/>
    </row>
    <row r="6" spans="1:10" ht="18.75">
      <c r="B6" s="2"/>
      <c r="C6" s="2" t="s">
        <v>878</v>
      </c>
      <c r="D6" s="118"/>
      <c r="E6" s="118"/>
      <c r="F6" s="118"/>
      <c r="G6" s="409"/>
      <c r="H6" s="425"/>
      <c r="I6" s="409"/>
      <c r="J6" s="118"/>
    </row>
    <row r="7" spans="1:10" ht="18.75">
      <c r="B7" s="5"/>
      <c r="C7" s="5" t="s">
        <v>879</v>
      </c>
      <c r="D7" s="118"/>
      <c r="E7" s="118"/>
      <c r="F7" s="118"/>
      <c r="G7" s="409"/>
      <c r="H7" s="425"/>
      <c r="I7" s="409"/>
      <c r="J7" s="118"/>
    </row>
    <row r="8" spans="1:10" ht="18.75">
      <c r="B8" s="5"/>
      <c r="C8" s="5" t="s">
        <v>880</v>
      </c>
      <c r="D8" s="118"/>
      <c r="E8" s="118"/>
      <c r="F8" s="118"/>
      <c r="G8" s="405"/>
      <c r="H8" s="424"/>
      <c r="I8" s="405"/>
      <c r="J8" s="118"/>
    </row>
    <row r="9" spans="1:10" ht="18.75">
      <c r="B9" s="5"/>
      <c r="C9" s="423"/>
      <c r="D9" s="424"/>
      <c r="E9" s="424"/>
      <c r="F9" s="424"/>
      <c r="G9" s="118"/>
      <c r="H9" s="424"/>
      <c r="I9" s="118"/>
      <c r="J9" s="118"/>
    </row>
    <row r="10" spans="1:10" ht="18.75">
      <c r="B10" s="5"/>
      <c r="C10" s="423"/>
      <c r="D10" s="424"/>
      <c r="E10" s="424"/>
      <c r="F10" s="424"/>
      <c r="G10" s="118"/>
      <c r="H10" s="424"/>
      <c r="I10" s="118"/>
      <c r="J10" s="118"/>
    </row>
    <row r="12" spans="1:10" ht="18.75">
      <c r="A12" s="615" t="s">
        <v>17</v>
      </c>
      <c r="B12" s="615"/>
      <c r="C12" s="615"/>
      <c r="D12" s="615"/>
      <c r="E12" s="615"/>
      <c r="F12" s="615"/>
      <c r="G12" s="615"/>
    </row>
    <row r="13" spans="1:10" ht="18.75">
      <c r="A13" s="616" t="s">
        <v>532</v>
      </c>
      <c r="B13" s="616"/>
      <c r="C13" s="616"/>
      <c r="D13" s="616"/>
      <c r="E13" s="616"/>
      <c r="F13" s="616"/>
      <c r="G13" s="616"/>
    </row>
    <row r="14" spans="1:10" ht="18.75" customHeight="1">
      <c r="A14" s="616" t="s">
        <v>18</v>
      </c>
      <c r="B14" s="616"/>
      <c r="C14" s="616"/>
      <c r="D14" s="616"/>
      <c r="E14" s="616"/>
      <c r="F14" s="616"/>
      <c r="G14" s="616"/>
    </row>
    <row r="15" spans="1:10" ht="18.75" customHeight="1">
      <c r="A15" s="616" t="s">
        <v>898</v>
      </c>
      <c r="B15" s="616"/>
      <c r="C15" s="616"/>
      <c r="D15" s="616"/>
      <c r="E15" s="616"/>
      <c r="F15" s="616"/>
      <c r="G15" s="616"/>
    </row>
    <row r="16" spans="1:10" ht="19.5" thickBot="1">
      <c r="A16" s="104"/>
      <c r="B16" s="121"/>
      <c r="C16" s="122" t="s">
        <v>179</v>
      </c>
      <c r="D16" s="123"/>
      <c r="E16" s="123"/>
      <c r="F16" s="123"/>
      <c r="G16" s="124"/>
      <c r="H16" s="124" t="s">
        <v>116</v>
      </c>
    </row>
    <row r="17" spans="1:18" ht="51" customHeight="1" thickBot="1">
      <c r="A17" s="435" t="s">
        <v>118</v>
      </c>
      <c r="B17" s="436"/>
      <c r="C17" s="436" t="s">
        <v>19</v>
      </c>
      <c r="D17" s="436" t="s">
        <v>20</v>
      </c>
      <c r="E17" s="436" t="s">
        <v>21</v>
      </c>
      <c r="F17" s="436" t="s">
        <v>22</v>
      </c>
      <c r="G17" s="437" t="s">
        <v>899</v>
      </c>
      <c r="H17" s="438" t="s">
        <v>900</v>
      </c>
    </row>
    <row r="18" spans="1:18" ht="33">
      <c r="A18" s="485" t="s">
        <v>5</v>
      </c>
      <c r="B18" s="486" t="s">
        <v>4</v>
      </c>
      <c r="C18" s="487"/>
      <c r="D18" s="487"/>
      <c r="E18" s="487"/>
      <c r="F18" s="487"/>
      <c r="G18" s="488"/>
      <c r="H18" s="489"/>
    </row>
    <row r="19" spans="1:18" ht="16.5">
      <c r="A19" s="490" t="s">
        <v>23</v>
      </c>
      <c r="B19" s="188" t="s">
        <v>4</v>
      </c>
      <c r="C19" s="189" t="s">
        <v>24</v>
      </c>
      <c r="D19" s="189"/>
      <c r="E19" s="189"/>
      <c r="F19" s="189"/>
      <c r="G19" s="190">
        <f>G20+G25+G30+G45+G40</f>
        <v>5587870</v>
      </c>
      <c r="H19" s="190">
        <f>H20+H25+H30+H45+H40</f>
        <v>5581407</v>
      </c>
    </row>
    <row r="20" spans="1:18" ht="49.5">
      <c r="A20" s="491" t="s">
        <v>25</v>
      </c>
      <c r="B20" s="191" t="s">
        <v>4</v>
      </c>
      <c r="C20" s="191" t="s">
        <v>24</v>
      </c>
      <c r="D20" s="192" t="s">
        <v>26</v>
      </c>
      <c r="E20" s="192"/>
      <c r="F20" s="192"/>
      <c r="G20" s="193">
        <f t="shared" ref="G20:H23" si="0">G21</f>
        <v>1125979</v>
      </c>
      <c r="H20" s="193">
        <f t="shared" si="0"/>
        <v>1125979</v>
      </c>
    </row>
    <row r="21" spans="1:18" ht="49.5">
      <c r="A21" s="492" t="s">
        <v>27</v>
      </c>
      <c r="B21" s="194" t="s">
        <v>4</v>
      </c>
      <c r="C21" s="194" t="s">
        <v>24</v>
      </c>
      <c r="D21" s="194" t="s">
        <v>26</v>
      </c>
      <c r="E21" s="195" t="s">
        <v>271</v>
      </c>
      <c r="F21" s="196"/>
      <c r="G21" s="197">
        <f t="shared" si="0"/>
        <v>1125979</v>
      </c>
      <c r="H21" s="197">
        <f t="shared" si="0"/>
        <v>1125979</v>
      </c>
    </row>
    <row r="22" spans="1:18" ht="16.5">
      <c r="A22" s="492" t="s">
        <v>28</v>
      </c>
      <c r="B22" s="194" t="s">
        <v>4</v>
      </c>
      <c r="C22" s="194" t="s">
        <v>24</v>
      </c>
      <c r="D22" s="196" t="s">
        <v>26</v>
      </c>
      <c r="E22" s="195" t="s">
        <v>272</v>
      </c>
      <c r="F22" s="196"/>
      <c r="G22" s="197">
        <f t="shared" si="0"/>
        <v>1125979</v>
      </c>
      <c r="H22" s="197">
        <f t="shared" si="0"/>
        <v>1125979</v>
      </c>
    </row>
    <row r="23" spans="1:18" ht="16.5">
      <c r="A23" s="492" t="s">
        <v>29</v>
      </c>
      <c r="B23" s="194" t="s">
        <v>4</v>
      </c>
      <c r="C23" s="194" t="s">
        <v>24</v>
      </c>
      <c r="D23" s="194" t="s">
        <v>26</v>
      </c>
      <c r="E23" s="195" t="s">
        <v>273</v>
      </c>
      <c r="F23" s="196"/>
      <c r="G23" s="197">
        <f t="shared" si="0"/>
        <v>1125979</v>
      </c>
      <c r="H23" s="197">
        <f t="shared" si="0"/>
        <v>1125979</v>
      </c>
    </row>
    <row r="24" spans="1:18" ht="33">
      <c r="A24" s="492" t="s">
        <v>30</v>
      </c>
      <c r="B24" s="194" t="s">
        <v>4</v>
      </c>
      <c r="C24" s="194" t="s">
        <v>24</v>
      </c>
      <c r="D24" s="194" t="s">
        <v>26</v>
      </c>
      <c r="E24" s="195" t="s">
        <v>273</v>
      </c>
      <c r="F24" s="196" t="s">
        <v>31</v>
      </c>
      <c r="G24" s="197">
        <v>1125979</v>
      </c>
      <c r="H24" s="197">
        <v>1125979</v>
      </c>
    </row>
    <row r="25" spans="1:18" ht="68.25" customHeight="1">
      <c r="A25" s="491" t="s">
        <v>32</v>
      </c>
      <c r="B25" s="191" t="s">
        <v>4</v>
      </c>
      <c r="C25" s="191" t="s">
        <v>24</v>
      </c>
      <c r="D25" s="192" t="s">
        <v>33</v>
      </c>
      <c r="E25" s="192"/>
      <c r="F25" s="192"/>
      <c r="G25" s="193">
        <f t="shared" ref="G25:H28" si="1">G26</f>
        <v>423623</v>
      </c>
      <c r="H25" s="193">
        <f t="shared" si="1"/>
        <v>423623</v>
      </c>
      <c r="R25" s="332"/>
    </row>
    <row r="26" spans="1:18" ht="49.5">
      <c r="A26" s="492" t="s">
        <v>27</v>
      </c>
      <c r="B26" s="194" t="s">
        <v>4</v>
      </c>
      <c r="C26" s="194" t="s">
        <v>24</v>
      </c>
      <c r="D26" s="196" t="s">
        <v>33</v>
      </c>
      <c r="E26" s="195" t="s">
        <v>271</v>
      </c>
      <c r="F26" s="196"/>
      <c r="G26" s="197">
        <f t="shared" si="1"/>
        <v>423623</v>
      </c>
      <c r="H26" s="197">
        <f t="shared" si="1"/>
        <v>423623</v>
      </c>
    </row>
    <row r="27" spans="1:18" ht="33.75" customHeight="1">
      <c r="A27" s="492" t="s">
        <v>34</v>
      </c>
      <c r="B27" s="194" t="s">
        <v>4</v>
      </c>
      <c r="C27" s="194" t="s">
        <v>24</v>
      </c>
      <c r="D27" s="196" t="s">
        <v>33</v>
      </c>
      <c r="E27" s="195" t="s">
        <v>274</v>
      </c>
      <c r="F27" s="196"/>
      <c r="G27" s="197">
        <f t="shared" si="1"/>
        <v>423623</v>
      </c>
      <c r="H27" s="197">
        <f t="shared" si="1"/>
        <v>423623</v>
      </c>
    </row>
    <row r="28" spans="1:18" ht="36" customHeight="1">
      <c r="A28" s="492" t="s">
        <v>35</v>
      </c>
      <c r="B28" s="194" t="s">
        <v>4</v>
      </c>
      <c r="C28" s="194" t="s">
        <v>24</v>
      </c>
      <c r="D28" s="196" t="s">
        <v>33</v>
      </c>
      <c r="E28" s="195" t="s">
        <v>275</v>
      </c>
      <c r="F28" s="196"/>
      <c r="G28" s="197">
        <f t="shared" si="1"/>
        <v>423623</v>
      </c>
      <c r="H28" s="197">
        <f t="shared" si="1"/>
        <v>423623</v>
      </c>
    </row>
    <row r="29" spans="1:18" ht="33">
      <c r="A29" s="492" t="s">
        <v>30</v>
      </c>
      <c r="B29" s="194" t="s">
        <v>4</v>
      </c>
      <c r="C29" s="194" t="s">
        <v>24</v>
      </c>
      <c r="D29" s="196" t="s">
        <v>33</v>
      </c>
      <c r="E29" s="195" t="s">
        <v>275</v>
      </c>
      <c r="F29" s="196" t="s">
        <v>31</v>
      </c>
      <c r="G29" s="197">
        <v>423623</v>
      </c>
      <c r="H29" s="197">
        <v>423623</v>
      </c>
    </row>
    <row r="30" spans="1:18" ht="66">
      <c r="A30" s="491" t="s">
        <v>36</v>
      </c>
      <c r="B30" s="191" t="s">
        <v>4</v>
      </c>
      <c r="C30" s="191" t="s">
        <v>24</v>
      </c>
      <c r="D30" s="191" t="s">
        <v>37</v>
      </c>
      <c r="E30" s="191"/>
      <c r="F30" s="191"/>
      <c r="G30" s="193">
        <f>G31</f>
        <v>3871268</v>
      </c>
      <c r="H30" s="193">
        <f>H31</f>
        <v>3863205</v>
      </c>
    </row>
    <row r="31" spans="1:18" ht="49.5">
      <c r="A31" s="492" t="s">
        <v>27</v>
      </c>
      <c r="B31" s="194" t="s">
        <v>4</v>
      </c>
      <c r="C31" s="194" t="s">
        <v>24</v>
      </c>
      <c r="D31" s="196" t="s">
        <v>37</v>
      </c>
      <c r="E31" s="195" t="s">
        <v>271</v>
      </c>
      <c r="F31" s="196"/>
      <c r="G31" s="197">
        <f>G32</f>
        <v>3871268</v>
      </c>
      <c r="H31" s="197">
        <f>H32</f>
        <v>3863205</v>
      </c>
    </row>
    <row r="32" spans="1:18" ht="24" customHeight="1">
      <c r="A32" s="492" t="s">
        <v>38</v>
      </c>
      <c r="B32" s="194" t="s">
        <v>4</v>
      </c>
      <c r="C32" s="194" t="s">
        <v>24</v>
      </c>
      <c r="D32" s="196" t="s">
        <v>37</v>
      </c>
      <c r="E32" s="195" t="s">
        <v>276</v>
      </c>
      <c r="F32" s="196"/>
      <c r="G32" s="197">
        <f>G33+G36</f>
        <v>3871268</v>
      </c>
      <c r="H32" s="197">
        <f>H33+H36</f>
        <v>3863205</v>
      </c>
    </row>
    <row r="33" spans="1:10" ht="16.5">
      <c r="A33" s="492" t="s">
        <v>39</v>
      </c>
      <c r="B33" s="194" t="s">
        <v>4</v>
      </c>
      <c r="C33" s="194" t="s">
        <v>24</v>
      </c>
      <c r="D33" s="196" t="s">
        <v>37</v>
      </c>
      <c r="E33" s="195" t="s">
        <v>277</v>
      </c>
      <c r="F33" s="196"/>
      <c r="G33" s="197">
        <f>G34+G35+G38+G39</f>
        <v>3870268</v>
      </c>
      <c r="H33" s="197">
        <f>H34+H35+H38+H39</f>
        <v>3862205</v>
      </c>
    </row>
    <row r="34" spans="1:10" ht="33">
      <c r="A34" s="492" t="s">
        <v>30</v>
      </c>
      <c r="B34" s="194" t="s">
        <v>4</v>
      </c>
      <c r="C34" s="194" t="s">
        <v>24</v>
      </c>
      <c r="D34" s="196" t="s">
        <v>37</v>
      </c>
      <c r="E34" s="195" t="s">
        <v>277</v>
      </c>
      <c r="F34" s="196" t="s">
        <v>31</v>
      </c>
      <c r="G34" s="197">
        <v>2722311</v>
      </c>
      <c r="H34" s="197">
        <v>2722311</v>
      </c>
    </row>
    <row r="35" spans="1:10" ht="33">
      <c r="A35" s="493" t="s">
        <v>40</v>
      </c>
      <c r="B35" s="194" t="s">
        <v>4</v>
      </c>
      <c r="C35" s="194" t="s">
        <v>24</v>
      </c>
      <c r="D35" s="196" t="s">
        <v>37</v>
      </c>
      <c r="E35" s="195" t="s">
        <v>277</v>
      </c>
      <c r="F35" s="196" t="s">
        <v>41</v>
      </c>
      <c r="G35" s="197">
        <v>1072457</v>
      </c>
      <c r="H35" s="197">
        <v>1062894</v>
      </c>
    </row>
    <row r="36" spans="1:10" ht="49.5">
      <c r="A36" s="482" t="s">
        <v>815</v>
      </c>
      <c r="B36" s="194" t="s">
        <v>4</v>
      </c>
      <c r="C36" s="194" t="s">
        <v>24</v>
      </c>
      <c r="D36" s="196" t="s">
        <v>37</v>
      </c>
      <c r="E36" s="195" t="s">
        <v>816</v>
      </c>
      <c r="F36" s="196"/>
      <c r="G36" s="197">
        <f>G37</f>
        <v>1000</v>
      </c>
      <c r="H36" s="197">
        <f>H37</f>
        <v>1000</v>
      </c>
    </row>
    <row r="37" spans="1:10" ht="33">
      <c r="A37" s="493" t="s">
        <v>40</v>
      </c>
      <c r="B37" s="194" t="s">
        <v>4</v>
      </c>
      <c r="C37" s="194" t="s">
        <v>24</v>
      </c>
      <c r="D37" s="196" t="s">
        <v>37</v>
      </c>
      <c r="E37" s="195" t="s">
        <v>816</v>
      </c>
      <c r="F37" s="196" t="s">
        <v>41</v>
      </c>
      <c r="G37" s="197">
        <v>1000</v>
      </c>
      <c r="H37" s="197">
        <v>1000</v>
      </c>
    </row>
    <row r="38" spans="1:10" ht="16.5">
      <c r="A38" s="494" t="s">
        <v>42</v>
      </c>
      <c r="B38" s="194" t="s">
        <v>4</v>
      </c>
      <c r="C38" s="194" t="s">
        <v>24</v>
      </c>
      <c r="D38" s="196" t="s">
        <v>37</v>
      </c>
      <c r="E38" s="195" t="s">
        <v>277</v>
      </c>
      <c r="F38" s="196" t="s">
        <v>43</v>
      </c>
      <c r="G38" s="197">
        <v>70500</v>
      </c>
      <c r="H38" s="197">
        <v>72000</v>
      </c>
    </row>
    <row r="39" spans="1:10" ht="16.5">
      <c r="A39" s="494" t="s">
        <v>673</v>
      </c>
      <c r="B39" s="194" t="s">
        <v>4</v>
      </c>
      <c r="C39" s="194" t="s">
        <v>24</v>
      </c>
      <c r="D39" s="196" t="s">
        <v>37</v>
      </c>
      <c r="E39" s="195" t="s">
        <v>277</v>
      </c>
      <c r="F39" s="196" t="s">
        <v>674</v>
      </c>
      <c r="G39" s="197">
        <v>5000</v>
      </c>
      <c r="H39" s="197">
        <v>5000</v>
      </c>
    </row>
    <row r="40" spans="1:10" ht="16.5">
      <c r="A40" s="495" t="s">
        <v>278</v>
      </c>
      <c r="B40" s="198" t="s">
        <v>4</v>
      </c>
      <c r="C40" s="198" t="s">
        <v>24</v>
      </c>
      <c r="D40" s="198" t="s">
        <v>92</v>
      </c>
      <c r="E40" s="198"/>
      <c r="F40" s="198"/>
      <c r="G40" s="193">
        <f t="shared" ref="G40:H43" si="2">G41</f>
        <v>25000</v>
      </c>
      <c r="H40" s="193">
        <f t="shared" si="2"/>
        <v>25000</v>
      </c>
    </row>
    <row r="41" spans="1:10" ht="49.5">
      <c r="A41" s="496" t="s">
        <v>27</v>
      </c>
      <c r="B41" s="180" t="s">
        <v>4</v>
      </c>
      <c r="C41" s="195" t="s">
        <v>24</v>
      </c>
      <c r="D41" s="195" t="s">
        <v>92</v>
      </c>
      <c r="E41" s="196" t="s">
        <v>271</v>
      </c>
      <c r="F41" s="199"/>
      <c r="G41" s="197">
        <f t="shared" si="2"/>
        <v>25000</v>
      </c>
      <c r="H41" s="197">
        <f t="shared" si="2"/>
        <v>25000</v>
      </c>
      <c r="J41" s="128"/>
    </row>
    <row r="42" spans="1:10" ht="16.5">
      <c r="A42" s="492" t="s">
        <v>44</v>
      </c>
      <c r="B42" s="180" t="s">
        <v>4</v>
      </c>
      <c r="C42" s="195" t="s">
        <v>24</v>
      </c>
      <c r="D42" s="195" t="s">
        <v>92</v>
      </c>
      <c r="E42" s="196" t="s">
        <v>279</v>
      </c>
      <c r="F42" s="199"/>
      <c r="G42" s="197">
        <f t="shared" si="2"/>
        <v>25000</v>
      </c>
      <c r="H42" s="197">
        <f t="shared" si="2"/>
        <v>25000</v>
      </c>
    </row>
    <row r="43" spans="1:10" ht="49.5">
      <c r="A43" s="492" t="s">
        <v>55</v>
      </c>
      <c r="B43" s="180" t="s">
        <v>4</v>
      </c>
      <c r="C43" s="195" t="s">
        <v>24</v>
      </c>
      <c r="D43" s="195" t="s">
        <v>92</v>
      </c>
      <c r="E43" s="196" t="s">
        <v>280</v>
      </c>
      <c r="F43" s="199"/>
      <c r="G43" s="197">
        <f t="shared" si="2"/>
        <v>25000</v>
      </c>
      <c r="H43" s="197">
        <f t="shared" si="2"/>
        <v>25000</v>
      </c>
    </row>
    <row r="44" spans="1:10" ht="16.5">
      <c r="A44" s="492" t="s">
        <v>56</v>
      </c>
      <c r="B44" s="180" t="s">
        <v>4</v>
      </c>
      <c r="C44" s="195" t="s">
        <v>24</v>
      </c>
      <c r="D44" s="195" t="s">
        <v>92</v>
      </c>
      <c r="E44" s="196" t="s">
        <v>280</v>
      </c>
      <c r="F44" s="199" t="s">
        <v>57</v>
      </c>
      <c r="G44" s="197">
        <v>25000</v>
      </c>
      <c r="H44" s="197">
        <v>25000</v>
      </c>
    </row>
    <row r="45" spans="1:10" ht="16.5">
      <c r="A45" s="491" t="s">
        <v>44</v>
      </c>
      <c r="B45" s="191" t="s">
        <v>4</v>
      </c>
      <c r="C45" s="191" t="s">
        <v>24</v>
      </c>
      <c r="D45" s="191" t="s">
        <v>45</v>
      </c>
      <c r="E45" s="192"/>
      <c r="F45" s="192"/>
      <c r="G45" s="193">
        <f>G46+G53</f>
        <v>142000</v>
      </c>
      <c r="H45" s="193">
        <f>H46+H53</f>
        <v>143600</v>
      </c>
    </row>
    <row r="46" spans="1:10" ht="49.5">
      <c r="A46" s="492" t="s">
        <v>27</v>
      </c>
      <c r="B46" s="194" t="s">
        <v>4</v>
      </c>
      <c r="C46" s="194" t="s">
        <v>24</v>
      </c>
      <c r="D46" s="196" t="s">
        <v>45</v>
      </c>
      <c r="E46" s="196" t="s">
        <v>281</v>
      </c>
      <c r="F46" s="196"/>
      <c r="G46" s="197">
        <f>G47</f>
        <v>122000</v>
      </c>
      <c r="H46" s="197">
        <f>H47</f>
        <v>123100</v>
      </c>
    </row>
    <row r="47" spans="1:10" ht="16.5">
      <c r="A47" s="492" t="s">
        <v>44</v>
      </c>
      <c r="B47" s="194" t="s">
        <v>4</v>
      </c>
      <c r="C47" s="196" t="s">
        <v>24</v>
      </c>
      <c r="D47" s="196" t="s">
        <v>45</v>
      </c>
      <c r="E47" s="196" t="s">
        <v>279</v>
      </c>
      <c r="F47" s="196"/>
      <c r="G47" s="197">
        <f>G48+G51</f>
        <v>122000</v>
      </c>
      <c r="H47" s="197">
        <f>H48+H51</f>
        <v>123100</v>
      </c>
    </row>
    <row r="48" spans="1:10" ht="16.5">
      <c r="A48" s="492" t="s">
        <v>46</v>
      </c>
      <c r="B48" s="194" t="s">
        <v>4</v>
      </c>
      <c r="C48" s="196" t="s">
        <v>24</v>
      </c>
      <c r="D48" s="196" t="s">
        <v>45</v>
      </c>
      <c r="E48" s="196" t="s">
        <v>282</v>
      </c>
      <c r="F48" s="196"/>
      <c r="G48" s="197">
        <f>+G50+G49</f>
        <v>122000</v>
      </c>
      <c r="H48" s="197">
        <f>+H50+H49</f>
        <v>123100</v>
      </c>
    </row>
    <row r="49" spans="1:8" ht="16.5">
      <c r="A49" s="494" t="s">
        <v>673</v>
      </c>
      <c r="B49" s="194" t="s">
        <v>4</v>
      </c>
      <c r="C49" s="196" t="s">
        <v>24</v>
      </c>
      <c r="D49" s="196" t="s">
        <v>45</v>
      </c>
      <c r="E49" s="196" t="s">
        <v>282</v>
      </c>
      <c r="F49" s="196" t="s">
        <v>674</v>
      </c>
      <c r="G49" s="197">
        <v>4500</v>
      </c>
      <c r="H49" s="197">
        <v>4600</v>
      </c>
    </row>
    <row r="50" spans="1:8" ht="16.5">
      <c r="A50" s="493" t="s">
        <v>42</v>
      </c>
      <c r="B50" s="194" t="s">
        <v>4</v>
      </c>
      <c r="C50" s="196" t="s">
        <v>24</v>
      </c>
      <c r="D50" s="196" t="s">
        <v>45</v>
      </c>
      <c r="E50" s="196" t="s">
        <v>282</v>
      </c>
      <c r="F50" s="196" t="s">
        <v>43</v>
      </c>
      <c r="G50" s="197">
        <v>117500</v>
      </c>
      <c r="H50" s="197">
        <v>118500</v>
      </c>
    </row>
    <row r="51" spans="1:8" ht="16.5">
      <c r="A51" s="493" t="s">
        <v>720</v>
      </c>
      <c r="B51" s="194" t="s">
        <v>4</v>
      </c>
      <c r="C51" s="196" t="s">
        <v>24</v>
      </c>
      <c r="D51" s="196" t="s">
        <v>45</v>
      </c>
      <c r="E51" s="196" t="s">
        <v>714</v>
      </c>
      <c r="F51" s="196"/>
      <c r="G51" s="197">
        <f>G52</f>
        <v>0</v>
      </c>
      <c r="H51" s="197">
        <f>H52</f>
        <v>0</v>
      </c>
    </row>
    <row r="52" spans="1:8" ht="33">
      <c r="A52" s="493" t="s">
        <v>40</v>
      </c>
      <c r="B52" s="194" t="s">
        <v>4</v>
      </c>
      <c r="C52" s="196" t="s">
        <v>24</v>
      </c>
      <c r="D52" s="196" t="s">
        <v>45</v>
      </c>
      <c r="E52" s="196" t="s">
        <v>714</v>
      </c>
      <c r="F52" s="196" t="s">
        <v>41</v>
      </c>
      <c r="G52" s="197">
        <v>0</v>
      </c>
      <c r="H52" s="197">
        <v>0</v>
      </c>
    </row>
    <row r="53" spans="1:8" ht="33">
      <c r="A53" s="482" t="s">
        <v>911</v>
      </c>
      <c r="B53" s="194" t="s">
        <v>4</v>
      </c>
      <c r="C53" s="196" t="s">
        <v>24</v>
      </c>
      <c r="D53" s="196" t="s">
        <v>45</v>
      </c>
      <c r="E53" s="196" t="s">
        <v>313</v>
      </c>
      <c r="F53" s="196"/>
      <c r="G53" s="197">
        <f>G54</f>
        <v>20000</v>
      </c>
      <c r="H53" s="197">
        <f>H54</f>
        <v>20500</v>
      </c>
    </row>
    <row r="54" spans="1:8" ht="16.5">
      <c r="A54" s="497" t="s">
        <v>529</v>
      </c>
      <c r="B54" s="194" t="s">
        <v>4</v>
      </c>
      <c r="C54" s="196" t="s">
        <v>24</v>
      </c>
      <c r="D54" s="196" t="s">
        <v>45</v>
      </c>
      <c r="E54" s="196" t="s">
        <v>310</v>
      </c>
      <c r="F54" s="196"/>
      <c r="G54" s="197">
        <f>G55+G57</f>
        <v>20000</v>
      </c>
      <c r="H54" s="197">
        <f>H55+H57</f>
        <v>20500</v>
      </c>
    </row>
    <row r="55" spans="1:8" ht="16.5">
      <c r="A55" s="497" t="s">
        <v>530</v>
      </c>
      <c r="B55" s="194" t="s">
        <v>4</v>
      </c>
      <c r="C55" s="196" t="s">
        <v>24</v>
      </c>
      <c r="D55" s="196" t="s">
        <v>45</v>
      </c>
      <c r="E55" s="196" t="s">
        <v>698</v>
      </c>
      <c r="F55" s="196"/>
      <c r="G55" s="197">
        <f>G56</f>
        <v>20000</v>
      </c>
      <c r="H55" s="197">
        <f>H56</f>
        <v>20500</v>
      </c>
    </row>
    <row r="56" spans="1:8" ht="33">
      <c r="A56" s="493" t="s">
        <v>40</v>
      </c>
      <c r="B56" s="194" t="s">
        <v>4</v>
      </c>
      <c r="C56" s="196" t="s">
        <v>24</v>
      </c>
      <c r="D56" s="196" t="s">
        <v>45</v>
      </c>
      <c r="E56" s="196" t="s">
        <v>698</v>
      </c>
      <c r="F56" s="196" t="s">
        <v>41</v>
      </c>
      <c r="G56" s="197">
        <v>20000</v>
      </c>
      <c r="H56" s="197">
        <v>20500</v>
      </c>
    </row>
    <row r="57" spans="1:8" ht="33">
      <c r="A57" s="493" t="s">
        <v>827</v>
      </c>
      <c r="B57" s="194" t="s">
        <v>4</v>
      </c>
      <c r="C57" s="196" t="s">
        <v>24</v>
      </c>
      <c r="D57" s="196" t="s">
        <v>45</v>
      </c>
      <c r="E57" s="196" t="s">
        <v>824</v>
      </c>
      <c r="F57" s="196"/>
      <c r="G57" s="197">
        <f>G58</f>
        <v>0</v>
      </c>
      <c r="H57" s="197">
        <f>H58</f>
        <v>0</v>
      </c>
    </row>
    <row r="58" spans="1:8" ht="16.5">
      <c r="A58" s="493" t="s">
        <v>826</v>
      </c>
      <c r="B58" s="194" t="s">
        <v>4</v>
      </c>
      <c r="C58" s="196" t="s">
        <v>24</v>
      </c>
      <c r="D58" s="196" t="s">
        <v>45</v>
      </c>
      <c r="E58" s="196" t="s">
        <v>824</v>
      </c>
      <c r="F58" s="196" t="s">
        <v>825</v>
      </c>
      <c r="G58" s="197">
        <v>0</v>
      </c>
      <c r="H58" s="197">
        <v>0</v>
      </c>
    </row>
    <row r="59" spans="1:8" ht="16.5">
      <c r="A59" s="498" t="s">
        <v>47</v>
      </c>
      <c r="B59" s="192" t="s">
        <v>4</v>
      </c>
      <c r="C59" s="192" t="s">
        <v>26</v>
      </c>
      <c r="D59" s="192"/>
      <c r="E59" s="192"/>
      <c r="F59" s="192"/>
      <c r="G59" s="200">
        <f>G60</f>
        <v>0</v>
      </c>
      <c r="H59" s="200">
        <f>H60</f>
        <v>0</v>
      </c>
    </row>
    <row r="60" spans="1:8" ht="16.5">
      <c r="A60" s="498" t="s">
        <v>48</v>
      </c>
      <c r="B60" s="196" t="s">
        <v>4</v>
      </c>
      <c r="C60" s="192" t="s">
        <v>26</v>
      </c>
      <c r="D60" s="192" t="s">
        <v>33</v>
      </c>
      <c r="E60" s="192"/>
      <c r="F60" s="192"/>
      <c r="G60" s="201">
        <f>G61</f>
        <v>0</v>
      </c>
      <c r="H60" s="201">
        <f>H61</f>
        <v>0</v>
      </c>
    </row>
    <row r="61" spans="1:8" ht="49.5">
      <c r="A61" s="496" t="s">
        <v>27</v>
      </c>
      <c r="B61" s="196" t="s">
        <v>4</v>
      </c>
      <c r="C61" s="196" t="s">
        <v>26</v>
      </c>
      <c r="D61" s="196" t="s">
        <v>33</v>
      </c>
      <c r="E61" s="196" t="s">
        <v>271</v>
      </c>
      <c r="F61" s="196"/>
      <c r="G61" s="197">
        <f>G63</f>
        <v>0</v>
      </c>
      <c r="H61" s="197">
        <f>H63</f>
        <v>0</v>
      </c>
    </row>
    <row r="62" spans="1:8" ht="16.5">
      <c r="A62" s="492" t="s">
        <v>44</v>
      </c>
      <c r="B62" s="196" t="s">
        <v>4</v>
      </c>
      <c r="C62" s="196" t="s">
        <v>26</v>
      </c>
      <c r="D62" s="196" t="s">
        <v>33</v>
      </c>
      <c r="E62" s="196" t="s">
        <v>279</v>
      </c>
      <c r="F62" s="196"/>
      <c r="G62" s="197">
        <f>G63</f>
        <v>0</v>
      </c>
      <c r="H62" s="197">
        <f>H63</f>
        <v>0</v>
      </c>
    </row>
    <row r="63" spans="1:8" ht="33">
      <c r="A63" s="496" t="s">
        <v>49</v>
      </c>
      <c r="B63" s="196" t="s">
        <v>4</v>
      </c>
      <c r="C63" s="196" t="s">
        <v>26</v>
      </c>
      <c r="D63" s="196" t="s">
        <v>33</v>
      </c>
      <c r="E63" s="196" t="s">
        <v>750</v>
      </c>
      <c r="F63" s="192"/>
      <c r="G63" s="201">
        <f>G64+G65</f>
        <v>0</v>
      </c>
      <c r="H63" s="201">
        <f>H64+H65</f>
        <v>0</v>
      </c>
    </row>
    <row r="64" spans="1:8" ht="36" customHeight="1">
      <c r="A64" s="492" t="s">
        <v>30</v>
      </c>
      <c r="B64" s="196" t="s">
        <v>4</v>
      </c>
      <c r="C64" s="196" t="s">
        <v>26</v>
      </c>
      <c r="D64" s="196" t="s">
        <v>33</v>
      </c>
      <c r="E64" s="196" t="s">
        <v>750</v>
      </c>
      <c r="F64" s="196" t="s">
        <v>31</v>
      </c>
      <c r="G64" s="197">
        <v>0</v>
      </c>
      <c r="H64" s="197">
        <v>0</v>
      </c>
    </row>
    <row r="65" spans="1:8" ht="33">
      <c r="A65" s="493" t="s">
        <v>40</v>
      </c>
      <c r="B65" s="196" t="s">
        <v>4</v>
      </c>
      <c r="C65" s="196" t="s">
        <v>26</v>
      </c>
      <c r="D65" s="196" t="s">
        <v>33</v>
      </c>
      <c r="E65" s="196" t="s">
        <v>750</v>
      </c>
      <c r="F65" s="196" t="s">
        <v>41</v>
      </c>
      <c r="G65" s="197">
        <v>0</v>
      </c>
      <c r="H65" s="197">
        <v>0</v>
      </c>
    </row>
    <row r="66" spans="1:8" ht="33">
      <c r="A66" s="490" t="s">
        <v>50</v>
      </c>
      <c r="B66" s="188" t="s">
        <v>4</v>
      </c>
      <c r="C66" s="189" t="s">
        <v>33</v>
      </c>
      <c r="D66" s="189"/>
      <c r="E66" s="189"/>
      <c r="F66" s="189"/>
      <c r="G66" s="190">
        <f>G67+G78</f>
        <v>81000</v>
      </c>
      <c r="H66" s="190">
        <f>H67+H78</f>
        <v>81500</v>
      </c>
    </row>
    <row r="67" spans="1:8" ht="16.5">
      <c r="A67" s="491" t="s">
        <v>51</v>
      </c>
      <c r="B67" s="191" t="s">
        <v>4</v>
      </c>
      <c r="C67" s="191" t="s">
        <v>33</v>
      </c>
      <c r="D67" s="191" t="s">
        <v>26</v>
      </c>
      <c r="E67" s="192"/>
      <c r="F67" s="192"/>
      <c r="G67" s="193">
        <f>G68+G74</f>
        <v>13000</v>
      </c>
      <c r="H67" s="193">
        <f>H68+H74</f>
        <v>13500</v>
      </c>
    </row>
    <row r="68" spans="1:8" ht="49.5">
      <c r="A68" s="492" t="s">
        <v>912</v>
      </c>
      <c r="B68" s="194" t="s">
        <v>4</v>
      </c>
      <c r="C68" s="194" t="s">
        <v>33</v>
      </c>
      <c r="D68" s="196" t="s">
        <v>26</v>
      </c>
      <c r="E68" s="196" t="s">
        <v>299</v>
      </c>
      <c r="F68" s="196"/>
      <c r="G68" s="197">
        <f>G69</f>
        <v>11000</v>
      </c>
      <c r="H68" s="197">
        <f>H69</f>
        <v>11500</v>
      </c>
    </row>
    <row r="69" spans="1:8" ht="18" customHeight="1">
      <c r="A69" s="492" t="s">
        <v>285</v>
      </c>
      <c r="B69" s="194" t="s">
        <v>4</v>
      </c>
      <c r="C69" s="194" t="s">
        <v>33</v>
      </c>
      <c r="D69" s="194" t="s">
        <v>26</v>
      </c>
      <c r="E69" s="196" t="s">
        <v>623</v>
      </c>
      <c r="F69" s="196"/>
      <c r="G69" s="197">
        <f>G70</f>
        <v>11000</v>
      </c>
      <c r="H69" s="197">
        <f>H70</f>
        <v>11500</v>
      </c>
    </row>
    <row r="70" spans="1:8" ht="33">
      <c r="A70" s="499" t="s">
        <v>52</v>
      </c>
      <c r="B70" s="194" t="s">
        <v>4</v>
      </c>
      <c r="C70" s="194" t="s">
        <v>33</v>
      </c>
      <c r="D70" s="194" t="s">
        <v>26</v>
      </c>
      <c r="E70" s="196" t="s">
        <v>675</v>
      </c>
      <c r="F70" s="196"/>
      <c r="G70" s="197">
        <f>G72+G71+G73</f>
        <v>11000</v>
      </c>
      <c r="H70" s="197">
        <f>H72+H71+H73</f>
        <v>11500</v>
      </c>
    </row>
    <row r="71" spans="1:8" ht="33">
      <c r="A71" s="492" t="s">
        <v>30</v>
      </c>
      <c r="B71" s="194" t="s">
        <v>4</v>
      </c>
      <c r="C71" s="194" t="s">
        <v>33</v>
      </c>
      <c r="D71" s="194" t="s">
        <v>26</v>
      </c>
      <c r="E71" s="196" t="s">
        <v>675</v>
      </c>
      <c r="F71" s="196" t="s">
        <v>31</v>
      </c>
      <c r="G71" s="197">
        <v>7500</v>
      </c>
      <c r="H71" s="197">
        <v>7500</v>
      </c>
    </row>
    <row r="72" spans="1:8" ht="33">
      <c r="A72" s="493" t="s">
        <v>40</v>
      </c>
      <c r="B72" s="194" t="s">
        <v>4</v>
      </c>
      <c r="C72" s="194" t="s">
        <v>33</v>
      </c>
      <c r="D72" s="194" t="s">
        <v>26</v>
      </c>
      <c r="E72" s="196" t="s">
        <v>675</v>
      </c>
      <c r="F72" s="196" t="s">
        <v>41</v>
      </c>
      <c r="G72" s="197">
        <v>3500</v>
      </c>
      <c r="H72" s="197">
        <v>4000</v>
      </c>
    </row>
    <row r="73" spans="1:8" ht="16.5">
      <c r="A73" s="493" t="s">
        <v>766</v>
      </c>
      <c r="B73" s="194" t="s">
        <v>4</v>
      </c>
      <c r="C73" s="194" t="s">
        <v>33</v>
      </c>
      <c r="D73" s="194" t="s">
        <v>26</v>
      </c>
      <c r="E73" s="196" t="s">
        <v>675</v>
      </c>
      <c r="F73" s="196" t="s">
        <v>751</v>
      </c>
      <c r="G73" s="197">
        <v>0</v>
      </c>
      <c r="H73" s="197">
        <v>0</v>
      </c>
    </row>
    <row r="74" spans="1:8" ht="49.5" customHeight="1">
      <c r="A74" s="482" t="s">
        <v>913</v>
      </c>
      <c r="B74" s="194" t="s">
        <v>4</v>
      </c>
      <c r="C74" s="194" t="s">
        <v>33</v>
      </c>
      <c r="D74" s="194" t="s">
        <v>26</v>
      </c>
      <c r="E74" s="196" t="s">
        <v>300</v>
      </c>
      <c r="F74" s="196"/>
      <c r="G74" s="197">
        <f>G76</f>
        <v>2000</v>
      </c>
      <c r="H74" s="197">
        <f>H76</f>
        <v>2000</v>
      </c>
    </row>
    <row r="75" spans="1:8" ht="19.5" customHeight="1">
      <c r="A75" s="482" t="s">
        <v>286</v>
      </c>
      <c r="B75" s="194" t="s">
        <v>4</v>
      </c>
      <c r="C75" s="194" t="s">
        <v>33</v>
      </c>
      <c r="D75" s="194" t="s">
        <v>26</v>
      </c>
      <c r="E75" s="196" t="s">
        <v>302</v>
      </c>
      <c r="F75" s="196"/>
      <c r="G75" s="197">
        <f>G76</f>
        <v>2000</v>
      </c>
      <c r="H75" s="197">
        <f>H76</f>
        <v>2000</v>
      </c>
    </row>
    <row r="76" spans="1:8" ht="35.25" customHeight="1">
      <c r="A76" s="499" t="s">
        <v>52</v>
      </c>
      <c r="B76" s="194" t="s">
        <v>4</v>
      </c>
      <c r="C76" s="194" t="s">
        <v>33</v>
      </c>
      <c r="D76" s="194" t="s">
        <v>26</v>
      </c>
      <c r="E76" s="199" t="s">
        <v>676</v>
      </c>
      <c r="F76" s="196"/>
      <c r="G76" s="197">
        <f>G77</f>
        <v>2000</v>
      </c>
      <c r="H76" s="197">
        <f>H77</f>
        <v>2000</v>
      </c>
    </row>
    <row r="77" spans="1:8" ht="33">
      <c r="A77" s="493" t="s">
        <v>40</v>
      </c>
      <c r="B77" s="194" t="s">
        <v>4</v>
      </c>
      <c r="C77" s="194" t="s">
        <v>33</v>
      </c>
      <c r="D77" s="194" t="s">
        <v>26</v>
      </c>
      <c r="E77" s="199" t="s">
        <v>676</v>
      </c>
      <c r="F77" s="196" t="s">
        <v>41</v>
      </c>
      <c r="G77" s="197">
        <v>2000</v>
      </c>
      <c r="H77" s="197">
        <v>2000</v>
      </c>
    </row>
    <row r="78" spans="1:8" ht="16.5">
      <c r="A78" s="500" t="s">
        <v>58</v>
      </c>
      <c r="B78" s="191" t="s">
        <v>4</v>
      </c>
      <c r="C78" s="192" t="s">
        <v>33</v>
      </c>
      <c r="D78" s="192" t="s">
        <v>59</v>
      </c>
      <c r="E78" s="192"/>
      <c r="F78" s="192"/>
      <c r="G78" s="193">
        <f t="shared" ref="G78:H80" si="3">G79</f>
        <v>68000</v>
      </c>
      <c r="H78" s="193">
        <f t="shared" si="3"/>
        <v>68000</v>
      </c>
    </row>
    <row r="79" spans="1:8" ht="49.5">
      <c r="A79" s="492" t="s">
        <v>914</v>
      </c>
      <c r="B79" s="194" t="s">
        <v>4</v>
      </c>
      <c r="C79" s="196" t="s">
        <v>33</v>
      </c>
      <c r="D79" s="196" t="s">
        <v>59</v>
      </c>
      <c r="E79" s="196" t="s">
        <v>287</v>
      </c>
      <c r="F79" s="196"/>
      <c r="G79" s="197">
        <f t="shared" si="3"/>
        <v>68000</v>
      </c>
      <c r="H79" s="197">
        <f t="shared" si="3"/>
        <v>68000</v>
      </c>
    </row>
    <row r="80" spans="1:8" ht="33">
      <c r="A80" s="492" t="s">
        <v>290</v>
      </c>
      <c r="B80" s="194" t="s">
        <v>4</v>
      </c>
      <c r="C80" s="196" t="s">
        <v>33</v>
      </c>
      <c r="D80" s="196" t="s">
        <v>59</v>
      </c>
      <c r="E80" s="196" t="s">
        <v>288</v>
      </c>
      <c r="F80" s="196"/>
      <c r="G80" s="197">
        <f t="shared" si="3"/>
        <v>68000</v>
      </c>
      <c r="H80" s="197">
        <f t="shared" si="3"/>
        <v>68000</v>
      </c>
    </row>
    <row r="81" spans="1:8" ht="33">
      <c r="A81" s="501" t="s">
        <v>461</v>
      </c>
      <c r="B81" s="194" t="s">
        <v>4</v>
      </c>
      <c r="C81" s="196" t="s">
        <v>33</v>
      </c>
      <c r="D81" s="196" t="s">
        <v>59</v>
      </c>
      <c r="E81" s="196" t="s">
        <v>289</v>
      </c>
      <c r="F81" s="196"/>
      <c r="G81" s="197">
        <f>G83+G84+G82</f>
        <v>68000</v>
      </c>
      <c r="H81" s="197">
        <f>H83+H84+H82</f>
        <v>68000</v>
      </c>
    </row>
    <row r="82" spans="1:8" ht="33">
      <c r="A82" s="492" t="s">
        <v>30</v>
      </c>
      <c r="B82" s="194" t="s">
        <v>4</v>
      </c>
      <c r="C82" s="196" t="s">
        <v>33</v>
      </c>
      <c r="D82" s="196" t="s">
        <v>59</v>
      </c>
      <c r="E82" s="196" t="s">
        <v>289</v>
      </c>
      <c r="F82" s="196" t="s">
        <v>31</v>
      </c>
      <c r="G82" s="197">
        <v>12000</v>
      </c>
      <c r="H82" s="197">
        <v>12000</v>
      </c>
    </row>
    <row r="83" spans="1:8" ht="33">
      <c r="A83" s="476" t="s">
        <v>40</v>
      </c>
      <c r="B83" s="194" t="s">
        <v>4</v>
      </c>
      <c r="C83" s="196" t="s">
        <v>33</v>
      </c>
      <c r="D83" s="196" t="s">
        <v>59</v>
      </c>
      <c r="E83" s="196" t="s">
        <v>289</v>
      </c>
      <c r="F83" s="196" t="s">
        <v>41</v>
      </c>
      <c r="G83" s="197">
        <v>56000</v>
      </c>
      <c r="H83" s="197">
        <v>56000</v>
      </c>
    </row>
    <row r="84" spans="1:8" ht="16.5">
      <c r="A84" s="493" t="s">
        <v>766</v>
      </c>
      <c r="B84" s="194" t="s">
        <v>4</v>
      </c>
      <c r="C84" s="196" t="s">
        <v>33</v>
      </c>
      <c r="D84" s="196" t="s">
        <v>59</v>
      </c>
      <c r="E84" s="196" t="s">
        <v>289</v>
      </c>
      <c r="F84" s="196" t="s">
        <v>751</v>
      </c>
      <c r="G84" s="197">
        <v>0</v>
      </c>
      <c r="H84" s="197">
        <v>0</v>
      </c>
    </row>
    <row r="85" spans="1:8" ht="16.5">
      <c r="A85" s="490" t="s">
        <v>60</v>
      </c>
      <c r="B85" s="188" t="s">
        <v>4</v>
      </c>
      <c r="C85" s="189" t="s">
        <v>37</v>
      </c>
      <c r="D85" s="192"/>
      <c r="E85" s="192"/>
      <c r="F85" s="192"/>
      <c r="G85" s="193">
        <f>+G86+G93</f>
        <v>2802922</v>
      </c>
      <c r="H85" s="193">
        <f>+H86+H93</f>
        <v>3197205</v>
      </c>
    </row>
    <row r="86" spans="1:8" ht="16.5">
      <c r="A86" s="502" t="s">
        <v>62</v>
      </c>
      <c r="B86" s="191" t="s">
        <v>4</v>
      </c>
      <c r="C86" s="192" t="s">
        <v>37</v>
      </c>
      <c r="D86" s="192" t="s">
        <v>54</v>
      </c>
      <c r="E86" s="192"/>
      <c r="F86" s="192"/>
      <c r="G86" s="193">
        <f>G87</f>
        <v>2802922</v>
      </c>
      <c r="H86" s="193">
        <f>H87</f>
        <v>3197205</v>
      </c>
    </row>
    <row r="87" spans="1:8" ht="49.5">
      <c r="A87" s="503" t="s">
        <v>915</v>
      </c>
      <c r="B87" s="194" t="s">
        <v>4</v>
      </c>
      <c r="C87" s="196" t="s">
        <v>37</v>
      </c>
      <c r="D87" s="196" t="s">
        <v>54</v>
      </c>
      <c r="E87" s="196" t="s">
        <v>295</v>
      </c>
      <c r="F87" s="196"/>
      <c r="G87" s="197">
        <f>G88+G91</f>
        <v>2802922</v>
      </c>
      <c r="H87" s="197">
        <f>H88+H91</f>
        <v>3197205</v>
      </c>
    </row>
    <row r="88" spans="1:8" ht="38.25" customHeight="1">
      <c r="A88" s="504" t="s">
        <v>298</v>
      </c>
      <c r="B88" s="194" t="s">
        <v>4</v>
      </c>
      <c r="C88" s="196" t="s">
        <v>37</v>
      </c>
      <c r="D88" s="196" t="s">
        <v>54</v>
      </c>
      <c r="E88" s="196" t="s">
        <v>296</v>
      </c>
      <c r="F88" s="196"/>
      <c r="G88" s="197">
        <f>G89</f>
        <v>2802922</v>
      </c>
      <c r="H88" s="197">
        <f>H89</f>
        <v>3197205</v>
      </c>
    </row>
    <row r="89" spans="1:8" ht="49.5" customHeight="1">
      <c r="A89" s="476" t="s">
        <v>63</v>
      </c>
      <c r="B89" s="194" t="s">
        <v>4</v>
      </c>
      <c r="C89" s="196" t="s">
        <v>37</v>
      </c>
      <c r="D89" s="196" t="s">
        <v>54</v>
      </c>
      <c r="E89" s="196" t="s">
        <v>297</v>
      </c>
      <c r="F89" s="196"/>
      <c r="G89" s="197">
        <f>G90</f>
        <v>2802922</v>
      </c>
      <c r="H89" s="197">
        <f>H90</f>
        <v>3197205</v>
      </c>
    </row>
    <row r="90" spans="1:8" ht="35.25" customHeight="1">
      <c r="A90" s="476" t="s">
        <v>40</v>
      </c>
      <c r="B90" s="194" t="s">
        <v>4</v>
      </c>
      <c r="C90" s="196" t="s">
        <v>37</v>
      </c>
      <c r="D90" s="196" t="s">
        <v>54</v>
      </c>
      <c r="E90" s="196" t="s">
        <v>297</v>
      </c>
      <c r="F90" s="196" t="s">
        <v>41</v>
      </c>
      <c r="G90" s="197">
        <v>2802922</v>
      </c>
      <c r="H90" s="197">
        <v>3197205</v>
      </c>
    </row>
    <row r="91" spans="1:8" ht="19.5" customHeight="1">
      <c r="A91" s="395" t="s">
        <v>794</v>
      </c>
      <c r="B91" s="194" t="s">
        <v>4</v>
      </c>
      <c r="C91" s="196" t="s">
        <v>37</v>
      </c>
      <c r="D91" s="196" t="s">
        <v>54</v>
      </c>
      <c r="E91" s="196" t="s">
        <v>793</v>
      </c>
      <c r="F91" s="196"/>
      <c r="G91" s="197">
        <f>G92</f>
        <v>0</v>
      </c>
      <c r="H91" s="197">
        <f>H92</f>
        <v>0</v>
      </c>
    </row>
    <row r="92" spans="1:8" ht="49.5" customHeight="1">
      <c r="A92" s="395" t="s">
        <v>907</v>
      </c>
      <c r="B92" s="194" t="s">
        <v>4</v>
      </c>
      <c r="C92" s="196" t="s">
        <v>37</v>
      </c>
      <c r="D92" s="196" t="s">
        <v>54</v>
      </c>
      <c r="E92" s="196" t="s">
        <v>792</v>
      </c>
      <c r="F92" s="196" t="s">
        <v>41</v>
      </c>
      <c r="G92" s="197">
        <v>0</v>
      </c>
      <c r="H92" s="197">
        <v>0</v>
      </c>
    </row>
    <row r="93" spans="1:8" ht="20.25" customHeight="1">
      <c r="A93" s="502" t="s">
        <v>818</v>
      </c>
      <c r="B93" s="191" t="s">
        <v>4</v>
      </c>
      <c r="C93" s="192" t="s">
        <v>37</v>
      </c>
      <c r="D93" s="192" t="s">
        <v>817</v>
      </c>
      <c r="E93" s="192"/>
      <c r="F93" s="192"/>
      <c r="G93" s="193">
        <f t="shared" ref="G93:H96" si="4">G94</f>
        <v>0</v>
      </c>
      <c r="H93" s="193">
        <f t="shared" si="4"/>
        <v>0</v>
      </c>
    </row>
    <row r="94" spans="1:8" ht="34.5" customHeight="1">
      <c r="A94" s="496" t="s">
        <v>27</v>
      </c>
      <c r="B94" s="194" t="s">
        <v>4</v>
      </c>
      <c r="C94" s="196" t="s">
        <v>37</v>
      </c>
      <c r="D94" s="196" t="s">
        <v>817</v>
      </c>
      <c r="E94" s="196" t="s">
        <v>271</v>
      </c>
      <c r="F94" s="192"/>
      <c r="G94" s="197">
        <f t="shared" si="4"/>
        <v>0</v>
      </c>
      <c r="H94" s="197">
        <f t="shared" si="4"/>
        <v>0</v>
      </c>
    </row>
    <row r="95" spans="1:8" ht="24" customHeight="1">
      <c r="A95" s="492" t="s">
        <v>44</v>
      </c>
      <c r="B95" s="194" t="s">
        <v>4</v>
      </c>
      <c r="C95" s="196" t="s">
        <v>37</v>
      </c>
      <c r="D95" s="196" t="s">
        <v>817</v>
      </c>
      <c r="E95" s="196" t="s">
        <v>279</v>
      </c>
      <c r="F95" s="196"/>
      <c r="G95" s="197">
        <f t="shared" si="4"/>
        <v>0</v>
      </c>
      <c r="H95" s="197">
        <f t="shared" si="4"/>
        <v>0</v>
      </c>
    </row>
    <row r="96" spans="1:8" ht="33" customHeight="1">
      <c r="A96" s="482" t="s">
        <v>820</v>
      </c>
      <c r="B96" s="194" t="s">
        <v>4</v>
      </c>
      <c r="C96" s="196" t="s">
        <v>37</v>
      </c>
      <c r="D96" s="196" t="s">
        <v>817</v>
      </c>
      <c r="E96" s="196" t="s">
        <v>823</v>
      </c>
      <c r="F96" s="196"/>
      <c r="G96" s="197">
        <f t="shared" si="4"/>
        <v>0</v>
      </c>
      <c r="H96" s="197">
        <f t="shared" si="4"/>
        <v>0</v>
      </c>
    </row>
    <row r="97" spans="1:8" ht="38.25" customHeight="1">
      <c r="A97" s="476" t="s">
        <v>40</v>
      </c>
      <c r="B97" s="194" t="s">
        <v>4</v>
      </c>
      <c r="C97" s="196" t="s">
        <v>37</v>
      </c>
      <c r="D97" s="196" t="s">
        <v>817</v>
      </c>
      <c r="E97" s="196" t="s">
        <v>823</v>
      </c>
      <c r="F97" s="196" t="s">
        <v>41</v>
      </c>
      <c r="G97" s="197">
        <v>0</v>
      </c>
      <c r="H97" s="197">
        <v>0</v>
      </c>
    </row>
    <row r="98" spans="1:8" ht="17.25" customHeight="1">
      <c r="A98" s="505" t="s">
        <v>64</v>
      </c>
      <c r="B98" s="188" t="s">
        <v>4</v>
      </c>
      <c r="C98" s="189" t="s">
        <v>65</v>
      </c>
      <c r="D98" s="189"/>
      <c r="E98" s="189"/>
      <c r="F98" s="189"/>
      <c r="G98" s="190">
        <f>G99+G108+G120+G149</f>
        <v>3461326</v>
      </c>
      <c r="H98" s="190">
        <f>H99+H108+H120+H149</f>
        <v>3484422</v>
      </c>
    </row>
    <row r="99" spans="1:8" ht="24" customHeight="1">
      <c r="A99" s="505" t="s">
        <v>66</v>
      </c>
      <c r="B99" s="202" t="s">
        <v>4</v>
      </c>
      <c r="C99" s="202" t="s">
        <v>65</v>
      </c>
      <c r="D99" s="203" t="s">
        <v>24</v>
      </c>
      <c r="E99" s="203"/>
      <c r="F99" s="203"/>
      <c r="G99" s="506">
        <f>+G100</f>
        <v>0</v>
      </c>
      <c r="H99" s="506">
        <f>+H100</f>
        <v>0</v>
      </c>
    </row>
    <row r="100" spans="1:8" ht="49.5">
      <c r="A100" s="482" t="s">
        <v>916</v>
      </c>
      <c r="B100" s="195" t="s">
        <v>4</v>
      </c>
      <c r="C100" s="195" t="s">
        <v>65</v>
      </c>
      <c r="D100" s="195" t="s">
        <v>24</v>
      </c>
      <c r="E100" s="434" t="s">
        <v>283</v>
      </c>
      <c r="F100" s="434"/>
      <c r="G100" s="484">
        <f>G101</f>
        <v>0</v>
      </c>
      <c r="H100" s="484">
        <f>H101</f>
        <v>0</v>
      </c>
    </row>
    <row r="101" spans="1:8" ht="33">
      <c r="A101" s="507" t="s">
        <v>301</v>
      </c>
      <c r="B101" s="195" t="s">
        <v>4</v>
      </c>
      <c r="C101" s="195" t="s">
        <v>65</v>
      </c>
      <c r="D101" s="195" t="s">
        <v>24</v>
      </c>
      <c r="E101" s="434" t="s">
        <v>284</v>
      </c>
      <c r="F101" s="434"/>
      <c r="G101" s="484">
        <f>G102+G104+G106</f>
        <v>0</v>
      </c>
      <c r="H101" s="484">
        <f>H102+H104+H106</f>
        <v>0</v>
      </c>
    </row>
    <row r="102" spans="1:8" ht="16.5">
      <c r="A102" s="482" t="s">
        <v>798</v>
      </c>
      <c r="B102" s="195" t="s">
        <v>4</v>
      </c>
      <c r="C102" s="195" t="s">
        <v>65</v>
      </c>
      <c r="D102" s="195" t="s">
        <v>24</v>
      </c>
      <c r="E102" s="434" t="s">
        <v>908</v>
      </c>
      <c r="F102" s="434"/>
      <c r="G102" s="484">
        <f>G103</f>
        <v>0</v>
      </c>
      <c r="H102" s="484">
        <f>H103</f>
        <v>0</v>
      </c>
    </row>
    <row r="103" spans="1:8" ht="16.5">
      <c r="A103" s="483" t="s">
        <v>68</v>
      </c>
      <c r="B103" s="195" t="s">
        <v>4</v>
      </c>
      <c r="C103" s="195" t="s">
        <v>65</v>
      </c>
      <c r="D103" s="195" t="s">
        <v>24</v>
      </c>
      <c r="E103" s="434" t="s">
        <v>908</v>
      </c>
      <c r="F103" s="434" t="s">
        <v>69</v>
      </c>
      <c r="G103" s="484">
        <v>0</v>
      </c>
      <c r="H103" s="484">
        <v>0</v>
      </c>
    </row>
    <row r="104" spans="1:8" ht="82.5">
      <c r="A104" s="508" t="s">
        <v>796</v>
      </c>
      <c r="B104" s="195" t="s">
        <v>4</v>
      </c>
      <c r="C104" s="195" t="s">
        <v>65</v>
      </c>
      <c r="D104" s="195" t="s">
        <v>24</v>
      </c>
      <c r="E104" s="434" t="s">
        <v>909</v>
      </c>
      <c r="F104" s="434"/>
      <c r="G104" s="484">
        <f>G105</f>
        <v>0</v>
      </c>
      <c r="H104" s="484">
        <f>H105</f>
        <v>0</v>
      </c>
    </row>
    <row r="105" spans="1:8" ht="16.5">
      <c r="A105" s="483" t="s">
        <v>68</v>
      </c>
      <c r="B105" s="195" t="s">
        <v>4</v>
      </c>
      <c r="C105" s="195" t="s">
        <v>65</v>
      </c>
      <c r="D105" s="195" t="s">
        <v>24</v>
      </c>
      <c r="E105" s="434" t="s">
        <v>909</v>
      </c>
      <c r="F105" s="434" t="s">
        <v>69</v>
      </c>
      <c r="G105" s="484">
        <v>0</v>
      </c>
      <c r="H105" s="484">
        <v>0</v>
      </c>
    </row>
    <row r="106" spans="1:8" ht="82.5">
      <c r="A106" s="508" t="s">
        <v>797</v>
      </c>
      <c r="B106" s="195" t="s">
        <v>4</v>
      </c>
      <c r="C106" s="195" t="s">
        <v>65</v>
      </c>
      <c r="D106" s="195" t="s">
        <v>24</v>
      </c>
      <c r="E106" s="434" t="s">
        <v>910</v>
      </c>
      <c r="F106" s="434"/>
      <c r="G106" s="484">
        <f>G107</f>
        <v>0</v>
      </c>
      <c r="H106" s="484">
        <f>H107</f>
        <v>0</v>
      </c>
    </row>
    <row r="107" spans="1:8" ht="20.25" customHeight="1">
      <c r="A107" s="483" t="s">
        <v>68</v>
      </c>
      <c r="B107" s="195" t="s">
        <v>4</v>
      </c>
      <c r="C107" s="195" t="s">
        <v>65</v>
      </c>
      <c r="D107" s="195" t="s">
        <v>24</v>
      </c>
      <c r="E107" s="434" t="s">
        <v>910</v>
      </c>
      <c r="F107" s="434" t="s">
        <v>69</v>
      </c>
      <c r="G107" s="484">
        <v>0</v>
      </c>
      <c r="H107" s="484">
        <v>0</v>
      </c>
    </row>
    <row r="108" spans="1:8" ht="20.25" customHeight="1">
      <c r="A108" s="502" t="s">
        <v>67</v>
      </c>
      <c r="B108" s="188" t="s">
        <v>4</v>
      </c>
      <c r="C108" s="202" t="s">
        <v>65</v>
      </c>
      <c r="D108" s="203" t="s">
        <v>26</v>
      </c>
      <c r="E108" s="203"/>
      <c r="F108" s="189"/>
      <c r="G108" s="204">
        <f>G109</f>
        <v>1130000</v>
      </c>
      <c r="H108" s="204">
        <f>H109</f>
        <v>1180000</v>
      </c>
    </row>
    <row r="109" spans="1:8" ht="18.75" customHeight="1">
      <c r="A109" s="508" t="s">
        <v>917</v>
      </c>
      <c r="B109" s="196" t="s">
        <v>4</v>
      </c>
      <c r="C109" s="196" t="s">
        <v>65</v>
      </c>
      <c r="D109" s="196" t="s">
        <v>26</v>
      </c>
      <c r="E109" s="196" t="s">
        <v>328</v>
      </c>
      <c r="F109" s="196"/>
      <c r="G109" s="197">
        <f>+G117+G110</f>
        <v>1130000</v>
      </c>
      <c r="H109" s="197">
        <f>+H117+H110</f>
        <v>1180000</v>
      </c>
    </row>
    <row r="110" spans="1:8" ht="16.5">
      <c r="A110" s="509" t="s">
        <v>469</v>
      </c>
      <c r="B110" s="196" t="s">
        <v>4</v>
      </c>
      <c r="C110" s="196" t="s">
        <v>65</v>
      </c>
      <c r="D110" s="196" t="s">
        <v>26</v>
      </c>
      <c r="E110" s="196" t="s">
        <v>467</v>
      </c>
      <c r="F110" s="196"/>
      <c r="G110" s="197">
        <f>G111+G113+G115</f>
        <v>280000</v>
      </c>
      <c r="H110" s="197">
        <f>H111+H113+H115</f>
        <v>280000</v>
      </c>
    </row>
    <row r="111" spans="1:8" ht="33">
      <c r="A111" s="508" t="s">
        <v>770</v>
      </c>
      <c r="B111" s="196" t="s">
        <v>4</v>
      </c>
      <c r="C111" s="196" t="s">
        <v>65</v>
      </c>
      <c r="D111" s="196" t="s">
        <v>26</v>
      </c>
      <c r="E111" s="196" t="s">
        <v>769</v>
      </c>
      <c r="F111" s="196"/>
      <c r="G111" s="197">
        <f>G112</f>
        <v>0</v>
      </c>
      <c r="H111" s="197">
        <f>H112</f>
        <v>0</v>
      </c>
    </row>
    <row r="112" spans="1:8" ht="33">
      <c r="A112" s="508" t="s">
        <v>772</v>
      </c>
      <c r="B112" s="196" t="s">
        <v>4</v>
      </c>
      <c r="C112" s="196" t="s">
        <v>65</v>
      </c>
      <c r="D112" s="196" t="s">
        <v>26</v>
      </c>
      <c r="E112" s="196" t="s">
        <v>769</v>
      </c>
      <c r="F112" s="196" t="s">
        <v>771</v>
      </c>
      <c r="G112" s="197">
        <v>0</v>
      </c>
      <c r="H112" s="197">
        <v>0</v>
      </c>
    </row>
    <row r="113" spans="1:8" ht="33">
      <c r="A113" s="508" t="s">
        <v>773</v>
      </c>
      <c r="B113" s="196" t="s">
        <v>4</v>
      </c>
      <c r="C113" s="196" t="s">
        <v>65</v>
      </c>
      <c r="D113" s="196" t="s">
        <v>26</v>
      </c>
      <c r="E113" s="196" t="s">
        <v>774</v>
      </c>
      <c r="F113" s="196"/>
      <c r="G113" s="197">
        <f>G114</f>
        <v>280000</v>
      </c>
      <c r="H113" s="197">
        <f>H114</f>
        <v>280000</v>
      </c>
    </row>
    <row r="114" spans="1:8" ht="33">
      <c r="A114" s="508" t="s">
        <v>772</v>
      </c>
      <c r="B114" s="196" t="s">
        <v>4</v>
      </c>
      <c r="C114" s="196" t="s">
        <v>65</v>
      </c>
      <c r="D114" s="196" t="s">
        <v>26</v>
      </c>
      <c r="E114" s="196" t="s">
        <v>774</v>
      </c>
      <c r="F114" s="196" t="s">
        <v>771</v>
      </c>
      <c r="G114" s="197">
        <v>280000</v>
      </c>
      <c r="H114" s="197">
        <v>280000</v>
      </c>
    </row>
    <row r="115" spans="1:8" ht="33">
      <c r="A115" s="508" t="s">
        <v>810</v>
      </c>
      <c r="B115" s="196" t="s">
        <v>4</v>
      </c>
      <c r="C115" s="196" t="s">
        <v>65</v>
      </c>
      <c r="D115" s="196" t="s">
        <v>26</v>
      </c>
      <c r="E115" s="196" t="s">
        <v>809</v>
      </c>
      <c r="F115" s="196"/>
      <c r="G115" s="197">
        <f>G116</f>
        <v>0</v>
      </c>
      <c r="H115" s="197">
        <f>H116</f>
        <v>0</v>
      </c>
    </row>
    <row r="116" spans="1:8" ht="33">
      <c r="A116" s="476" t="s">
        <v>40</v>
      </c>
      <c r="B116" s="196" t="s">
        <v>4</v>
      </c>
      <c r="C116" s="196" t="s">
        <v>65</v>
      </c>
      <c r="D116" s="196" t="s">
        <v>26</v>
      </c>
      <c r="E116" s="196" t="s">
        <v>809</v>
      </c>
      <c r="F116" s="196" t="s">
        <v>41</v>
      </c>
      <c r="G116" s="197">
        <v>0</v>
      </c>
      <c r="H116" s="197">
        <v>0</v>
      </c>
    </row>
    <row r="117" spans="1:8" ht="16.5">
      <c r="A117" s="510" t="s">
        <v>305</v>
      </c>
      <c r="B117" s="390" t="s">
        <v>4</v>
      </c>
      <c r="C117" s="390" t="s">
        <v>65</v>
      </c>
      <c r="D117" s="390" t="s">
        <v>26</v>
      </c>
      <c r="E117" s="194" t="s">
        <v>649</v>
      </c>
      <c r="F117" s="194"/>
      <c r="G117" s="391">
        <f>G118</f>
        <v>850000</v>
      </c>
      <c r="H117" s="391">
        <f>H118</f>
        <v>900000</v>
      </c>
    </row>
    <row r="118" spans="1:8" ht="49.5">
      <c r="A118" s="510" t="s">
        <v>306</v>
      </c>
      <c r="B118" s="390" t="s">
        <v>4</v>
      </c>
      <c r="C118" s="390" t="s">
        <v>65</v>
      </c>
      <c r="D118" s="390" t="s">
        <v>26</v>
      </c>
      <c r="E118" s="194" t="s">
        <v>677</v>
      </c>
      <c r="F118" s="194"/>
      <c r="G118" s="391">
        <f>G119</f>
        <v>850000</v>
      </c>
      <c r="H118" s="391">
        <f>H119</f>
        <v>900000</v>
      </c>
    </row>
    <row r="119" spans="1:8" ht="16.5">
      <c r="A119" s="483" t="s">
        <v>68</v>
      </c>
      <c r="B119" s="390" t="s">
        <v>4</v>
      </c>
      <c r="C119" s="390" t="s">
        <v>65</v>
      </c>
      <c r="D119" s="390" t="s">
        <v>26</v>
      </c>
      <c r="E119" s="194" t="s">
        <v>677</v>
      </c>
      <c r="F119" s="390" t="s">
        <v>69</v>
      </c>
      <c r="G119" s="391">
        <v>850000</v>
      </c>
      <c r="H119" s="391">
        <v>900000</v>
      </c>
    </row>
    <row r="120" spans="1:8" ht="16.5">
      <c r="A120" s="490" t="s">
        <v>70</v>
      </c>
      <c r="B120" s="191" t="s">
        <v>4</v>
      </c>
      <c r="C120" s="192" t="s">
        <v>65</v>
      </c>
      <c r="D120" s="192" t="s">
        <v>33</v>
      </c>
      <c r="E120" s="192"/>
      <c r="F120" s="192"/>
      <c r="G120" s="193">
        <f>G133+G125+G145+G121</f>
        <v>2178326</v>
      </c>
      <c r="H120" s="193">
        <f>H133+H125+H145+H121</f>
        <v>2151422</v>
      </c>
    </row>
    <row r="121" spans="1:8" ht="36.75" customHeight="1">
      <c r="A121" s="492" t="s">
        <v>918</v>
      </c>
      <c r="B121" s="194" t="s">
        <v>4</v>
      </c>
      <c r="C121" s="196" t="s">
        <v>65</v>
      </c>
      <c r="D121" s="196" t="s">
        <v>33</v>
      </c>
      <c r="E121" s="196" t="s">
        <v>291</v>
      </c>
      <c r="F121" s="196"/>
      <c r="G121" s="197">
        <f t="shared" ref="G121:H123" si="5">G122</f>
        <v>64400</v>
      </c>
      <c r="H121" s="197">
        <f t="shared" si="5"/>
        <v>64400</v>
      </c>
    </row>
    <row r="122" spans="1:8" ht="16.5">
      <c r="A122" s="492" t="s">
        <v>294</v>
      </c>
      <c r="B122" s="194" t="s">
        <v>4</v>
      </c>
      <c r="C122" s="196" t="s">
        <v>65</v>
      </c>
      <c r="D122" s="196" t="s">
        <v>33</v>
      </c>
      <c r="E122" s="196" t="s">
        <v>292</v>
      </c>
      <c r="F122" s="196"/>
      <c r="G122" s="197">
        <f t="shared" si="5"/>
        <v>64400</v>
      </c>
      <c r="H122" s="197">
        <f t="shared" si="5"/>
        <v>64400</v>
      </c>
    </row>
    <row r="123" spans="1:8" ht="16.5">
      <c r="A123" s="494" t="s">
        <v>61</v>
      </c>
      <c r="B123" s="194" t="s">
        <v>4</v>
      </c>
      <c r="C123" s="196" t="s">
        <v>65</v>
      </c>
      <c r="D123" s="196" t="s">
        <v>33</v>
      </c>
      <c r="E123" s="196" t="s">
        <v>293</v>
      </c>
      <c r="F123" s="196"/>
      <c r="G123" s="197">
        <f t="shared" si="5"/>
        <v>64400</v>
      </c>
      <c r="H123" s="197">
        <f t="shared" si="5"/>
        <v>64400</v>
      </c>
    </row>
    <row r="124" spans="1:8" ht="33">
      <c r="A124" s="476" t="s">
        <v>40</v>
      </c>
      <c r="B124" s="194" t="s">
        <v>4</v>
      </c>
      <c r="C124" s="196" t="s">
        <v>65</v>
      </c>
      <c r="D124" s="196" t="s">
        <v>33</v>
      </c>
      <c r="E124" s="196" t="s">
        <v>293</v>
      </c>
      <c r="F124" s="196" t="s">
        <v>41</v>
      </c>
      <c r="G124" s="197">
        <v>64400</v>
      </c>
      <c r="H124" s="197">
        <v>64400</v>
      </c>
    </row>
    <row r="125" spans="1:8" ht="36" customHeight="1">
      <c r="A125" s="482" t="s">
        <v>911</v>
      </c>
      <c r="B125" s="194" t="s">
        <v>4</v>
      </c>
      <c r="C125" s="196" t="s">
        <v>65</v>
      </c>
      <c r="D125" s="196" t="s">
        <v>33</v>
      </c>
      <c r="E125" s="196" t="s">
        <v>313</v>
      </c>
      <c r="F125" s="196"/>
      <c r="G125" s="197">
        <f>G126</f>
        <v>43500</v>
      </c>
      <c r="H125" s="197">
        <f>H126</f>
        <v>43500</v>
      </c>
    </row>
    <row r="126" spans="1:8" ht="16.5">
      <c r="A126" s="497" t="s">
        <v>464</v>
      </c>
      <c r="B126" s="194" t="s">
        <v>4</v>
      </c>
      <c r="C126" s="196" t="s">
        <v>65</v>
      </c>
      <c r="D126" s="196" t="s">
        <v>33</v>
      </c>
      <c r="E126" s="196" t="s">
        <v>678</v>
      </c>
      <c r="F126" s="196"/>
      <c r="G126" s="197">
        <f>G127+G131</f>
        <v>43500</v>
      </c>
      <c r="H126" s="197">
        <f>H127+H131</f>
        <v>43500</v>
      </c>
    </row>
    <row r="127" spans="1:8" ht="16.5">
      <c r="A127" s="476" t="s">
        <v>61</v>
      </c>
      <c r="B127" s="194" t="s">
        <v>4</v>
      </c>
      <c r="C127" s="196" t="s">
        <v>65</v>
      </c>
      <c r="D127" s="196" t="s">
        <v>33</v>
      </c>
      <c r="E127" s="196" t="s">
        <v>679</v>
      </c>
      <c r="F127" s="196"/>
      <c r="G127" s="197">
        <f>G129+G130+G128</f>
        <v>43500</v>
      </c>
      <c r="H127" s="197">
        <f>H129+H130+H128</f>
        <v>43500</v>
      </c>
    </row>
    <row r="128" spans="1:8" ht="33">
      <c r="A128" s="492" t="s">
        <v>30</v>
      </c>
      <c r="B128" s="194" t="s">
        <v>4</v>
      </c>
      <c r="C128" s="196" t="s">
        <v>65</v>
      </c>
      <c r="D128" s="196" t="s">
        <v>33</v>
      </c>
      <c r="E128" s="196" t="s">
        <v>679</v>
      </c>
      <c r="F128" s="196" t="s">
        <v>31</v>
      </c>
      <c r="G128" s="197">
        <v>19500</v>
      </c>
      <c r="H128" s="197">
        <v>20000</v>
      </c>
    </row>
    <row r="129" spans="1:8" ht="33">
      <c r="A129" s="476" t="s">
        <v>40</v>
      </c>
      <c r="B129" s="194" t="s">
        <v>4</v>
      </c>
      <c r="C129" s="196" t="s">
        <v>65</v>
      </c>
      <c r="D129" s="196" t="s">
        <v>33</v>
      </c>
      <c r="E129" s="196" t="s">
        <v>679</v>
      </c>
      <c r="F129" s="196" t="s">
        <v>41</v>
      </c>
      <c r="G129" s="197">
        <v>24000</v>
      </c>
      <c r="H129" s="197">
        <v>23500</v>
      </c>
    </row>
    <row r="130" spans="1:8" ht="16.5">
      <c r="A130" s="586" t="s">
        <v>752</v>
      </c>
      <c r="B130" s="194" t="s">
        <v>4</v>
      </c>
      <c r="C130" s="196" t="s">
        <v>65</v>
      </c>
      <c r="D130" s="196" t="s">
        <v>33</v>
      </c>
      <c r="E130" s="196" t="s">
        <v>679</v>
      </c>
      <c r="F130" s="196" t="s">
        <v>751</v>
      </c>
      <c r="G130" s="197">
        <v>0</v>
      </c>
      <c r="H130" s="197">
        <v>0</v>
      </c>
    </row>
    <row r="131" spans="1:8" ht="33">
      <c r="A131" s="493" t="s">
        <v>827</v>
      </c>
      <c r="B131" s="194" t="s">
        <v>4</v>
      </c>
      <c r="C131" s="196" t="s">
        <v>65</v>
      </c>
      <c r="D131" s="196" t="s">
        <v>33</v>
      </c>
      <c r="E131" s="196" t="s">
        <v>828</v>
      </c>
      <c r="F131" s="196"/>
      <c r="G131" s="197">
        <f>G132</f>
        <v>0</v>
      </c>
      <c r="H131" s="197">
        <f>H132</f>
        <v>0</v>
      </c>
    </row>
    <row r="132" spans="1:8" ht="33">
      <c r="A132" s="476" t="s">
        <v>40</v>
      </c>
      <c r="B132" s="194" t="s">
        <v>4</v>
      </c>
      <c r="C132" s="196" t="s">
        <v>65</v>
      </c>
      <c r="D132" s="196" t="s">
        <v>33</v>
      </c>
      <c r="E132" s="196" t="s">
        <v>828</v>
      </c>
      <c r="F132" s="196" t="s">
        <v>41</v>
      </c>
      <c r="G132" s="197">
        <v>0</v>
      </c>
      <c r="H132" s="197">
        <v>0</v>
      </c>
    </row>
    <row r="133" spans="1:8" ht="49.5">
      <c r="A133" s="496" t="s">
        <v>925</v>
      </c>
      <c r="B133" s="194" t="s">
        <v>4</v>
      </c>
      <c r="C133" s="196" t="s">
        <v>65</v>
      </c>
      <c r="D133" s="196" t="s">
        <v>33</v>
      </c>
      <c r="E133" s="196" t="s">
        <v>307</v>
      </c>
      <c r="F133" s="196"/>
      <c r="G133" s="197">
        <f>G134</f>
        <v>2040426</v>
      </c>
      <c r="H133" s="197">
        <f>H134</f>
        <v>2013522</v>
      </c>
    </row>
    <row r="134" spans="1:8" ht="16.5">
      <c r="A134" s="507" t="s">
        <v>198</v>
      </c>
      <c r="B134" s="194" t="s">
        <v>4</v>
      </c>
      <c r="C134" s="196" t="s">
        <v>65</v>
      </c>
      <c r="D134" s="196" t="s">
        <v>33</v>
      </c>
      <c r="E134" s="196" t="s">
        <v>308</v>
      </c>
      <c r="F134" s="196"/>
      <c r="G134" s="197">
        <f>G135+G139+G141+G143</f>
        <v>2040426</v>
      </c>
      <c r="H134" s="197">
        <f>H135+H139+H141+H143</f>
        <v>2013522</v>
      </c>
    </row>
    <row r="135" spans="1:8" ht="33">
      <c r="A135" s="476" t="s">
        <v>76</v>
      </c>
      <c r="B135" s="194" t="s">
        <v>4</v>
      </c>
      <c r="C135" s="196" t="s">
        <v>65</v>
      </c>
      <c r="D135" s="196" t="s">
        <v>33</v>
      </c>
      <c r="E135" s="196" t="s">
        <v>309</v>
      </c>
      <c r="F135" s="196"/>
      <c r="G135" s="197">
        <f>G136+G137+G138</f>
        <v>583515</v>
      </c>
      <c r="H135" s="197">
        <f>H136+H137+H138</f>
        <v>594315</v>
      </c>
    </row>
    <row r="136" spans="1:8" ht="33">
      <c r="A136" s="476" t="s">
        <v>40</v>
      </c>
      <c r="B136" s="194" t="s">
        <v>4</v>
      </c>
      <c r="C136" s="196" t="s">
        <v>65</v>
      </c>
      <c r="D136" s="196" t="s">
        <v>33</v>
      </c>
      <c r="E136" s="196" t="s">
        <v>309</v>
      </c>
      <c r="F136" s="196" t="s">
        <v>41</v>
      </c>
      <c r="G136" s="197">
        <v>583515</v>
      </c>
      <c r="H136" s="197">
        <v>594315</v>
      </c>
    </row>
    <row r="137" spans="1:8" ht="16.5">
      <c r="A137" s="476" t="s">
        <v>673</v>
      </c>
      <c r="B137" s="194" t="s">
        <v>4</v>
      </c>
      <c r="C137" s="196" t="s">
        <v>65</v>
      </c>
      <c r="D137" s="196" t="s">
        <v>33</v>
      </c>
      <c r="E137" s="196" t="s">
        <v>309</v>
      </c>
      <c r="F137" s="196" t="s">
        <v>674</v>
      </c>
      <c r="G137" s="197">
        <v>0</v>
      </c>
      <c r="H137" s="197">
        <v>0</v>
      </c>
    </row>
    <row r="138" spans="1:8" ht="16.5">
      <c r="A138" s="476" t="s">
        <v>42</v>
      </c>
      <c r="B138" s="194" t="s">
        <v>4</v>
      </c>
      <c r="C138" s="196" t="s">
        <v>65</v>
      </c>
      <c r="D138" s="196" t="s">
        <v>33</v>
      </c>
      <c r="E138" s="196" t="s">
        <v>309</v>
      </c>
      <c r="F138" s="196" t="s">
        <v>43</v>
      </c>
      <c r="G138" s="197">
        <v>0</v>
      </c>
      <c r="H138" s="197">
        <v>0</v>
      </c>
    </row>
    <row r="139" spans="1:8" ht="18.75" customHeight="1">
      <c r="A139" s="476" t="s">
        <v>61</v>
      </c>
      <c r="B139" s="194" t="s">
        <v>4</v>
      </c>
      <c r="C139" s="196" t="s">
        <v>65</v>
      </c>
      <c r="D139" s="196" t="s">
        <v>33</v>
      </c>
      <c r="E139" s="196" t="s">
        <v>71</v>
      </c>
      <c r="F139" s="196"/>
      <c r="G139" s="197">
        <f>G140</f>
        <v>1456911</v>
      </c>
      <c r="H139" s="197">
        <f>H140</f>
        <v>1419207</v>
      </c>
    </row>
    <row r="140" spans="1:8" ht="33">
      <c r="A140" s="476" t="s">
        <v>40</v>
      </c>
      <c r="B140" s="194" t="s">
        <v>4</v>
      </c>
      <c r="C140" s="196" t="s">
        <v>65</v>
      </c>
      <c r="D140" s="196" t="s">
        <v>33</v>
      </c>
      <c r="E140" s="196" t="s">
        <v>71</v>
      </c>
      <c r="F140" s="196" t="s">
        <v>41</v>
      </c>
      <c r="G140" s="197">
        <v>1456911</v>
      </c>
      <c r="H140" s="197">
        <v>1419207</v>
      </c>
    </row>
    <row r="141" spans="1:8" ht="16.5">
      <c r="A141" s="476" t="s">
        <v>719</v>
      </c>
      <c r="B141" s="194" t="s">
        <v>4</v>
      </c>
      <c r="C141" s="196" t="s">
        <v>65</v>
      </c>
      <c r="D141" s="196" t="s">
        <v>33</v>
      </c>
      <c r="E141" s="196" t="s">
        <v>718</v>
      </c>
      <c r="F141" s="196"/>
      <c r="G141" s="197">
        <f>G142</f>
        <v>0</v>
      </c>
      <c r="H141" s="197">
        <f>H142</f>
        <v>0</v>
      </c>
    </row>
    <row r="142" spans="1:8" ht="36" customHeight="1">
      <c r="A142" s="476" t="s">
        <v>40</v>
      </c>
      <c r="B142" s="194" t="s">
        <v>4</v>
      </c>
      <c r="C142" s="196" t="s">
        <v>65</v>
      </c>
      <c r="D142" s="196" t="s">
        <v>33</v>
      </c>
      <c r="E142" s="196" t="s">
        <v>718</v>
      </c>
      <c r="F142" s="196" t="s">
        <v>41</v>
      </c>
      <c r="G142" s="197">
        <v>0</v>
      </c>
      <c r="H142" s="197">
        <v>0</v>
      </c>
    </row>
    <row r="143" spans="1:8" ht="18" customHeight="1">
      <c r="A143" s="476" t="s">
        <v>465</v>
      </c>
      <c r="B143" s="194" t="s">
        <v>4</v>
      </c>
      <c r="C143" s="196" t="s">
        <v>65</v>
      </c>
      <c r="D143" s="196" t="s">
        <v>33</v>
      </c>
      <c r="E143" s="196" t="s">
        <v>72</v>
      </c>
      <c r="F143" s="196"/>
      <c r="G143" s="197">
        <f>G144</f>
        <v>0</v>
      </c>
      <c r="H143" s="197">
        <f>H144</f>
        <v>0</v>
      </c>
    </row>
    <row r="144" spans="1:8" ht="33">
      <c r="A144" s="476" t="s">
        <v>40</v>
      </c>
      <c r="B144" s="194" t="s">
        <v>4</v>
      </c>
      <c r="C144" s="196" t="s">
        <v>65</v>
      </c>
      <c r="D144" s="196" t="s">
        <v>33</v>
      </c>
      <c r="E144" s="196" t="s">
        <v>72</v>
      </c>
      <c r="F144" s="196" t="s">
        <v>41</v>
      </c>
      <c r="G144" s="197">
        <v>0</v>
      </c>
      <c r="H144" s="197">
        <v>0</v>
      </c>
    </row>
    <row r="145" spans="1:8" ht="49.5">
      <c r="A145" s="492" t="s">
        <v>912</v>
      </c>
      <c r="B145" s="194" t="s">
        <v>4</v>
      </c>
      <c r="C145" s="196" t="s">
        <v>65</v>
      </c>
      <c r="D145" s="196" t="s">
        <v>33</v>
      </c>
      <c r="E145" s="196" t="s">
        <v>299</v>
      </c>
      <c r="F145" s="196"/>
      <c r="G145" s="197">
        <f t="shared" ref="G145:H147" si="6">G146</f>
        <v>30000</v>
      </c>
      <c r="H145" s="197">
        <f t="shared" si="6"/>
        <v>30000</v>
      </c>
    </row>
    <row r="146" spans="1:8" ht="16.5">
      <c r="A146" s="492" t="s">
        <v>285</v>
      </c>
      <c r="B146" s="194" t="s">
        <v>4</v>
      </c>
      <c r="C146" s="196" t="s">
        <v>65</v>
      </c>
      <c r="D146" s="196" t="s">
        <v>33</v>
      </c>
      <c r="E146" s="196" t="s">
        <v>623</v>
      </c>
      <c r="F146" s="196"/>
      <c r="G146" s="197">
        <f t="shared" si="6"/>
        <v>30000</v>
      </c>
      <c r="H146" s="197">
        <f t="shared" si="6"/>
        <v>30000</v>
      </c>
    </row>
    <row r="147" spans="1:8" ht="36" customHeight="1">
      <c r="A147" s="493" t="s">
        <v>646</v>
      </c>
      <c r="B147" s="194" t="s">
        <v>4</v>
      </c>
      <c r="C147" s="196" t="s">
        <v>65</v>
      </c>
      <c r="D147" s="196" t="s">
        <v>33</v>
      </c>
      <c r="E147" s="196" t="s">
        <v>680</v>
      </c>
      <c r="F147" s="196"/>
      <c r="G147" s="197">
        <f t="shared" si="6"/>
        <v>30000</v>
      </c>
      <c r="H147" s="197">
        <f t="shared" si="6"/>
        <v>30000</v>
      </c>
    </row>
    <row r="148" spans="1:8" ht="35.25" customHeight="1">
      <c r="A148" s="493" t="s">
        <v>40</v>
      </c>
      <c r="B148" s="194" t="s">
        <v>4</v>
      </c>
      <c r="C148" s="196" t="s">
        <v>65</v>
      </c>
      <c r="D148" s="196" t="s">
        <v>33</v>
      </c>
      <c r="E148" s="196" t="s">
        <v>680</v>
      </c>
      <c r="F148" s="196" t="s">
        <v>41</v>
      </c>
      <c r="G148" s="197">
        <v>30000</v>
      </c>
      <c r="H148" s="197">
        <v>30000</v>
      </c>
    </row>
    <row r="149" spans="1:8" ht="33">
      <c r="A149" s="502" t="s">
        <v>709</v>
      </c>
      <c r="B149" s="191" t="s">
        <v>4</v>
      </c>
      <c r="C149" s="192" t="s">
        <v>65</v>
      </c>
      <c r="D149" s="192" t="s">
        <v>65</v>
      </c>
      <c r="E149" s="192"/>
      <c r="F149" s="192"/>
      <c r="G149" s="193">
        <f t="shared" ref="G149:H152" si="7">G150</f>
        <v>153000</v>
      </c>
      <c r="H149" s="193">
        <f t="shared" si="7"/>
        <v>153000</v>
      </c>
    </row>
    <row r="150" spans="1:8" ht="49.5">
      <c r="A150" s="508" t="s">
        <v>917</v>
      </c>
      <c r="B150" s="196" t="s">
        <v>4</v>
      </c>
      <c r="C150" s="196" t="s">
        <v>65</v>
      </c>
      <c r="D150" s="196" t="s">
        <v>65</v>
      </c>
      <c r="E150" s="196" t="s">
        <v>328</v>
      </c>
      <c r="F150" s="196"/>
      <c r="G150" s="197">
        <f t="shared" si="7"/>
        <v>153000</v>
      </c>
      <c r="H150" s="197">
        <f t="shared" si="7"/>
        <v>153000</v>
      </c>
    </row>
    <row r="151" spans="1:8" ht="16.5">
      <c r="A151" s="509" t="s">
        <v>469</v>
      </c>
      <c r="B151" s="194" t="s">
        <v>4</v>
      </c>
      <c r="C151" s="194" t="s">
        <v>65</v>
      </c>
      <c r="D151" s="194" t="s">
        <v>65</v>
      </c>
      <c r="E151" s="194" t="s">
        <v>467</v>
      </c>
      <c r="F151" s="194"/>
      <c r="G151" s="197">
        <f t="shared" si="7"/>
        <v>153000</v>
      </c>
      <c r="H151" s="197">
        <f t="shared" si="7"/>
        <v>153000</v>
      </c>
    </row>
    <row r="152" spans="1:8" ht="49.5">
      <c r="A152" s="509" t="s">
        <v>767</v>
      </c>
      <c r="B152" s="194" t="s">
        <v>4</v>
      </c>
      <c r="C152" s="194" t="s">
        <v>65</v>
      </c>
      <c r="D152" s="194" t="s">
        <v>65</v>
      </c>
      <c r="E152" s="194" t="s">
        <v>681</v>
      </c>
      <c r="F152" s="194"/>
      <c r="G152" s="197">
        <f t="shared" si="7"/>
        <v>153000</v>
      </c>
      <c r="H152" s="197">
        <f t="shared" si="7"/>
        <v>153000</v>
      </c>
    </row>
    <row r="153" spans="1:8" ht="16.5">
      <c r="A153" s="476" t="s">
        <v>462</v>
      </c>
      <c r="B153" s="194" t="s">
        <v>4</v>
      </c>
      <c r="C153" s="194" t="s">
        <v>65</v>
      </c>
      <c r="D153" s="194" t="s">
        <v>65</v>
      </c>
      <c r="E153" s="194" t="s">
        <v>681</v>
      </c>
      <c r="F153" s="194" t="s">
        <v>463</v>
      </c>
      <c r="G153" s="197">
        <v>153000</v>
      </c>
      <c r="H153" s="197">
        <v>153000</v>
      </c>
    </row>
    <row r="154" spans="1:8" ht="16.5">
      <c r="A154" s="490" t="s">
        <v>77</v>
      </c>
      <c r="B154" s="188" t="s">
        <v>4</v>
      </c>
      <c r="C154" s="189" t="s">
        <v>78</v>
      </c>
      <c r="D154" s="189"/>
      <c r="E154" s="189"/>
      <c r="F154" s="189"/>
      <c r="G154" s="190">
        <f>G155+G178</f>
        <v>12056056</v>
      </c>
      <c r="H154" s="190">
        <f>H155+H178</f>
        <v>12492446</v>
      </c>
    </row>
    <row r="155" spans="1:8" ht="16.5">
      <c r="A155" s="490" t="s">
        <v>79</v>
      </c>
      <c r="B155" s="188" t="s">
        <v>4</v>
      </c>
      <c r="C155" s="188" t="s">
        <v>78</v>
      </c>
      <c r="D155" s="188" t="s">
        <v>24</v>
      </c>
      <c r="E155" s="189"/>
      <c r="F155" s="189"/>
      <c r="G155" s="204">
        <f>G156+G174</f>
        <v>9529359</v>
      </c>
      <c r="H155" s="204">
        <f>H156+H174</f>
        <v>9965749</v>
      </c>
    </row>
    <row r="156" spans="1:8" ht="33">
      <c r="A156" s="347" t="s">
        <v>919</v>
      </c>
      <c r="B156" s="180" t="s">
        <v>4</v>
      </c>
      <c r="C156" s="199" t="s">
        <v>78</v>
      </c>
      <c r="D156" s="180" t="s">
        <v>24</v>
      </c>
      <c r="E156" s="199" t="s">
        <v>319</v>
      </c>
      <c r="F156" s="180"/>
      <c r="G156" s="197">
        <f>G157+G169+G166</f>
        <v>9354359</v>
      </c>
      <c r="H156" s="197">
        <f>H157+H169+H166</f>
        <v>9965749</v>
      </c>
    </row>
    <row r="157" spans="1:8" ht="16.5">
      <c r="A157" s="511" t="s">
        <v>314</v>
      </c>
      <c r="B157" s="199" t="s">
        <v>4</v>
      </c>
      <c r="C157" s="199" t="s">
        <v>78</v>
      </c>
      <c r="D157" s="199" t="s">
        <v>24</v>
      </c>
      <c r="E157" s="196" t="s">
        <v>315</v>
      </c>
      <c r="F157" s="180"/>
      <c r="G157" s="197">
        <f>G158+G162+G164</f>
        <v>9354359</v>
      </c>
      <c r="H157" s="197">
        <f>H158+H162+H164</f>
        <v>9540749</v>
      </c>
    </row>
    <row r="158" spans="1:8" ht="49.5">
      <c r="A158" s="501" t="s">
        <v>80</v>
      </c>
      <c r="B158" s="180" t="s">
        <v>4</v>
      </c>
      <c r="C158" s="199" t="s">
        <v>78</v>
      </c>
      <c r="D158" s="180" t="s">
        <v>24</v>
      </c>
      <c r="E158" s="196" t="s">
        <v>316</v>
      </c>
      <c r="F158" s="180"/>
      <c r="G158" s="197">
        <f>G159+G160+G161</f>
        <v>7777859</v>
      </c>
      <c r="H158" s="197">
        <f>H159+H160+H161</f>
        <v>7945249</v>
      </c>
    </row>
    <row r="159" spans="1:8" ht="16.5">
      <c r="A159" s="476" t="s">
        <v>81</v>
      </c>
      <c r="B159" s="195" t="s">
        <v>4</v>
      </c>
      <c r="C159" s="195" t="s">
        <v>78</v>
      </c>
      <c r="D159" s="195" t="s">
        <v>24</v>
      </c>
      <c r="E159" s="196" t="s">
        <v>316</v>
      </c>
      <c r="F159" s="199" t="s">
        <v>82</v>
      </c>
      <c r="G159" s="197">
        <v>4991346</v>
      </c>
      <c r="H159" s="197">
        <v>4991346</v>
      </c>
    </row>
    <row r="160" spans="1:8" ht="33">
      <c r="A160" s="395" t="s">
        <v>40</v>
      </c>
      <c r="B160" s="194" t="s">
        <v>4</v>
      </c>
      <c r="C160" s="196" t="s">
        <v>78</v>
      </c>
      <c r="D160" s="196" t="s">
        <v>24</v>
      </c>
      <c r="E160" s="196" t="s">
        <v>316</v>
      </c>
      <c r="F160" s="196" t="s">
        <v>41</v>
      </c>
      <c r="G160" s="197">
        <v>2530013</v>
      </c>
      <c r="H160" s="197">
        <v>2687103</v>
      </c>
    </row>
    <row r="161" spans="1:8" ht="16.5">
      <c r="A161" s="494" t="s">
        <v>42</v>
      </c>
      <c r="B161" s="180" t="s">
        <v>4</v>
      </c>
      <c r="C161" s="180" t="s">
        <v>78</v>
      </c>
      <c r="D161" s="180" t="s">
        <v>24</v>
      </c>
      <c r="E161" s="196" t="s">
        <v>316</v>
      </c>
      <c r="F161" s="199" t="s">
        <v>43</v>
      </c>
      <c r="G161" s="205">
        <v>256500</v>
      </c>
      <c r="H161" s="205">
        <v>266800</v>
      </c>
    </row>
    <row r="162" spans="1:8" ht="21.75" customHeight="1">
      <c r="A162" s="508" t="s">
        <v>317</v>
      </c>
      <c r="B162" s="195" t="s">
        <v>4</v>
      </c>
      <c r="C162" s="195" t="s">
        <v>78</v>
      </c>
      <c r="D162" s="195" t="s">
        <v>24</v>
      </c>
      <c r="E162" s="196" t="s">
        <v>318</v>
      </c>
      <c r="F162" s="196"/>
      <c r="G162" s="205">
        <f>G163</f>
        <v>1576500</v>
      </c>
      <c r="H162" s="205">
        <f>H163</f>
        <v>1595500</v>
      </c>
    </row>
    <row r="163" spans="1:8" ht="33">
      <c r="A163" s="476" t="s">
        <v>40</v>
      </c>
      <c r="B163" s="195" t="s">
        <v>4</v>
      </c>
      <c r="C163" s="195" t="s">
        <v>78</v>
      </c>
      <c r="D163" s="195" t="s">
        <v>24</v>
      </c>
      <c r="E163" s="196" t="s">
        <v>318</v>
      </c>
      <c r="F163" s="196" t="s">
        <v>41</v>
      </c>
      <c r="G163" s="205">
        <v>1576500</v>
      </c>
      <c r="H163" s="205">
        <v>1595500</v>
      </c>
    </row>
    <row r="164" spans="1:8" ht="16.5">
      <c r="A164" s="476" t="s">
        <v>784</v>
      </c>
      <c r="B164" s="195" t="s">
        <v>4</v>
      </c>
      <c r="C164" s="195" t="s">
        <v>78</v>
      </c>
      <c r="D164" s="195" t="s">
        <v>24</v>
      </c>
      <c r="E164" s="196" t="s">
        <v>785</v>
      </c>
      <c r="F164" s="196"/>
      <c r="G164" s="205">
        <f>G165</f>
        <v>0</v>
      </c>
      <c r="H164" s="205">
        <f>H165</f>
        <v>0</v>
      </c>
    </row>
    <row r="165" spans="1:8" ht="33">
      <c r="A165" s="476" t="s">
        <v>40</v>
      </c>
      <c r="B165" s="195" t="s">
        <v>4</v>
      </c>
      <c r="C165" s="195" t="s">
        <v>78</v>
      </c>
      <c r="D165" s="195" t="s">
        <v>24</v>
      </c>
      <c r="E165" s="196" t="s">
        <v>785</v>
      </c>
      <c r="F165" s="196" t="s">
        <v>41</v>
      </c>
      <c r="G165" s="205">
        <v>0</v>
      </c>
      <c r="H165" s="205">
        <v>0</v>
      </c>
    </row>
    <row r="166" spans="1:8" ht="49.5" customHeight="1">
      <c r="A166" s="482" t="s">
        <v>819</v>
      </c>
      <c r="B166" s="195" t="s">
        <v>4</v>
      </c>
      <c r="C166" s="195" t="s">
        <v>78</v>
      </c>
      <c r="D166" s="195" t="s">
        <v>24</v>
      </c>
      <c r="E166" s="196" t="s">
        <v>821</v>
      </c>
      <c r="F166" s="196"/>
      <c r="G166" s="205">
        <f>G167</f>
        <v>0</v>
      </c>
      <c r="H166" s="205">
        <f>H167</f>
        <v>0</v>
      </c>
    </row>
    <row r="167" spans="1:8" ht="33">
      <c r="A167" s="482" t="s">
        <v>820</v>
      </c>
      <c r="B167" s="195" t="s">
        <v>4</v>
      </c>
      <c r="C167" s="195" t="s">
        <v>78</v>
      </c>
      <c r="D167" s="195" t="s">
        <v>24</v>
      </c>
      <c r="E167" s="196" t="s">
        <v>822</v>
      </c>
      <c r="F167" s="196"/>
      <c r="G167" s="205">
        <f>G168</f>
        <v>0</v>
      </c>
      <c r="H167" s="205">
        <f>H168</f>
        <v>0</v>
      </c>
    </row>
    <row r="168" spans="1:8" ht="33">
      <c r="A168" s="476" t="s">
        <v>40</v>
      </c>
      <c r="B168" s="195" t="s">
        <v>4</v>
      </c>
      <c r="C168" s="195" t="s">
        <v>78</v>
      </c>
      <c r="D168" s="195" t="s">
        <v>24</v>
      </c>
      <c r="E168" s="196" t="s">
        <v>822</v>
      </c>
      <c r="F168" s="196" t="s">
        <v>41</v>
      </c>
      <c r="G168" s="205">
        <v>0</v>
      </c>
      <c r="H168" s="205">
        <v>0</v>
      </c>
    </row>
    <row r="169" spans="1:8" ht="16.5">
      <c r="A169" s="476" t="s">
        <v>721</v>
      </c>
      <c r="B169" s="195" t="s">
        <v>4</v>
      </c>
      <c r="C169" s="195" t="s">
        <v>78</v>
      </c>
      <c r="D169" s="195" t="s">
        <v>24</v>
      </c>
      <c r="E169" s="196" t="s">
        <v>775</v>
      </c>
      <c r="F169" s="196"/>
      <c r="G169" s="205">
        <f>G170+G172</f>
        <v>0</v>
      </c>
      <c r="H169" s="205">
        <f>H170+H172</f>
        <v>425000</v>
      </c>
    </row>
    <row r="170" spans="1:8" ht="17.25" customHeight="1">
      <c r="A170" s="476" t="s">
        <v>777</v>
      </c>
      <c r="B170" s="195" t="s">
        <v>4</v>
      </c>
      <c r="C170" s="195" t="s">
        <v>78</v>
      </c>
      <c r="D170" s="195" t="s">
        <v>24</v>
      </c>
      <c r="E170" s="196" t="s">
        <v>776</v>
      </c>
      <c r="F170" s="196"/>
      <c r="G170" s="205">
        <f>G171</f>
        <v>0</v>
      </c>
      <c r="H170" s="205">
        <f>H171</f>
        <v>0</v>
      </c>
    </row>
    <row r="171" spans="1:8" ht="33">
      <c r="A171" s="395" t="s">
        <v>40</v>
      </c>
      <c r="B171" s="195" t="s">
        <v>4</v>
      </c>
      <c r="C171" s="195" t="s">
        <v>78</v>
      </c>
      <c r="D171" s="195" t="s">
        <v>24</v>
      </c>
      <c r="E171" s="196" t="s">
        <v>776</v>
      </c>
      <c r="F171" s="196" t="s">
        <v>41</v>
      </c>
      <c r="G171" s="205">
        <v>0</v>
      </c>
      <c r="H171" s="205">
        <v>0</v>
      </c>
    </row>
    <row r="172" spans="1:8" ht="16.5">
      <c r="A172" s="395" t="s">
        <v>831</v>
      </c>
      <c r="B172" s="195" t="s">
        <v>4</v>
      </c>
      <c r="C172" s="195" t="s">
        <v>78</v>
      </c>
      <c r="D172" s="195" t="s">
        <v>24</v>
      </c>
      <c r="E172" s="196" t="s">
        <v>829</v>
      </c>
      <c r="F172" s="196"/>
      <c r="G172" s="205">
        <f>G173</f>
        <v>0</v>
      </c>
      <c r="H172" s="205">
        <f>H173</f>
        <v>425000</v>
      </c>
    </row>
    <row r="173" spans="1:8" ht="16.5">
      <c r="A173" s="483" t="s">
        <v>68</v>
      </c>
      <c r="B173" s="195" t="s">
        <v>4</v>
      </c>
      <c r="C173" s="195" t="s">
        <v>78</v>
      </c>
      <c r="D173" s="195" t="s">
        <v>24</v>
      </c>
      <c r="E173" s="196" t="s">
        <v>829</v>
      </c>
      <c r="F173" s="196" t="s">
        <v>830</v>
      </c>
      <c r="G173" s="205">
        <v>0</v>
      </c>
      <c r="H173" s="205">
        <v>425000</v>
      </c>
    </row>
    <row r="174" spans="1:8" ht="49.5">
      <c r="A174" s="476" t="s">
        <v>920</v>
      </c>
      <c r="B174" s="195" t="s">
        <v>4</v>
      </c>
      <c r="C174" s="195" t="s">
        <v>78</v>
      </c>
      <c r="D174" s="195" t="s">
        <v>24</v>
      </c>
      <c r="E174" s="196" t="s">
        <v>329</v>
      </c>
      <c r="F174" s="196"/>
      <c r="G174" s="205">
        <f t="shared" ref="G174:H176" si="8">G175</f>
        <v>175000</v>
      </c>
      <c r="H174" s="205">
        <f t="shared" si="8"/>
        <v>0</v>
      </c>
    </row>
    <row r="175" spans="1:8" ht="16.5">
      <c r="A175" s="476" t="s">
        <v>721</v>
      </c>
      <c r="B175" s="195" t="s">
        <v>4</v>
      </c>
      <c r="C175" s="195" t="s">
        <v>78</v>
      </c>
      <c r="D175" s="195" t="s">
        <v>24</v>
      </c>
      <c r="E175" s="196" t="s">
        <v>724</v>
      </c>
      <c r="F175" s="196"/>
      <c r="G175" s="205">
        <f t="shared" si="8"/>
        <v>175000</v>
      </c>
      <c r="H175" s="205">
        <f t="shared" si="8"/>
        <v>0</v>
      </c>
    </row>
    <row r="176" spans="1:8" ht="16.5">
      <c r="A176" s="476" t="s">
        <v>722</v>
      </c>
      <c r="B176" s="195" t="s">
        <v>4</v>
      </c>
      <c r="C176" s="195" t="s">
        <v>78</v>
      </c>
      <c r="D176" s="195" t="s">
        <v>24</v>
      </c>
      <c r="E176" s="196" t="s">
        <v>725</v>
      </c>
      <c r="F176" s="196"/>
      <c r="G176" s="205">
        <f t="shared" si="8"/>
        <v>175000</v>
      </c>
      <c r="H176" s="205">
        <f t="shared" si="8"/>
        <v>0</v>
      </c>
    </row>
    <row r="177" spans="1:8" ht="33">
      <c r="A177" s="476" t="s">
        <v>40</v>
      </c>
      <c r="B177" s="195" t="s">
        <v>4</v>
      </c>
      <c r="C177" s="195" t="s">
        <v>78</v>
      </c>
      <c r="D177" s="195" t="s">
        <v>24</v>
      </c>
      <c r="E177" s="196" t="s">
        <v>725</v>
      </c>
      <c r="F177" s="196" t="s">
        <v>41</v>
      </c>
      <c r="G177" s="205">
        <v>175000</v>
      </c>
      <c r="H177" s="205">
        <v>0</v>
      </c>
    </row>
    <row r="178" spans="1:8" ht="16.5">
      <c r="A178" s="490" t="s">
        <v>83</v>
      </c>
      <c r="B178" s="191" t="s">
        <v>4</v>
      </c>
      <c r="C178" s="192" t="s">
        <v>78</v>
      </c>
      <c r="D178" s="192" t="s">
        <v>37</v>
      </c>
      <c r="E178" s="206"/>
      <c r="F178" s="192"/>
      <c r="G178" s="193">
        <f t="shared" ref="G178:H180" si="9">G179</f>
        <v>2526697</v>
      </c>
      <c r="H178" s="193">
        <f t="shared" si="9"/>
        <v>2526697</v>
      </c>
    </row>
    <row r="179" spans="1:8" ht="33">
      <c r="A179" s="501" t="s">
        <v>919</v>
      </c>
      <c r="B179" s="194" t="s">
        <v>4</v>
      </c>
      <c r="C179" s="196" t="s">
        <v>78</v>
      </c>
      <c r="D179" s="196" t="s">
        <v>37</v>
      </c>
      <c r="E179" s="196" t="s">
        <v>319</v>
      </c>
      <c r="F179" s="196"/>
      <c r="G179" s="197">
        <f t="shared" si="9"/>
        <v>2526697</v>
      </c>
      <c r="H179" s="197">
        <f t="shared" si="9"/>
        <v>2526697</v>
      </c>
    </row>
    <row r="180" spans="1:8" ht="16.5">
      <c r="A180" s="501" t="s">
        <v>320</v>
      </c>
      <c r="B180" s="180" t="s">
        <v>4</v>
      </c>
      <c r="C180" s="180" t="s">
        <v>78</v>
      </c>
      <c r="D180" s="180" t="s">
        <v>37</v>
      </c>
      <c r="E180" s="196" t="s">
        <v>321</v>
      </c>
      <c r="F180" s="196"/>
      <c r="G180" s="197">
        <f t="shared" si="9"/>
        <v>2526697</v>
      </c>
      <c r="H180" s="197">
        <f t="shared" si="9"/>
        <v>2526697</v>
      </c>
    </row>
    <row r="181" spans="1:8" ht="17.25" customHeight="1">
      <c r="A181" s="501" t="s">
        <v>468</v>
      </c>
      <c r="B181" s="180" t="s">
        <v>4</v>
      </c>
      <c r="C181" s="180" t="s">
        <v>78</v>
      </c>
      <c r="D181" s="180" t="s">
        <v>37</v>
      </c>
      <c r="E181" s="180" t="s">
        <v>322</v>
      </c>
      <c r="F181" s="199"/>
      <c r="G181" s="205">
        <f>G182+G183</f>
        <v>2526697</v>
      </c>
      <c r="H181" s="205">
        <f>H182+H183</f>
        <v>2526697</v>
      </c>
    </row>
    <row r="182" spans="1:8" ht="33">
      <c r="A182" s="501" t="s">
        <v>30</v>
      </c>
      <c r="B182" s="180" t="s">
        <v>4</v>
      </c>
      <c r="C182" s="180" t="s">
        <v>78</v>
      </c>
      <c r="D182" s="180" t="s">
        <v>37</v>
      </c>
      <c r="E182" s="180" t="s">
        <v>322</v>
      </c>
      <c r="F182" s="199" t="s">
        <v>31</v>
      </c>
      <c r="G182" s="205">
        <v>2173693</v>
      </c>
      <c r="H182" s="205">
        <v>2173693</v>
      </c>
    </row>
    <row r="183" spans="1:8" ht="33">
      <c r="A183" s="476" t="s">
        <v>40</v>
      </c>
      <c r="B183" s="180" t="s">
        <v>4</v>
      </c>
      <c r="C183" s="180" t="s">
        <v>78</v>
      </c>
      <c r="D183" s="180" t="s">
        <v>37</v>
      </c>
      <c r="E183" s="180" t="s">
        <v>322</v>
      </c>
      <c r="F183" s="199" t="s">
        <v>41</v>
      </c>
      <c r="G183" s="205">
        <v>353004</v>
      </c>
      <c r="H183" s="205">
        <v>353004</v>
      </c>
    </row>
    <row r="184" spans="1:8" ht="16.5">
      <c r="A184" s="502" t="s">
        <v>84</v>
      </c>
      <c r="B184" s="188" t="s">
        <v>4</v>
      </c>
      <c r="C184" s="188" t="s">
        <v>59</v>
      </c>
      <c r="D184" s="188"/>
      <c r="E184" s="188"/>
      <c r="F184" s="189"/>
      <c r="G184" s="204">
        <f>G185+G190</f>
        <v>435064</v>
      </c>
      <c r="H184" s="204">
        <f>H185+H190</f>
        <v>437064</v>
      </c>
    </row>
    <row r="185" spans="1:8" ht="22.5" customHeight="1">
      <c r="A185" s="502" t="s">
        <v>85</v>
      </c>
      <c r="B185" s="188" t="s">
        <v>4</v>
      </c>
      <c r="C185" s="188" t="s">
        <v>59</v>
      </c>
      <c r="D185" s="188" t="s">
        <v>24</v>
      </c>
      <c r="E185" s="180"/>
      <c r="F185" s="199"/>
      <c r="G185" s="204">
        <f t="shared" ref="G185:H188" si="10">G186</f>
        <v>147564</v>
      </c>
      <c r="H185" s="204">
        <f t="shared" si="10"/>
        <v>147564</v>
      </c>
    </row>
    <row r="186" spans="1:8" ht="33">
      <c r="A186" s="501" t="s">
        <v>924</v>
      </c>
      <c r="B186" s="180" t="s">
        <v>4</v>
      </c>
      <c r="C186" s="180" t="s">
        <v>59</v>
      </c>
      <c r="D186" s="180" t="s">
        <v>24</v>
      </c>
      <c r="E186" s="180" t="s">
        <v>303</v>
      </c>
      <c r="F186" s="199"/>
      <c r="G186" s="205">
        <f t="shared" si="10"/>
        <v>147564</v>
      </c>
      <c r="H186" s="205">
        <f t="shared" si="10"/>
        <v>147564</v>
      </c>
    </row>
    <row r="187" spans="1:8" ht="33">
      <c r="A187" s="512" t="s">
        <v>324</v>
      </c>
      <c r="B187" s="180" t="s">
        <v>4</v>
      </c>
      <c r="C187" s="180" t="s">
        <v>59</v>
      </c>
      <c r="D187" s="180" t="s">
        <v>24</v>
      </c>
      <c r="E187" s="180" t="s">
        <v>586</v>
      </c>
      <c r="F187" s="199"/>
      <c r="G187" s="205">
        <f t="shared" si="10"/>
        <v>147564</v>
      </c>
      <c r="H187" s="205">
        <f t="shared" si="10"/>
        <v>147564</v>
      </c>
    </row>
    <row r="188" spans="1:8" ht="16.5">
      <c r="A188" s="395" t="s">
        <v>325</v>
      </c>
      <c r="B188" s="180" t="s">
        <v>4</v>
      </c>
      <c r="C188" s="180" t="s">
        <v>59</v>
      </c>
      <c r="D188" s="180" t="s">
        <v>24</v>
      </c>
      <c r="E188" s="180" t="s">
        <v>695</v>
      </c>
      <c r="F188" s="199"/>
      <c r="G188" s="205">
        <f t="shared" si="10"/>
        <v>147564</v>
      </c>
      <c r="H188" s="205">
        <f t="shared" si="10"/>
        <v>147564</v>
      </c>
    </row>
    <row r="189" spans="1:8" ht="19.5" customHeight="1">
      <c r="A189" s="476" t="s">
        <v>86</v>
      </c>
      <c r="B189" s="180" t="s">
        <v>4</v>
      </c>
      <c r="C189" s="180" t="s">
        <v>59</v>
      </c>
      <c r="D189" s="180" t="s">
        <v>24</v>
      </c>
      <c r="E189" s="180" t="s">
        <v>695</v>
      </c>
      <c r="F189" s="199" t="s">
        <v>87</v>
      </c>
      <c r="G189" s="205">
        <v>147564</v>
      </c>
      <c r="H189" s="205">
        <v>147564</v>
      </c>
    </row>
    <row r="190" spans="1:8" ht="18" customHeight="1">
      <c r="A190" s="513" t="s">
        <v>88</v>
      </c>
      <c r="B190" s="188" t="s">
        <v>4</v>
      </c>
      <c r="C190" s="188" t="s">
        <v>59</v>
      </c>
      <c r="D190" s="188" t="s">
        <v>33</v>
      </c>
      <c r="E190" s="188"/>
      <c r="F190" s="189"/>
      <c r="G190" s="204">
        <f>+G195+G191</f>
        <v>287500</v>
      </c>
      <c r="H190" s="204">
        <f>+H195+H191</f>
        <v>289500</v>
      </c>
    </row>
    <row r="191" spans="1:8" ht="49.5">
      <c r="A191" s="476" t="s">
        <v>923</v>
      </c>
      <c r="B191" s="199" t="s">
        <v>4</v>
      </c>
      <c r="C191" s="199" t="s">
        <v>59</v>
      </c>
      <c r="D191" s="199" t="s">
        <v>33</v>
      </c>
      <c r="E191" s="180" t="s">
        <v>682</v>
      </c>
      <c r="F191" s="199"/>
      <c r="G191" s="205">
        <f t="shared" ref="G191:H193" si="11">G192</f>
        <v>48000</v>
      </c>
      <c r="H191" s="205">
        <f t="shared" si="11"/>
        <v>50000</v>
      </c>
    </row>
    <row r="192" spans="1:8" ht="16.5">
      <c r="A192" s="476" t="s">
        <v>712</v>
      </c>
      <c r="B192" s="199" t="s">
        <v>4</v>
      </c>
      <c r="C192" s="199" t="s">
        <v>59</v>
      </c>
      <c r="D192" s="199" t="s">
        <v>33</v>
      </c>
      <c r="E192" s="180" t="s">
        <v>683</v>
      </c>
      <c r="F192" s="199"/>
      <c r="G192" s="205">
        <f t="shared" si="11"/>
        <v>48000</v>
      </c>
      <c r="H192" s="205">
        <f t="shared" si="11"/>
        <v>50000</v>
      </c>
    </row>
    <row r="193" spans="1:8" ht="33">
      <c r="A193" s="476" t="s">
        <v>638</v>
      </c>
      <c r="B193" s="199" t="s">
        <v>4</v>
      </c>
      <c r="C193" s="199" t="s">
        <v>59</v>
      </c>
      <c r="D193" s="199" t="s">
        <v>33</v>
      </c>
      <c r="E193" s="180" t="s">
        <v>684</v>
      </c>
      <c r="F193" s="199"/>
      <c r="G193" s="205">
        <f t="shared" si="11"/>
        <v>48000</v>
      </c>
      <c r="H193" s="205">
        <f t="shared" si="11"/>
        <v>50000</v>
      </c>
    </row>
    <row r="194" spans="1:8" ht="33">
      <c r="A194" s="476" t="s">
        <v>636</v>
      </c>
      <c r="B194" s="199" t="s">
        <v>4</v>
      </c>
      <c r="C194" s="199" t="s">
        <v>59</v>
      </c>
      <c r="D194" s="199" t="s">
        <v>33</v>
      </c>
      <c r="E194" s="180" t="s">
        <v>684</v>
      </c>
      <c r="F194" s="199" t="s">
        <v>635</v>
      </c>
      <c r="G194" s="205">
        <v>48000</v>
      </c>
      <c r="H194" s="205">
        <v>50000</v>
      </c>
    </row>
    <row r="195" spans="1:8" ht="33">
      <c r="A195" s="501" t="s">
        <v>922</v>
      </c>
      <c r="B195" s="180" t="s">
        <v>4</v>
      </c>
      <c r="C195" s="180" t="s">
        <v>59</v>
      </c>
      <c r="D195" s="180" t="s">
        <v>33</v>
      </c>
      <c r="E195" s="180" t="s">
        <v>303</v>
      </c>
      <c r="F195" s="199"/>
      <c r="G195" s="205">
        <f>G196+G205</f>
        <v>239500</v>
      </c>
      <c r="H195" s="205">
        <f>H196+H205</f>
        <v>239500</v>
      </c>
    </row>
    <row r="196" spans="1:8" ht="16.5">
      <c r="A196" s="501" t="s">
        <v>326</v>
      </c>
      <c r="B196" s="180" t="s">
        <v>4</v>
      </c>
      <c r="C196" s="180" t="s">
        <v>59</v>
      </c>
      <c r="D196" s="180" t="s">
        <v>33</v>
      </c>
      <c r="E196" s="180" t="s">
        <v>304</v>
      </c>
      <c r="F196" s="199"/>
      <c r="G196" s="205">
        <f>G197+G199+G201+G203</f>
        <v>196500</v>
      </c>
      <c r="H196" s="205">
        <f>H197+H199+H201+H203</f>
        <v>196500</v>
      </c>
    </row>
    <row r="197" spans="1:8" ht="33">
      <c r="A197" s="395" t="s">
        <v>327</v>
      </c>
      <c r="B197" s="180" t="s">
        <v>4</v>
      </c>
      <c r="C197" s="180" t="s">
        <v>59</v>
      </c>
      <c r="D197" s="180" t="s">
        <v>33</v>
      </c>
      <c r="E197" s="180" t="s">
        <v>685</v>
      </c>
      <c r="F197" s="199"/>
      <c r="G197" s="205">
        <f>+G198</f>
        <v>70000</v>
      </c>
      <c r="H197" s="205">
        <f>+H198</f>
        <v>70000</v>
      </c>
    </row>
    <row r="198" spans="1:8" ht="33">
      <c r="A198" s="476" t="s">
        <v>636</v>
      </c>
      <c r="B198" s="180" t="s">
        <v>4</v>
      </c>
      <c r="C198" s="180" t="s">
        <v>59</v>
      </c>
      <c r="D198" s="180" t="s">
        <v>33</v>
      </c>
      <c r="E198" s="180" t="s">
        <v>685</v>
      </c>
      <c r="F198" s="199" t="s">
        <v>635</v>
      </c>
      <c r="G198" s="205">
        <v>70000</v>
      </c>
      <c r="H198" s="205">
        <v>70000</v>
      </c>
    </row>
    <row r="199" spans="1:8" ht="16.5">
      <c r="A199" s="483" t="s">
        <v>89</v>
      </c>
      <c r="B199" s="199" t="s">
        <v>4</v>
      </c>
      <c r="C199" s="199" t="s">
        <v>59</v>
      </c>
      <c r="D199" s="199" t="s">
        <v>33</v>
      </c>
      <c r="E199" s="180" t="s">
        <v>686</v>
      </c>
      <c r="F199" s="199"/>
      <c r="G199" s="205">
        <f>+G200</f>
        <v>120000</v>
      </c>
      <c r="H199" s="205">
        <f>+H200</f>
        <v>120000</v>
      </c>
    </row>
    <row r="200" spans="1:8" ht="33">
      <c r="A200" s="476" t="s">
        <v>636</v>
      </c>
      <c r="B200" s="199" t="s">
        <v>4</v>
      </c>
      <c r="C200" s="199" t="s">
        <v>59</v>
      </c>
      <c r="D200" s="199" t="s">
        <v>33</v>
      </c>
      <c r="E200" s="180" t="s">
        <v>686</v>
      </c>
      <c r="F200" s="199" t="s">
        <v>635</v>
      </c>
      <c r="G200" s="205">
        <v>120000</v>
      </c>
      <c r="H200" s="205">
        <v>120000</v>
      </c>
    </row>
    <row r="201" spans="1:8" ht="33">
      <c r="A201" s="395" t="s">
        <v>90</v>
      </c>
      <c r="B201" s="199" t="s">
        <v>4</v>
      </c>
      <c r="C201" s="199" t="s">
        <v>59</v>
      </c>
      <c r="D201" s="199" t="s">
        <v>33</v>
      </c>
      <c r="E201" s="180" t="s">
        <v>687</v>
      </c>
      <c r="F201" s="207"/>
      <c r="G201" s="205">
        <f>+G202</f>
        <v>6500</v>
      </c>
      <c r="H201" s="205">
        <f>+H202</f>
        <v>6500</v>
      </c>
    </row>
    <row r="202" spans="1:8" ht="33">
      <c r="A202" s="476" t="s">
        <v>636</v>
      </c>
      <c r="B202" s="199" t="s">
        <v>4</v>
      </c>
      <c r="C202" s="199" t="s">
        <v>59</v>
      </c>
      <c r="D202" s="199" t="s">
        <v>33</v>
      </c>
      <c r="E202" s="180" t="s">
        <v>687</v>
      </c>
      <c r="F202" s="199" t="s">
        <v>635</v>
      </c>
      <c r="G202" s="205">
        <v>6500</v>
      </c>
      <c r="H202" s="205">
        <v>6500</v>
      </c>
    </row>
    <row r="203" spans="1:8" ht="49.5">
      <c r="A203" s="476" t="s">
        <v>754</v>
      </c>
      <c r="B203" s="199" t="s">
        <v>4</v>
      </c>
      <c r="C203" s="199" t="s">
        <v>59</v>
      </c>
      <c r="D203" s="199" t="s">
        <v>33</v>
      </c>
      <c r="E203" s="180" t="s">
        <v>753</v>
      </c>
      <c r="F203" s="199"/>
      <c r="G203" s="205">
        <f>G204</f>
        <v>0</v>
      </c>
      <c r="H203" s="205">
        <f>H204</f>
        <v>0</v>
      </c>
    </row>
    <row r="204" spans="1:8" ht="33">
      <c r="A204" s="476" t="s">
        <v>636</v>
      </c>
      <c r="B204" s="199" t="s">
        <v>4</v>
      </c>
      <c r="C204" s="199" t="s">
        <v>59</v>
      </c>
      <c r="D204" s="199" t="s">
        <v>33</v>
      </c>
      <c r="E204" s="180" t="s">
        <v>753</v>
      </c>
      <c r="F204" s="199" t="s">
        <v>635</v>
      </c>
      <c r="G204" s="205">
        <v>0</v>
      </c>
      <c r="H204" s="205">
        <v>0</v>
      </c>
    </row>
    <row r="205" spans="1:8" ht="33">
      <c r="A205" s="512" t="s">
        <v>324</v>
      </c>
      <c r="B205" s="180" t="s">
        <v>4</v>
      </c>
      <c r="C205" s="180" t="s">
        <v>59</v>
      </c>
      <c r="D205" s="180" t="s">
        <v>33</v>
      </c>
      <c r="E205" s="180" t="s">
        <v>586</v>
      </c>
      <c r="F205" s="199"/>
      <c r="G205" s="205">
        <f>G206</f>
        <v>43000</v>
      </c>
      <c r="H205" s="205">
        <f>H206</f>
        <v>43000</v>
      </c>
    </row>
    <row r="206" spans="1:8" ht="66">
      <c r="A206" s="512" t="s">
        <v>710</v>
      </c>
      <c r="B206" s="180" t="s">
        <v>4</v>
      </c>
      <c r="C206" s="180" t="s">
        <v>59</v>
      </c>
      <c r="D206" s="180" t="s">
        <v>33</v>
      </c>
      <c r="E206" s="180" t="s">
        <v>696</v>
      </c>
      <c r="F206" s="199"/>
      <c r="G206" s="205">
        <f>G207+G208</f>
        <v>43000</v>
      </c>
      <c r="H206" s="205">
        <f>H207+H208</f>
        <v>43000</v>
      </c>
    </row>
    <row r="207" spans="1:8" ht="16.5">
      <c r="A207" s="476" t="s">
        <v>86</v>
      </c>
      <c r="B207" s="180" t="s">
        <v>4</v>
      </c>
      <c r="C207" s="180" t="s">
        <v>59</v>
      </c>
      <c r="D207" s="180" t="s">
        <v>33</v>
      </c>
      <c r="E207" s="180" t="s">
        <v>696</v>
      </c>
      <c r="F207" s="199" t="s">
        <v>87</v>
      </c>
      <c r="G207" s="205"/>
      <c r="H207" s="205"/>
    </row>
    <row r="208" spans="1:8" ht="16.5">
      <c r="A208" s="476" t="s">
        <v>81</v>
      </c>
      <c r="B208" s="180" t="s">
        <v>4</v>
      </c>
      <c r="C208" s="180" t="s">
        <v>59</v>
      </c>
      <c r="D208" s="180" t="s">
        <v>33</v>
      </c>
      <c r="E208" s="180" t="s">
        <v>696</v>
      </c>
      <c r="F208" s="199" t="s">
        <v>82</v>
      </c>
      <c r="G208" s="205">
        <v>43000</v>
      </c>
      <c r="H208" s="205">
        <v>43000</v>
      </c>
    </row>
    <row r="209" spans="1:8" ht="16.5">
      <c r="A209" s="514" t="s">
        <v>91</v>
      </c>
      <c r="B209" s="188" t="s">
        <v>4</v>
      </c>
      <c r="C209" s="189" t="s">
        <v>92</v>
      </c>
      <c r="D209" s="189"/>
      <c r="E209" s="189"/>
      <c r="F209" s="189"/>
      <c r="G209" s="190">
        <f>G210</f>
        <v>2664564</v>
      </c>
      <c r="H209" s="190">
        <f>H210</f>
        <v>2691296</v>
      </c>
    </row>
    <row r="210" spans="1:8" ht="16.5">
      <c r="A210" s="505" t="s">
        <v>93</v>
      </c>
      <c r="B210" s="189" t="s">
        <v>4</v>
      </c>
      <c r="C210" s="189" t="s">
        <v>92</v>
      </c>
      <c r="D210" s="188" t="s">
        <v>24</v>
      </c>
      <c r="E210" s="189"/>
      <c r="F210" s="189"/>
      <c r="G210" s="204">
        <f>G211+G215</f>
        <v>2664564</v>
      </c>
      <c r="H210" s="204">
        <f>H211+H215</f>
        <v>2691296</v>
      </c>
    </row>
    <row r="211" spans="1:8" ht="49.5">
      <c r="A211" s="492" t="s">
        <v>912</v>
      </c>
      <c r="B211" s="199" t="s">
        <v>4</v>
      </c>
      <c r="C211" s="199" t="s">
        <v>92</v>
      </c>
      <c r="D211" s="199" t="s">
        <v>24</v>
      </c>
      <c r="E211" s="199" t="s">
        <v>299</v>
      </c>
      <c r="F211" s="199"/>
      <c r="G211" s="205">
        <f t="shared" ref="G211:H213" si="12">G212</f>
        <v>9500</v>
      </c>
      <c r="H211" s="205">
        <f t="shared" si="12"/>
        <v>9500</v>
      </c>
    </row>
    <row r="212" spans="1:8" ht="16.5">
      <c r="A212" s="515" t="s">
        <v>330</v>
      </c>
      <c r="B212" s="199" t="s">
        <v>4</v>
      </c>
      <c r="C212" s="199" t="s">
        <v>92</v>
      </c>
      <c r="D212" s="199" t="s">
        <v>24</v>
      </c>
      <c r="E212" s="199" t="s">
        <v>688</v>
      </c>
      <c r="F212" s="199"/>
      <c r="G212" s="205">
        <f t="shared" si="12"/>
        <v>9500</v>
      </c>
      <c r="H212" s="205">
        <f t="shared" si="12"/>
        <v>9500</v>
      </c>
    </row>
    <row r="213" spans="1:8" ht="33">
      <c r="A213" s="511" t="s">
        <v>94</v>
      </c>
      <c r="B213" s="196" t="s">
        <v>4</v>
      </c>
      <c r="C213" s="199" t="s">
        <v>92</v>
      </c>
      <c r="D213" s="199" t="s">
        <v>24</v>
      </c>
      <c r="E213" s="196" t="s">
        <v>689</v>
      </c>
      <c r="F213" s="199"/>
      <c r="G213" s="205">
        <f t="shared" si="12"/>
        <v>9500</v>
      </c>
      <c r="H213" s="205">
        <f t="shared" si="12"/>
        <v>9500</v>
      </c>
    </row>
    <row r="214" spans="1:8" ht="33">
      <c r="A214" s="395" t="s">
        <v>40</v>
      </c>
      <c r="B214" s="196" t="s">
        <v>4</v>
      </c>
      <c r="C214" s="199" t="s">
        <v>92</v>
      </c>
      <c r="D214" s="199" t="s">
        <v>24</v>
      </c>
      <c r="E214" s="196" t="s">
        <v>689</v>
      </c>
      <c r="F214" s="199" t="s">
        <v>41</v>
      </c>
      <c r="G214" s="205">
        <v>9500</v>
      </c>
      <c r="H214" s="205">
        <v>9500</v>
      </c>
    </row>
    <row r="215" spans="1:8" ht="33">
      <c r="A215" s="492" t="s">
        <v>921</v>
      </c>
      <c r="B215" s="199" t="s">
        <v>4</v>
      </c>
      <c r="C215" s="199" t="s">
        <v>92</v>
      </c>
      <c r="D215" s="199" t="s">
        <v>24</v>
      </c>
      <c r="E215" s="199" t="s">
        <v>466</v>
      </c>
      <c r="F215" s="199"/>
      <c r="G215" s="205">
        <f>G216+G221</f>
        <v>2655064</v>
      </c>
      <c r="H215" s="205">
        <f>H216+H221</f>
        <v>2681796</v>
      </c>
    </row>
    <row r="216" spans="1:8" ht="16.5">
      <c r="A216" s="492" t="s">
        <v>331</v>
      </c>
      <c r="B216" s="195" t="s">
        <v>4</v>
      </c>
      <c r="C216" s="195" t="s">
        <v>92</v>
      </c>
      <c r="D216" s="195" t="s">
        <v>24</v>
      </c>
      <c r="E216" s="199" t="s">
        <v>323</v>
      </c>
      <c r="F216" s="199"/>
      <c r="G216" s="205">
        <f>G217</f>
        <v>2363264</v>
      </c>
      <c r="H216" s="205">
        <f>H217</f>
        <v>2386796</v>
      </c>
    </row>
    <row r="217" spans="1:8" ht="49.5">
      <c r="A217" s="501" t="s">
        <v>80</v>
      </c>
      <c r="B217" s="195" t="s">
        <v>4</v>
      </c>
      <c r="C217" s="195" t="s">
        <v>92</v>
      </c>
      <c r="D217" s="195" t="s">
        <v>24</v>
      </c>
      <c r="E217" s="199" t="s">
        <v>690</v>
      </c>
      <c r="F217" s="199"/>
      <c r="G217" s="205">
        <f>G218+G219+G220</f>
        <v>2363264</v>
      </c>
      <c r="H217" s="205">
        <f>H218+H219+H220</f>
        <v>2386796</v>
      </c>
    </row>
    <row r="218" spans="1:8" ht="16.5">
      <c r="A218" s="476" t="s">
        <v>81</v>
      </c>
      <c r="B218" s="195" t="s">
        <v>4</v>
      </c>
      <c r="C218" s="195" t="s">
        <v>92</v>
      </c>
      <c r="D218" s="195" t="s">
        <v>24</v>
      </c>
      <c r="E218" s="199" t="s">
        <v>690</v>
      </c>
      <c r="F218" s="199" t="s">
        <v>82</v>
      </c>
      <c r="G218" s="205">
        <v>1206234</v>
      </c>
      <c r="H218" s="205">
        <v>1206934</v>
      </c>
    </row>
    <row r="219" spans="1:8" ht="33">
      <c r="A219" s="476" t="s">
        <v>40</v>
      </c>
      <c r="B219" s="195" t="s">
        <v>4</v>
      </c>
      <c r="C219" s="195" t="s">
        <v>92</v>
      </c>
      <c r="D219" s="195" t="s">
        <v>24</v>
      </c>
      <c r="E219" s="199" t="s">
        <v>690</v>
      </c>
      <c r="F219" s="199" t="s">
        <v>41</v>
      </c>
      <c r="G219" s="205">
        <v>837530</v>
      </c>
      <c r="H219" s="205">
        <v>859862</v>
      </c>
    </row>
    <row r="220" spans="1:8" ht="16.5">
      <c r="A220" s="476" t="s">
        <v>42</v>
      </c>
      <c r="B220" s="195" t="s">
        <v>4</v>
      </c>
      <c r="C220" s="195" t="s">
        <v>92</v>
      </c>
      <c r="D220" s="195" t="s">
        <v>24</v>
      </c>
      <c r="E220" s="199" t="s">
        <v>690</v>
      </c>
      <c r="F220" s="199" t="s">
        <v>43</v>
      </c>
      <c r="G220" s="205">
        <v>319500</v>
      </c>
      <c r="H220" s="205">
        <v>320000</v>
      </c>
    </row>
    <row r="221" spans="1:8" ht="33">
      <c r="A221" s="482" t="s">
        <v>332</v>
      </c>
      <c r="B221" s="195" t="s">
        <v>4</v>
      </c>
      <c r="C221" s="195" t="s">
        <v>92</v>
      </c>
      <c r="D221" s="195" t="s">
        <v>24</v>
      </c>
      <c r="E221" s="199" t="s">
        <v>691</v>
      </c>
      <c r="F221" s="199"/>
      <c r="G221" s="205">
        <f>G222</f>
        <v>291800</v>
      </c>
      <c r="H221" s="205">
        <f>H222</f>
        <v>295000</v>
      </c>
    </row>
    <row r="222" spans="1:8" ht="16.5">
      <c r="A222" s="482" t="s">
        <v>96</v>
      </c>
      <c r="B222" s="195" t="s">
        <v>4</v>
      </c>
      <c r="C222" s="195" t="s">
        <v>92</v>
      </c>
      <c r="D222" s="195" t="s">
        <v>24</v>
      </c>
      <c r="E222" s="199" t="s">
        <v>692</v>
      </c>
      <c r="F222" s="199"/>
      <c r="G222" s="205">
        <f>G223</f>
        <v>291800</v>
      </c>
      <c r="H222" s="205">
        <f>H223</f>
        <v>295000</v>
      </c>
    </row>
    <row r="223" spans="1:8" ht="33">
      <c r="A223" s="476" t="s">
        <v>40</v>
      </c>
      <c r="B223" s="195" t="s">
        <v>4</v>
      </c>
      <c r="C223" s="195" t="s">
        <v>92</v>
      </c>
      <c r="D223" s="195" t="s">
        <v>24</v>
      </c>
      <c r="E223" s="199" t="s">
        <v>692</v>
      </c>
      <c r="F223" s="199" t="s">
        <v>41</v>
      </c>
      <c r="G223" s="205">
        <v>291800</v>
      </c>
      <c r="H223" s="205">
        <v>295000</v>
      </c>
    </row>
    <row r="224" spans="1:8" ht="16.5">
      <c r="A224" s="516" t="s">
        <v>97</v>
      </c>
      <c r="B224" s="517"/>
      <c r="C224" s="518"/>
      <c r="D224" s="518"/>
      <c r="E224" s="518"/>
      <c r="F224" s="518"/>
      <c r="G224" s="519">
        <f>G19+G59+G66+G85+G98+G154+G184+G209</f>
        <v>27088802</v>
      </c>
      <c r="H224" s="519">
        <f>H19+H59+H66+H85+H98+H154+H184+H209</f>
        <v>27965340</v>
      </c>
    </row>
    <row r="225" spans="2:7">
      <c r="B225"/>
      <c r="C225"/>
      <c r="D225"/>
      <c r="E225"/>
      <c r="F225"/>
      <c r="G225"/>
    </row>
  </sheetData>
  <sheetProtection selectLockedCells="1" selectUnlockedCells="1"/>
  <mergeCells count="4">
    <mergeCell ref="A12:G12"/>
    <mergeCell ref="A13:G13"/>
    <mergeCell ref="A14:G14"/>
    <mergeCell ref="A15:G15"/>
  </mergeCells>
  <phoneticPr fontId="0" type="noConversion"/>
  <pageMargins left="0.59055118110236227" right="0" top="0.39370078740157483" bottom="0.39370078740157483" header="0.51181102362204722" footer="0.51181102362204722"/>
  <pageSetup paperSize="9" scale="59" firstPageNumber="0" orientation="portrait" horizontalDpi="300" verticalDpi="300" r:id="rId1"/>
  <headerFooter alignWithMargins="0"/>
  <rowBreaks count="3" manualBreakCount="3">
    <brk id="48" max="7" man="1"/>
    <brk id="95" max="7" man="1"/>
    <brk id="1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источ. 2020</vt:lpstr>
      <vt:lpstr>источ. 2021-2022</vt:lpstr>
      <vt:lpstr>Приложенние 2</vt:lpstr>
      <vt:lpstr>Доходы 2020</vt:lpstr>
      <vt:lpstr>Доходы 2021-2022</vt:lpstr>
      <vt:lpstr>Адм.доходов</vt:lpstr>
      <vt:lpstr>Адм.источников</vt:lpstr>
      <vt:lpstr>Вед.2020</vt:lpstr>
      <vt:lpstr>Вед.2021-2022</vt:lpstr>
      <vt:lpstr>Ф2020</vt:lpstr>
      <vt:lpstr>Ф2021-2022</vt:lpstr>
      <vt:lpstr>МЦП по ЦСР - 2020</vt:lpstr>
      <vt:lpstr>МЦП по ЦСР -2021-2022</vt:lpstr>
      <vt:lpstr>кредиты</vt:lpstr>
      <vt:lpstr>Лист1</vt:lpstr>
      <vt:lpstr>'источ. 2020'!Excel_BuiltIn_Print_Area</vt:lpstr>
      <vt:lpstr>'МЦП по ЦСР -2021-2022'!Excel_BuiltIn_Print_Area</vt:lpstr>
      <vt:lpstr>'Ф2021-2022'!Excel_BuiltIn_Print_Area</vt:lpstr>
      <vt:lpstr>Адм.доходов!Область_печати</vt:lpstr>
      <vt:lpstr>Адм.источников!Область_печати</vt:lpstr>
      <vt:lpstr>'Вед.2021-2022'!Область_печати</vt:lpstr>
      <vt:lpstr>'Доходы 2020'!Область_печати</vt:lpstr>
      <vt:lpstr>'Доходы 2021-2022'!Область_печати</vt:lpstr>
      <vt:lpstr>'источ. 2020'!Область_печати</vt:lpstr>
      <vt:lpstr>'источ. 2021-2022'!Область_печати</vt:lpstr>
      <vt:lpstr>'МЦП по ЦСР - 2020'!Область_печати</vt:lpstr>
      <vt:lpstr>'МЦП по ЦСР -2021-2022'!Область_печати</vt:lpstr>
      <vt:lpstr>'Приложенние 2'!Область_печати</vt:lpstr>
      <vt:lpstr>Ф2020!Область_печати</vt:lpstr>
      <vt:lpstr>'Ф2021-2022'!Область_печати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2019-11-18T09:05:24Z</cp:lastPrinted>
  <dcterms:created xsi:type="dcterms:W3CDTF">2019-11-20T12:29:31Z</dcterms:created>
  <dcterms:modified xsi:type="dcterms:W3CDTF">2019-11-20T12:29:32Z</dcterms:modified>
</cp:coreProperties>
</file>