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40" windowWidth="16380" windowHeight="7050" tabRatio="697" activeTab="3"/>
  </bookViews>
  <sheets>
    <sheet name="источ. 2020-2021" sheetId="2" r:id="rId1"/>
    <sheet name="Доходы 2020-2021" sheetId="4" r:id="rId2"/>
    <sheet name="Вед.2020-2021" sheetId="9" r:id="rId3"/>
    <sheet name="Ф2020-2021" sheetId="14" r:id="rId4"/>
    <sheet name="МЦП по ЦСР -2019-2020" sheetId="15" r:id="rId5"/>
    <sheet name="кредиты" sheetId="12" state="hidden" r:id="rId6"/>
    <sheet name="Лист1" sheetId="19" r:id="rId7"/>
  </sheets>
  <externalReferences>
    <externalReference r:id="rId8"/>
  </externalReferences>
  <definedNames>
    <definedName name="Excel_BuiltIn_Print_Area" localSheetId="2">#REF!</definedName>
    <definedName name="Excel_BuiltIn_Print_Area" localSheetId="4">кредиты!$A$1:$F$35</definedName>
    <definedName name="Excel_BuiltIn_Print_Area" localSheetId="3">'Вед.2020-2021'!$A$1:$F$279</definedName>
    <definedName name="_xlnm.Print_Area" localSheetId="2">'Вед.2020-2021'!$A$1:$H$257</definedName>
    <definedName name="_xlnm.Print_Area" localSheetId="1">'Доходы 2020-2021'!$A$1:$D$204</definedName>
    <definedName name="_xlnm.Print_Area" localSheetId="0">'источ. 2020-2021'!$A$1:$F$48</definedName>
    <definedName name="_xlnm.Print_Area" localSheetId="4">'МЦП по ЦСР -2019-2020'!$A$1:$F$195</definedName>
    <definedName name="_xlnm.Print_Area" localSheetId="3">'Ф2020-2021'!$A$1:$G$574</definedName>
  </definedNames>
  <calcPr calcId="125725"/>
</workbook>
</file>

<file path=xl/calcChain.xml><?xml version="1.0" encoding="utf-8"?>
<calcChain xmlns="http://schemas.openxmlformats.org/spreadsheetml/2006/main">
  <c r="D122" i="15"/>
  <c r="D120"/>
  <c r="D118"/>
  <c r="D117"/>
  <c r="D116"/>
  <c r="D71"/>
  <c r="D70"/>
  <c r="D32" i="14"/>
  <c r="E29"/>
  <c r="C178" i="4"/>
  <c r="G95" i="9"/>
  <c r="G97"/>
  <c r="H89"/>
  <c r="G90"/>
  <c r="G89"/>
  <c r="D181" i="4"/>
  <c r="C182"/>
  <c r="C181"/>
  <c r="C180"/>
  <c r="D176"/>
  <c r="C176"/>
  <c r="D43"/>
  <c r="C43"/>
  <c r="D45"/>
  <c r="C45"/>
  <c r="D47"/>
  <c r="C47"/>
  <c r="C42"/>
  <c r="C41"/>
  <c r="D49"/>
  <c r="C49"/>
  <c r="E149" i="15"/>
  <c r="E148"/>
  <c r="D149"/>
  <c r="D148"/>
  <c r="E39"/>
  <c r="E38"/>
  <c r="E130"/>
  <c r="E129"/>
  <c r="E128"/>
  <c r="D130"/>
  <c r="D129"/>
  <c r="D128"/>
  <c r="D39"/>
  <c r="D38"/>
  <c r="E152"/>
  <c r="E151"/>
  <c r="D152"/>
  <c r="D151"/>
  <c r="D132"/>
  <c r="E170"/>
  <c r="D170"/>
  <c r="E168"/>
  <c r="D168"/>
  <c r="E166"/>
  <c r="D166"/>
  <c r="D163"/>
  <c r="E164"/>
  <c r="E163"/>
  <c r="D164"/>
  <c r="E112"/>
  <c r="D112"/>
  <c r="E193"/>
  <c r="D193"/>
  <c r="E191"/>
  <c r="D191"/>
  <c r="E189"/>
  <c r="D189"/>
  <c r="E187"/>
  <c r="D187"/>
  <c r="D182"/>
  <c r="E185"/>
  <c r="D185"/>
  <c r="E179"/>
  <c r="D179"/>
  <c r="E177"/>
  <c r="D177"/>
  <c r="E173"/>
  <c r="D173"/>
  <c r="E183"/>
  <c r="D183"/>
  <c r="E161"/>
  <c r="D161"/>
  <c r="E159"/>
  <c r="D159"/>
  <c r="E156"/>
  <c r="D156"/>
  <c r="E36" i="14"/>
  <c r="D36"/>
  <c r="E26"/>
  <c r="G168" i="9"/>
  <c r="G167"/>
  <c r="G166"/>
  <c r="H168"/>
  <c r="H167"/>
  <c r="H166"/>
  <c r="H225"/>
  <c r="H223"/>
  <c r="G223"/>
  <c r="H221"/>
  <c r="G221"/>
  <c r="H219"/>
  <c r="G219"/>
  <c r="H236"/>
  <c r="H235"/>
  <c r="H234"/>
  <c r="G236"/>
  <c r="G235"/>
  <c r="G234"/>
  <c r="H204"/>
  <c r="H203"/>
  <c r="H202"/>
  <c r="G204"/>
  <c r="G203"/>
  <c r="G202"/>
  <c r="H195"/>
  <c r="H194"/>
  <c r="H193"/>
  <c r="G195"/>
  <c r="G194"/>
  <c r="G193"/>
  <c r="H178"/>
  <c r="H177"/>
  <c r="H176"/>
  <c r="G178"/>
  <c r="G177"/>
  <c r="G176"/>
  <c r="H160"/>
  <c r="H164"/>
  <c r="G164"/>
  <c r="G160"/>
  <c r="H141"/>
  <c r="H140"/>
  <c r="H139"/>
  <c r="G141"/>
  <c r="G140"/>
  <c r="G139"/>
  <c r="H133"/>
  <c r="G133"/>
  <c r="H131"/>
  <c r="G131"/>
  <c r="H129"/>
  <c r="G129"/>
  <c r="H127"/>
  <c r="G127"/>
  <c r="H71"/>
  <c r="H70"/>
  <c r="H69"/>
  <c r="G71"/>
  <c r="G70"/>
  <c r="G69"/>
  <c r="H255"/>
  <c r="H254"/>
  <c r="H253"/>
  <c r="H251"/>
  <c r="H248"/>
  <c r="H245"/>
  <c r="H244"/>
  <c r="H238"/>
  <c r="H240"/>
  <c r="H239"/>
  <c r="H232"/>
  <c r="H231"/>
  <c r="H230"/>
  <c r="H229"/>
  <c r="H228"/>
  <c r="H215"/>
  <c r="H214"/>
  <c r="H212"/>
  <c r="H210"/>
  <c r="E41" i="14"/>
  <c r="H208" i="9"/>
  <c r="H200"/>
  <c r="H199"/>
  <c r="H198"/>
  <c r="H191"/>
  <c r="H190"/>
  <c r="H189"/>
  <c r="H185"/>
  <c r="H184"/>
  <c r="H183"/>
  <c r="H182"/>
  <c r="H181"/>
  <c r="H173"/>
  <c r="H172"/>
  <c r="H171"/>
  <c r="H170"/>
  <c r="H156"/>
  <c r="H152"/>
  <c r="H146"/>
  <c r="H145"/>
  <c r="H144"/>
  <c r="H143"/>
  <c r="H137"/>
  <c r="H136"/>
  <c r="H135"/>
  <c r="H123"/>
  <c r="H121"/>
  <c r="H119"/>
  <c r="H117"/>
  <c r="H113"/>
  <c r="H112"/>
  <c r="H111"/>
  <c r="H109"/>
  <c r="H108"/>
  <c r="H107"/>
  <c r="H104"/>
  <c r="H103"/>
  <c r="H87"/>
  <c r="H86"/>
  <c r="H85"/>
  <c r="H81"/>
  <c r="H80"/>
  <c r="H79"/>
  <c r="H78"/>
  <c r="H76"/>
  <c r="H74"/>
  <c r="H66"/>
  <c r="H65"/>
  <c r="H64"/>
  <c r="H63"/>
  <c r="H62"/>
  <c r="H59"/>
  <c r="H57"/>
  <c r="H56"/>
  <c r="H55"/>
  <c r="H58"/>
  <c r="H53"/>
  <c r="H52"/>
  <c r="H51"/>
  <c r="H49"/>
  <c r="H46"/>
  <c r="H41"/>
  <c r="H40"/>
  <c r="H39"/>
  <c r="H38"/>
  <c r="E19" i="14"/>
  <c r="H33" i="9"/>
  <c r="H32"/>
  <c r="H31"/>
  <c r="H30"/>
  <c r="E18" i="14"/>
  <c r="H28" i="9"/>
  <c r="H27"/>
  <c r="H26"/>
  <c r="H25"/>
  <c r="E17" i="14"/>
  <c r="H23" i="9"/>
  <c r="H22"/>
  <c r="H21"/>
  <c r="H20"/>
  <c r="G255"/>
  <c r="G254"/>
  <c r="G253"/>
  <c r="G251"/>
  <c r="G248"/>
  <c r="G245"/>
  <c r="G244"/>
  <c r="G240"/>
  <c r="G239"/>
  <c r="G232"/>
  <c r="G231"/>
  <c r="G230"/>
  <c r="G215"/>
  <c r="G214"/>
  <c r="G212"/>
  <c r="G210"/>
  <c r="D41" i="14"/>
  <c r="G208" i="9"/>
  <c r="G200"/>
  <c r="G199"/>
  <c r="G198"/>
  <c r="G191"/>
  <c r="G190"/>
  <c r="G189"/>
  <c r="G188"/>
  <c r="G185"/>
  <c r="G184"/>
  <c r="G183"/>
  <c r="G182"/>
  <c r="G181"/>
  <c r="G173"/>
  <c r="G172"/>
  <c r="G171"/>
  <c r="G170"/>
  <c r="G156"/>
  <c r="G152"/>
  <c r="G146"/>
  <c r="G145"/>
  <c r="G144"/>
  <c r="G143"/>
  <c r="G137"/>
  <c r="G136"/>
  <c r="G135"/>
  <c r="G123"/>
  <c r="G116"/>
  <c r="G115"/>
  <c r="G121"/>
  <c r="G119"/>
  <c r="G117"/>
  <c r="G113"/>
  <c r="G112"/>
  <c r="G111"/>
  <c r="G109"/>
  <c r="G108"/>
  <c r="G107"/>
  <c r="G104"/>
  <c r="G103"/>
  <c r="D30" i="14"/>
  <c r="G87" i="9"/>
  <c r="G86"/>
  <c r="G81"/>
  <c r="G80"/>
  <c r="G79"/>
  <c r="G78"/>
  <c r="G76"/>
  <c r="G74"/>
  <c r="G66"/>
  <c r="G65"/>
  <c r="G64"/>
  <c r="G63"/>
  <c r="G62"/>
  <c r="G59"/>
  <c r="G58"/>
  <c r="G53"/>
  <c r="G52"/>
  <c r="G51"/>
  <c r="G49"/>
  <c r="G46"/>
  <c r="G41"/>
  <c r="G40"/>
  <c r="G39"/>
  <c r="G38"/>
  <c r="D19" i="14"/>
  <c r="G33" i="9"/>
  <c r="G32"/>
  <c r="G31"/>
  <c r="G30"/>
  <c r="D18" i="14"/>
  <c r="G28" i="9"/>
  <c r="G27"/>
  <c r="G26"/>
  <c r="G25"/>
  <c r="D17" i="14"/>
  <c r="G23" i="9"/>
  <c r="G22"/>
  <c r="G21"/>
  <c r="G20"/>
  <c r="D68" i="15"/>
  <c r="D67"/>
  <c r="D174" i="4"/>
  <c r="C174"/>
  <c r="C169"/>
  <c r="D90" i="15"/>
  <c r="D89"/>
  <c r="E145"/>
  <c r="E140"/>
  <c r="E139"/>
  <c r="E137"/>
  <c r="E136"/>
  <c r="E134"/>
  <c r="E133"/>
  <c r="E132"/>
  <c r="E126"/>
  <c r="E125"/>
  <c r="E124"/>
  <c r="E114"/>
  <c r="E107"/>
  <c r="E106"/>
  <c r="E110"/>
  <c r="E108"/>
  <c r="E104"/>
  <c r="E102"/>
  <c r="E99"/>
  <c r="E97"/>
  <c r="E95"/>
  <c r="E90"/>
  <c r="E89"/>
  <c r="E87"/>
  <c r="E83"/>
  <c r="E79"/>
  <c r="E78"/>
  <c r="E77"/>
  <c r="E75"/>
  <c r="E74"/>
  <c r="E64"/>
  <c r="E63"/>
  <c r="E61"/>
  <c r="E58"/>
  <c r="E54"/>
  <c r="E53"/>
  <c r="E51"/>
  <c r="E50"/>
  <c r="E49"/>
  <c r="E47"/>
  <c r="E46"/>
  <c r="E44"/>
  <c r="E43"/>
  <c r="E35"/>
  <c r="E33"/>
  <c r="E32"/>
  <c r="E31"/>
  <c r="E29"/>
  <c r="E28"/>
  <c r="E27"/>
  <c r="E25"/>
  <c r="E24"/>
  <c r="E23"/>
  <c r="D145"/>
  <c r="D137"/>
  <c r="D136"/>
  <c r="D134"/>
  <c r="D133"/>
  <c r="D126"/>
  <c r="D125"/>
  <c r="D124"/>
  <c r="D114"/>
  <c r="D110"/>
  <c r="D108"/>
  <c r="D104"/>
  <c r="D101"/>
  <c r="D102"/>
  <c r="D99"/>
  <c r="D97"/>
  <c r="D95"/>
  <c r="D94"/>
  <c r="D93"/>
  <c r="D87"/>
  <c r="D83"/>
  <c r="D79"/>
  <c r="D78"/>
  <c r="D77"/>
  <c r="D75"/>
  <c r="D73"/>
  <c r="D64"/>
  <c r="D63"/>
  <c r="D61"/>
  <c r="D58"/>
  <c r="D57"/>
  <c r="D56"/>
  <c r="D54"/>
  <c r="D53"/>
  <c r="D51"/>
  <c r="D50"/>
  <c r="D49"/>
  <c r="D47"/>
  <c r="D46"/>
  <c r="D44"/>
  <c r="D43"/>
  <c r="D37"/>
  <c r="D35"/>
  <c r="D33"/>
  <c r="D29"/>
  <c r="D28"/>
  <c r="D27"/>
  <c r="D25"/>
  <c r="D24"/>
  <c r="D23"/>
  <c r="D52" i="4"/>
  <c r="D51"/>
  <c r="C52"/>
  <c r="C51"/>
  <c r="C20"/>
  <c r="C19"/>
  <c r="C22"/>
  <c r="C56"/>
  <c r="C55"/>
  <c r="C17"/>
  <c r="C59"/>
  <c r="C61"/>
  <c r="C58"/>
  <c r="C64"/>
  <c r="C67"/>
  <c r="C66"/>
  <c r="C75"/>
  <c r="C74"/>
  <c r="C73"/>
  <c r="C77"/>
  <c r="C81"/>
  <c r="C80"/>
  <c r="C79"/>
  <c r="C84"/>
  <c r="C83"/>
  <c r="C88"/>
  <c r="C87"/>
  <c r="C86"/>
  <c r="C91"/>
  <c r="C90"/>
  <c r="D20"/>
  <c r="D19"/>
  <c r="D18"/>
  <c r="D22"/>
  <c r="D56"/>
  <c r="D55"/>
  <c r="D59"/>
  <c r="D61"/>
  <c r="D64"/>
  <c r="D67"/>
  <c r="D66"/>
  <c r="D75"/>
  <c r="D74"/>
  <c r="D73"/>
  <c r="D77"/>
  <c r="D81"/>
  <c r="D80"/>
  <c r="D79"/>
  <c r="D84"/>
  <c r="D83"/>
  <c r="D88"/>
  <c r="D87"/>
  <c r="D86"/>
  <c r="D91"/>
  <c r="D90"/>
  <c r="C38"/>
  <c r="C26"/>
  <c r="D38"/>
  <c r="D26"/>
  <c r="C28"/>
  <c r="C31"/>
  <c r="C34"/>
  <c r="D28"/>
  <c r="D31"/>
  <c r="D34"/>
  <c r="C104"/>
  <c r="C112"/>
  <c r="C95"/>
  <c r="C109"/>
  <c r="C106"/>
  <c r="D104"/>
  <c r="D112"/>
  <c r="D109"/>
  <c r="D106"/>
  <c r="C127"/>
  <c r="C129"/>
  <c r="C133"/>
  <c r="C137"/>
  <c r="C139"/>
  <c r="C141"/>
  <c r="C143"/>
  <c r="C145"/>
  <c r="C147"/>
  <c r="C150"/>
  <c r="C149"/>
  <c r="C155"/>
  <c r="C154"/>
  <c r="C161"/>
  <c r="C163"/>
  <c r="C165"/>
  <c r="C167"/>
  <c r="C187"/>
  <c r="C189"/>
  <c r="C195"/>
  <c r="C197"/>
  <c r="C199"/>
  <c r="C202"/>
  <c r="C201"/>
  <c r="D127"/>
  <c r="D129"/>
  <c r="D133"/>
  <c r="D137"/>
  <c r="D139"/>
  <c r="D141"/>
  <c r="D143"/>
  <c r="D145"/>
  <c r="D147"/>
  <c r="D150"/>
  <c r="D149"/>
  <c r="D155"/>
  <c r="D154"/>
  <c r="D161"/>
  <c r="D163"/>
  <c r="D165"/>
  <c r="D167"/>
  <c r="D187"/>
  <c r="D186"/>
  <c r="D189"/>
  <c r="D195"/>
  <c r="D197"/>
  <c r="D199"/>
  <c r="D202"/>
  <c r="D201"/>
  <c r="C122"/>
  <c r="D122"/>
  <c r="C172"/>
  <c r="D172"/>
  <c r="C184"/>
  <c r="D184"/>
  <c r="C16" i="2"/>
  <c r="E16"/>
  <c r="C18"/>
  <c r="E18"/>
  <c r="C21"/>
  <c r="C20"/>
  <c r="C23"/>
  <c r="D20"/>
  <c r="E21"/>
  <c r="E20"/>
  <c r="E23"/>
  <c r="C26"/>
  <c r="C25"/>
  <c r="C28"/>
  <c r="E26"/>
  <c r="E25"/>
  <c r="E28"/>
  <c r="C31"/>
  <c r="C33"/>
  <c r="C30"/>
  <c r="D30"/>
  <c r="E31"/>
  <c r="E33"/>
  <c r="E30"/>
  <c r="C40"/>
  <c r="C39"/>
  <c r="C37"/>
  <c r="C36"/>
  <c r="E40"/>
  <c r="E39"/>
  <c r="E35"/>
  <c r="E37"/>
  <c r="E36"/>
  <c r="C44"/>
  <c r="E44"/>
  <c r="C46"/>
  <c r="E46"/>
  <c r="C20" i="12"/>
  <c r="D140" i="15"/>
  <c r="H115" i="9"/>
  <c r="H106"/>
  <c r="E33" i="14"/>
  <c r="D21"/>
  <c r="E21"/>
  <c r="E23"/>
  <c r="D23"/>
  <c r="C63" i="4"/>
  <c r="D32" i="15"/>
  <c r="D31"/>
  <c r="E73"/>
  <c r="D172"/>
  <c r="E155"/>
  <c r="E182"/>
  <c r="E172"/>
  <c r="D82"/>
  <c r="D81"/>
  <c r="E57"/>
  <c r="E56"/>
  <c r="D139"/>
  <c r="E94"/>
  <c r="D107"/>
  <c r="D106"/>
  <c r="E82"/>
  <c r="E81"/>
  <c r="E101"/>
  <c r="D74"/>
  <c r="D58" i="4"/>
  <c r="C186"/>
  <c r="D95"/>
  <c r="D27"/>
  <c r="C27"/>
  <c r="C18"/>
  <c r="D42"/>
  <c r="D41"/>
  <c r="D169"/>
  <c r="H151" i="9"/>
  <c r="H150"/>
  <c r="H149"/>
  <c r="H148"/>
  <c r="G45"/>
  <c r="G44"/>
  <c r="G43"/>
  <c r="D20" i="14"/>
  <c r="G207" i="9"/>
  <c r="G206"/>
  <c r="G197"/>
  <c r="D40" i="14"/>
  <c r="D38" s="1"/>
  <c r="G126" i="9"/>
  <c r="G125"/>
  <c r="G159"/>
  <c r="G158"/>
  <c r="E30" i="14"/>
  <c r="E28"/>
  <c r="H102" i="9"/>
  <c r="H101"/>
  <c r="H92"/>
  <c r="H75"/>
  <c r="H126"/>
  <c r="H125"/>
  <c r="H159"/>
  <c r="H158"/>
  <c r="H218"/>
  <c r="H217"/>
  <c r="H247"/>
  <c r="G247"/>
  <c r="H188"/>
  <c r="H45"/>
  <c r="H44"/>
  <c r="H43"/>
  <c r="E20" i="14"/>
  <c r="H207" i="9"/>
  <c r="H206"/>
  <c r="H197"/>
  <c r="E40" i="14"/>
  <c r="E38"/>
  <c r="G102" i="9"/>
  <c r="G101"/>
  <c r="G151"/>
  <c r="G150"/>
  <c r="G149"/>
  <c r="G148"/>
  <c r="G238"/>
  <c r="G229"/>
  <c r="G228"/>
  <c r="G218"/>
  <c r="G217"/>
  <c r="G75"/>
  <c r="E93" i="15"/>
  <c r="E48" i="2"/>
  <c r="C124" i="4"/>
  <c r="C118"/>
  <c r="C117"/>
  <c r="C204"/>
  <c r="G106" i="9"/>
  <c r="D31" i="14"/>
  <c r="E16"/>
  <c r="E15"/>
  <c r="E43" s="1"/>
  <c r="H19" i="9"/>
  <c r="D16" i="14"/>
  <c r="D15"/>
  <c r="G19" i="9"/>
  <c r="H187"/>
  <c r="D63" i="4"/>
  <c r="D17"/>
  <c r="D204"/>
  <c r="D124"/>
  <c r="D118"/>
  <c r="D117"/>
  <c r="G187" i="9"/>
  <c r="H84"/>
  <c r="H83"/>
  <c r="E69" i="15"/>
  <c r="E68" s="1"/>
  <c r="E67" s="1"/>
  <c r="E66" s="1"/>
  <c r="E22" s="1"/>
  <c r="E195" s="1"/>
  <c r="E37"/>
  <c r="D34" i="14"/>
  <c r="D33" s="1"/>
  <c r="G57" i="9"/>
  <c r="G56"/>
  <c r="G55"/>
  <c r="G94"/>
  <c r="G93"/>
  <c r="D29" i="14"/>
  <c r="D28"/>
  <c r="H257" i="9"/>
  <c r="C35" i="2"/>
  <c r="C48"/>
  <c r="D66" i="15"/>
  <c r="D22"/>
  <c r="D195"/>
  <c r="G85" i="9"/>
  <c r="G84"/>
  <c r="G83"/>
  <c r="G92"/>
  <c r="D27" i="14"/>
  <c r="D26"/>
  <c r="D43" s="1"/>
  <c r="G257" i="9"/>
</calcChain>
</file>

<file path=xl/comments1.xml><?xml version="1.0" encoding="utf-8"?>
<comments xmlns="http://schemas.openxmlformats.org/spreadsheetml/2006/main">
  <authors>
    <author>RePack by Diakov</author>
  </authors>
  <commentList>
    <comment ref="A169" author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80" author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<sst xmlns="http://schemas.openxmlformats.org/spreadsheetml/2006/main" count="2236" uniqueCount="724">
  <si>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</si>
  <si>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</si>
  <si>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</si>
  <si>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</si>
  <si>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</si>
  <si>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</si>
  <si>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</si>
  <si>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</si>
  <si>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</si>
  <si>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</si>
  <si>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</si>
  <si>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</si>
  <si>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</si>
  <si>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</si>
  <si>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</si>
  <si>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</si>
  <si>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</si>
  <si>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</si>
  <si>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</si>
  <si>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</si>
  <si>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</si>
  <si>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</si>
  <si>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</si>
  <si>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</si>
  <si>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</si>
  <si>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</si>
  <si>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</si>
  <si>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</si>
  <si>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</si>
  <si>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</si>
  <si>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</si>
  <si>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</si>
  <si>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</si>
  <si>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</si>
  <si>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</si>
  <si>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</si>
  <si>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</si>
  <si>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</si>
  <si>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</si>
  <si>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</si>
  <si>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</si>
  <si>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</si>
  <si>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</si>
  <si>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</si>
  <si>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</si>
  <si>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</si>
  <si>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</si>
  <si>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</si>
  <si>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</si>
  <si>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</si>
  <si>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</si>
  <si>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</si>
  <si>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</si>
  <si>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</si>
  <si>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</si>
  <si>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</si>
  <si>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</si>
  <si>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</si>
  <si>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</si>
  <si>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</si>
  <si>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</si>
  <si>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</si>
  <si>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</si>
  <si>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</si>
  <si>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</si>
  <si>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</si>
  <si>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</si>
  <si>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</si>
  <si>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</si>
  <si>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</si>
  <si>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</si>
  <si>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</si>
  <si>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</si>
  <si>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</si>
  <si>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</si>
  <si>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</si>
  <si>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</si>
  <si>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</si>
  <si>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</si>
  <si>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</si>
  <si>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</si>
  <si>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</si>
  <si>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</si>
  <si>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</si>
  <si>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</si>
  <si>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Приложение 9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</si>
  <si>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</si>
  <si>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</si>
  <si>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</si>
  <si>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</si>
  <si>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</si>
  <si>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</si>
  <si>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</si>
  <si>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</si>
  <si>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</si>
  <si>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</si>
  <si>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</si>
  <si>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</si>
  <si>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</si>
  <si>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</si>
  <si>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</si>
  <si>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</si>
  <si>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</si>
  <si>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</si>
  <si>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</si>
  <si>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</si>
  <si>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</si>
  <si>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</si>
  <si>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</si>
  <si>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</si>
  <si>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</si>
  <si>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</si>
  <si>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</si>
  <si>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</si>
  <si>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</si>
  <si>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</si>
  <si>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</si>
  <si>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</si>
  <si>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</si>
  <si>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</si>
  <si>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</si>
  <si>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</si>
  <si>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</si>
  <si>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</si>
  <si>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</si>
  <si>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</si>
  <si>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</si>
  <si>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</si>
  <si>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</si>
  <si>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</si>
  <si>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</si>
  <si>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</si>
  <si>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</si>
  <si>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</si>
  <si>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</si>
  <si>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</si>
  <si>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</si>
  <si>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</si>
  <si>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</si>
  <si>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</si>
  <si>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</si>
  <si>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</si>
  <si>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</si>
  <si>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</si>
  <si>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</si>
  <si>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</si>
  <si>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</si>
  <si>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</si>
  <si>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</si>
  <si>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</si>
  <si>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</si>
  <si>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</si>
  <si>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</si>
  <si>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</si>
  <si>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</si>
  <si>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</si>
  <si>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</si>
  <si>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000 1 06 06030 00 0000 000</t>
  </si>
  <si>
    <t>Земельный налог с организаций</t>
  </si>
  <si>
    <t>000 1 06 06033 10 0000 000</t>
  </si>
  <si>
    <t>000 1 06 06040 00 0000 000</t>
  </si>
  <si>
    <t>Земельный налог с физических лиц</t>
  </si>
  <si>
    <t>000 1 06 06043 10 0000 000</t>
  </si>
  <si>
    <t>Земельный налог с физических лиц, обладающих земельным  участком, расположенным в границах сельских поселений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</si>
  <si>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</si>
  <si>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</si>
  <si>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</si>
  <si>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</si>
  <si>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</si>
  <si>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</si>
  <si>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</si>
  <si>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</si>
  <si>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</si>
  <si>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</si>
  <si>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</si>
  <si>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</si>
  <si>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</si>
  <si>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</si>
  <si>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</si>
  <si>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</si>
  <si>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</si>
  <si>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</si>
  <si>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</si>
  <si>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</si>
  <si>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 xml:space="preserve">Обеспечение благоустройства территории  </t>
  </si>
  <si>
    <t>000 1 01 02020 01 0000 110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</si>
  <si>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в соответствии со статьей 227 Налогового кодекса Российской Федерации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</si>
  <si>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</si>
  <si>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</si>
  <si>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</si>
  <si>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</si>
  <si>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</si>
  <si>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</si>
  <si>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</si>
  <si>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</si>
  <si>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</si>
  <si>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</si>
  <si>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</si>
  <si>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</si>
  <si>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</si>
  <si>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</si>
  <si>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</si>
  <si>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</si>
  <si>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</si>
  <si>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</si>
  <si>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</si>
  <si>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</si>
  <si>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</si>
  <si>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</si>
  <si>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</si>
  <si>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</si>
  <si>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</si>
  <si>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</si>
  <si>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</si>
  <si>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</si>
  <si>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</si>
  <si>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</si>
  <si>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</si>
  <si>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</si>
  <si>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</si>
  <si>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000 1 06 06000 00 0000 000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</si>
  <si>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</si>
  <si>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</si>
  <si>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</si>
  <si>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</si>
  <si>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</si>
  <si>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 в соответствии с законодательными актами  Российской Федерации 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</si>
  <si>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</si>
  <si>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</si>
  <si>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</si>
  <si>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</si>
  <si>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</si>
  <si>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</si>
  <si>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</si>
  <si>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</si>
  <si>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</si>
  <si>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</si>
  <si>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</si>
  <si>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</si>
  <si>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</si>
  <si>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</si>
  <si>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</si>
  <si>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</si>
  <si>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</si>
  <si>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</si>
  <si>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</si>
  <si>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</si>
  <si>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</si>
  <si>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</si>
  <si>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</si>
  <si>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</si>
  <si>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</si>
  <si>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</si>
  <si>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</si>
  <si>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</si>
  <si>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</si>
  <si>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</si>
  <si>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</si>
  <si>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</si>
  <si>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</si>
  <si>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</si>
  <si>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</si>
  <si>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</si>
  <si>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</si>
  <si>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</si>
  <si>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</si>
  <si>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</si>
  <si>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</si>
  <si>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</si>
  <si>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</si>
  <si>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</si>
  <si>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</si>
  <si>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</si>
  <si>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</si>
  <si>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</si>
  <si>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</si>
  <si>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</si>
  <si>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</si>
  <si>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</si>
  <si>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</si>
  <si>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</si>
  <si>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</si>
  <si>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</si>
  <si>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</si>
  <si>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</si>
  <si>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</si>
  <si>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</si>
  <si>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</si>
  <si>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</si>
  <si>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</si>
  <si>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</si>
  <si>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</si>
  <si>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</si>
  <si>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</si>
  <si>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</si>
  <si>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</si>
  <si>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</si>
  <si>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</si>
  <si>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</si>
  <si>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</si>
  <si>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</si>
  <si>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</si>
  <si>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</si>
  <si>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</si>
  <si>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</si>
  <si>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</si>
  <si>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</si>
  <si>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</si>
  <si>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</si>
  <si>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</si>
  <si>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</si>
  <si>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</si>
  <si>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</si>
  <si>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</si>
  <si>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</si>
  <si>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</si>
  <si>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23001 00000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</si>
  <si>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</si>
  <si>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</si>
  <si>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</si>
  <si>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</si>
  <si>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</si>
  <si>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</si>
  <si>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</si>
  <si>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</si>
  <si>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</si>
  <si>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</si>
  <si>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</si>
  <si>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</si>
  <si>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</si>
  <si>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</si>
  <si>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</si>
  <si>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</si>
  <si>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</si>
  <si>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</si>
  <si>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</si>
  <si>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</si>
  <si>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</si>
  <si>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</si>
  <si>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</si>
  <si>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</si>
  <si>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</si>
  <si>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</si>
  <si>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</si>
  <si>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</si>
  <si>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</si>
  <si>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</si>
  <si>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</si>
  <si>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</si>
  <si>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</si>
  <si>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</si>
  <si>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</si>
  <si>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</si>
  <si>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</si>
  <si>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</si>
  <si>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</si>
  <si>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</si>
  <si>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</si>
  <si>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</si>
  <si>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</si>
  <si>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</si>
  <si>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</si>
  <si>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</si>
  <si>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</si>
  <si>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</si>
  <si>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</si>
  <si>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</si>
  <si>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</si>
  <si>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</si>
  <si>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</si>
  <si>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</si>
  <si>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</si>
  <si>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</si>
  <si>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</si>
  <si>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</si>
  <si>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</si>
  <si>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</si>
  <si>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</si>
  <si>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</si>
  <si>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</si>
  <si>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</si>
  <si>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</si>
  <si>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</si>
  <si>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</si>
  <si>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</si>
  <si>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</si>
  <si>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</si>
  <si>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</si>
  <si>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</si>
  <si>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</si>
  <si>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</si>
  <si>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</si>
  <si>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</si>
  <si>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</si>
  <si>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</si>
  <si>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</si>
  <si>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</si>
  <si>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</si>
  <si>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</si>
  <si>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</si>
  <si>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</si>
  <si>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</si>
  <si>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</si>
  <si>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</si>
  <si>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</si>
  <si>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</si>
  <si>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</si>
  <si>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</si>
  <si>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</si>
  <si>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</si>
  <si>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</si>
  <si>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</si>
  <si>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</si>
  <si>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</si>
  <si>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</si>
  <si>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</si>
  <si>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</si>
  <si>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</si>
  <si>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</si>
  <si>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</si>
  <si>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</si>
  <si>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</si>
  <si>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</si>
  <si>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</si>
  <si>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</si>
  <si>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</si>
  <si>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</si>
  <si>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</si>
  <si>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</si>
  <si>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</si>
  <si>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</si>
  <si>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</si>
  <si>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</si>
  <si>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</si>
  <si>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</si>
  <si>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</si>
  <si>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</si>
  <si>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</si>
  <si>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</si>
  <si>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</si>
  <si>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</si>
  <si>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</si>
  <si>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</si>
  <si>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</si>
  <si>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 xml:space="preserve">муниципального образования  Солнечный сельсовет Усть-Абаканского района Республики Хакасия </t>
  </si>
  <si>
    <t>Приложение 11</t>
  </si>
  <si>
    <t>Мероприятия по защите населения от чрезвычайных ситуаций, пожарной безопасности и безопасности на водных объектах</t>
  </si>
  <si>
    <t>Обеспечение деятельности подведомственных учреждений (Муниципальное бюджетное учреждение "Теплоснаб" Администрации Солнечного сельсовета)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</si>
  <si>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</si>
  <si>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</si>
  <si>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</si>
  <si>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</si>
  <si>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</si>
  <si>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</si>
  <si>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</si>
  <si>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</si>
  <si>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</si>
  <si>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</si>
  <si>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</si>
  <si>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</si>
  <si>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</si>
  <si>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</si>
  <si>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</si>
  <si>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</si>
  <si>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</si>
  <si>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</si>
  <si>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</si>
  <si>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</si>
  <si>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000 2 02 02088 05 0000 151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</si>
  <si>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</si>
  <si>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</si>
  <si>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</si>
  <si>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</si>
  <si>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</si>
  <si>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</si>
  <si>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</si>
  <si>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</si>
  <si>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</si>
  <si>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</si>
  <si>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</si>
  <si>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</si>
  <si>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</si>
  <si>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</si>
  <si>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</si>
  <si>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</si>
  <si>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</si>
  <si>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</si>
  <si>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</si>
  <si>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</si>
  <si>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</si>
  <si>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</si>
  <si>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</si>
  <si>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</si>
  <si>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</si>
  <si>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</si>
  <si>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</si>
  <si>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</si>
  <si>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</si>
  <si>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</si>
  <si>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</si>
  <si>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</si>
  <si>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</si>
  <si>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</si>
  <si>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</si>
  <si>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</si>
  <si>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</si>
  <si>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</si>
  <si>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</si>
  <si>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</si>
  <si>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</si>
  <si>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</si>
  <si>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</si>
  <si>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</si>
  <si>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</si>
  <si>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местного  бюджета муниципального образования Солнечный сельсовет Усть-Абаканского района Республики Хакасия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</si>
  <si>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</si>
  <si>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</si>
  <si>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 администрации и непрограммным направлениям деятельности), </t>
  </si>
  <si>
    <t>Субвенции  бюджетам  на осуществление  первичного воинского учета на территориях, где отсутствуют военные комиссариаты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</si>
  <si>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</si>
  <si>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</si>
  <si>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</si>
  <si>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</si>
  <si>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</si>
  <si>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</si>
  <si>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</si>
  <si>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</si>
  <si>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</si>
  <si>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</si>
  <si>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</si>
  <si>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</si>
  <si>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</t>
  </si>
  <si>
    <t xml:space="preserve"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</si>
  <si>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</si>
  <si>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</si>
  <si>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</si>
  <si>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</si>
  <si>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</si>
  <si>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</si>
  <si>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</si>
  <si>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</si>
  <si>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</si>
  <si>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Прочие доходы от оказания платных услуг (работ) получателями  средств бюджетов сельских поселений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</si>
  <si>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бюджетых и автономных учреждений)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</si>
  <si>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</si>
  <si>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</si>
  <si>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</si>
  <si>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</si>
  <si>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</si>
  <si>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</si>
  <si>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</si>
  <si>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</si>
  <si>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Мероприятия по профилактике злоупотребления наркотическими веществами</t>
  </si>
  <si>
    <t>Мероприятия по капитальному ремонту и  реконструкции магазина под тренажерный зала д.Курганная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</si>
  <si>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</si>
  <si>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</si>
  <si>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23001 22060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</si>
  <si>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</si>
  <si>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</si>
  <si>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Приложение 13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</si>
  <si>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</si>
  <si>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</si>
  <si>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</si>
  <si>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</si>
  <si>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</si>
  <si>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</si>
  <si>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</si>
  <si>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</si>
  <si>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</si>
  <si>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</si>
  <si>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</si>
  <si>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</si>
  <si>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</si>
  <si>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</si>
  <si>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</si>
  <si>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</si>
  <si>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</si>
  <si>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</si>
  <si>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</si>
  <si>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</si>
  <si>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</si>
  <si>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13003 22110</t>
  </si>
  <si>
    <t>13003 42080</t>
  </si>
  <si>
    <t>20002 14910</t>
  </si>
  <si>
    <t>20002 70270</t>
  </si>
  <si>
    <t>Сумма                           на 2020 год</t>
  </si>
  <si>
    <t>12001 22100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</si>
  <si>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</si>
  <si>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</si>
  <si>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</si>
  <si>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</si>
  <si>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</si>
  <si>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</si>
  <si>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</si>
  <si>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</si>
  <si>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</si>
  <si>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</si>
  <si>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</si>
  <si>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</si>
  <si>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</si>
  <si>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</si>
  <si>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на 2020-2021 годы</t>
  </si>
  <si>
    <t>Сумма                           на 2021 год</t>
  </si>
  <si>
    <t>Оценка прав недвижемости имущества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</si>
  <si>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</si>
  <si>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</si>
  <si>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</si>
  <si>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</si>
  <si>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</si>
  <si>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</si>
  <si>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</si>
  <si>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</si>
  <si>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</si>
  <si>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Обеспечение и развитие отрасли физической культуры и спорта</t>
  </si>
  <si>
    <t>Мероприятия по благоустройству территории спортивного зала с.Солнечное</t>
  </si>
  <si>
    <t>21001 22590</t>
  </si>
  <si>
    <t>Мероприятия по организации и содержанию мест захоронения</t>
  </si>
  <si>
    <t>70700 22260</t>
  </si>
  <si>
    <t>70700 22540</t>
  </si>
  <si>
    <t>70700 22580</t>
  </si>
  <si>
    <t>70700 22610</t>
  </si>
  <si>
    <t>70700 22280</t>
  </si>
  <si>
    <t>70700 00980</t>
  </si>
  <si>
    <t>70700 22120</t>
  </si>
  <si>
    <t>70700 01180</t>
  </si>
  <si>
    <t>70700 14910</t>
  </si>
  <si>
    <t>700000 00000</t>
  </si>
  <si>
    <t>70700 22130</t>
  </si>
  <si>
    <t>70700 22270</t>
  </si>
  <si>
    <t>70700 14920</t>
  </si>
  <si>
    <t>70700 14940</t>
  </si>
  <si>
    <t>70700 14950</t>
  </si>
  <si>
    <t>23003 00000</t>
  </si>
  <si>
    <t>24001 00000</t>
  </si>
  <si>
    <t>24001 22060</t>
  </si>
  <si>
    <t>23003 22140</t>
  </si>
  <si>
    <t>Обеспечение и развитие культуры</t>
  </si>
  <si>
    <t>Мероприятия по ремонту шиферной кровли Солнечного ДК</t>
  </si>
  <si>
    <t>70700 70270</t>
  </si>
  <si>
    <t>Распределение бюджетных ассигнований по разделам, подразделам классификации расходов  местного бюджета  муниципального образования Солнечный сельсовет  Усть-Абаканского района Республики Хакасия                                                             на плановый период 2020 и 2021 годов</t>
  </si>
  <si>
    <t>Другие вопросы в оласти здравоохранения</t>
  </si>
  <si>
    <t xml:space="preserve">на плановый перпиод 2020 и 2021 годов </t>
  </si>
  <si>
    <t>Мероприятия по организации и содерижанию мест захоронения</t>
  </si>
  <si>
    <t>22004 00000</t>
  </si>
  <si>
    <t>22004 22160</t>
  </si>
  <si>
    <t>23004 00000</t>
  </si>
  <si>
    <t>23004 22160</t>
  </si>
  <si>
    <t>000 2 02 35118 10 0000 150</t>
  </si>
  <si>
    <t>000 2 02 35118 00 0000 150</t>
  </si>
  <si>
    <t>Субвенции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</si>
  <si>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</si>
  <si>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</si>
  <si>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</si>
  <si>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</si>
  <si>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 xml:space="preserve">Сумма на             2020 год                    </t>
  </si>
  <si>
    <t xml:space="preserve">Сумма на   2021 год                    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</si>
  <si>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</si>
  <si>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</si>
  <si>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</si>
  <si>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</si>
  <si>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 xml:space="preserve"> приложение 1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</si>
  <si>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</si>
  <si>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</si>
  <si>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</si>
  <si>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</si>
  <si>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</si>
  <si>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</si>
  <si>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</si>
  <si>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</si>
  <si>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</si>
  <si>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</si>
  <si>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</si>
  <si>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</si>
  <si>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</si>
  <si>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          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</si>
  <si>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                       Хакасия на 2019 год и плановый период 2020 и 2021 годов",</t>
  </si>
  <si>
    <t xml:space="preserve">                      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</si>
  <si>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</si>
  <si>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</si>
  <si>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</si>
  <si>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                     Приложение 5</t>
  </si>
  <si>
    <t xml:space="preserve">                                                                                                   Солнечного сельсовета  от 19.12.2018г.  № 93</t>
  </si>
  <si>
    <t xml:space="preserve"> Солнечного сельсовета от 19.12.2018г.  № 93</t>
  </si>
  <si>
    <t>Солнечного сельсовета  от 19 .12.2018г.  № 93</t>
  </si>
  <si>
    <t xml:space="preserve"> Хакасия на 2019 год и плановый период 2020 и 2021 годов",</t>
  </si>
  <si>
    <t>Солнечного сельсовета  от 19.12.2018г.  № 93</t>
  </si>
  <si>
    <t>Приложение 2</t>
  </si>
  <si>
    <t xml:space="preserve"> Солнечный сельсовет  Усть-Абаканского района  Республики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</si>
  <si>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</si>
  <si>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</si>
  <si>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</si>
  <si>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000 2 02 45393 00 0000 150</t>
  </si>
  <si>
    <t>Межбюджетные трансферты, передаваемые бюджетам на финансовое обеспечение дорожной деятельности</t>
  </si>
  <si>
    <t>000 2 02 45390 00 0000 150</t>
  </si>
  <si>
    <t>160R1 53930</t>
  </si>
  <si>
    <t>160R1 00000</t>
  </si>
  <si>
    <t>Региональный проект Республики Хакасия "Дорожная сеть"</t>
  </si>
  <si>
    <t>Финансовое обеспечение дорожной деятельности в рамках реализации национального проекта "Безопасные и качественные автомобильнын дороги"</t>
  </si>
  <si>
    <t>000 2 02 30000 00 0000 150</t>
  </si>
  <si>
    <t>Муниципальная адресная программа "Переселение граждан из аварийного жилищного фонда на территории Солнечного сельсовета в 2019-2021 годах"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</si>
  <si>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</si>
  <si>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</si>
  <si>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 учетом необходимости развития малоэтажного жилищного строительства за  счет средств, поступивших от государственной корпорации-Фонда содействию и реформированию жилищно-коммунального хозяйства</t>
  </si>
  <si>
    <t>22001 22300</t>
  </si>
  <si>
    <t>22001 22310</t>
  </si>
  <si>
    <t>22001 22320</t>
  </si>
  <si>
    <t>Иные межбюджетные трансферты</t>
  </si>
  <si>
    <t>000 2 02 40000 00 0000 150</t>
  </si>
  <si>
    <t>000 2 02 35543 00 0000 150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</si>
  <si>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</si>
  <si>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000 2 02 35543 10 0000 150</t>
  </si>
  <si>
    <t>Субвенции бюджетам сельских поселений на содействие достижению целевых показателей региональных программ развития агропромышленного комплекса</t>
  </si>
  <si>
    <t>Сумма на 2020 год</t>
  </si>
  <si>
    <t>Сумма на    2021 год</t>
  </si>
  <si>
    <t>Источники финансирования  дефицита местного бюджета муниципального образования                                                                Солнечный сельсовет Усть-Абаканского района Республики Хакасия                                                                                          на  2020-2021 годы</t>
  </si>
  <si>
    <t>на  2020-2021 годы</t>
  </si>
  <si>
    <t>приложение  5</t>
  </si>
  <si>
    <t>приложение  3</t>
  </si>
  <si>
    <t xml:space="preserve"> от  " 27 "  ноября 2019г. № 121</t>
  </si>
  <si>
    <t xml:space="preserve">                                                                                                    от " 27 "  ноября 2019г.  № 121</t>
  </si>
  <si>
    <t>от " 27 "  ноября   2019г.   №  121</t>
  </si>
  <si>
    <t xml:space="preserve">                                                                                                    приложение  2</t>
  </si>
  <si>
    <t>приложение  4</t>
  </si>
  <si>
    <t>от " 27 " ноября 2019г.  № 121</t>
  </si>
</sst>
</file>

<file path=xl/styles.xml><?xml version="1.0" encoding="utf-8"?>
<styleSheet xmlns="http://schemas.openxmlformats.org/spreadsheetml/2006/main">
  <numFmts count="1">
    <numFmt numFmtId="180" formatCode="0.0"/>
  </numFmts>
  <fonts count="36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3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49" fontId="5" fillId="0" borderId="4" xfId="9" applyNumberFormat="1" applyFont="1" applyBorder="1" applyAlignment="1">
      <alignment horizontal="left" vertical="center"/>
    </xf>
    <xf numFmtId="0" fontId="5" fillId="0" borderId="5" xfId="8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1" applyNumberFormat="1" applyFont="1" applyBorder="1" applyAlignment="1">
      <alignment horizontal="left" vertical="center"/>
    </xf>
    <xf numFmtId="0" fontId="5" fillId="0" borderId="5" xfId="10" applyFont="1" applyBorder="1" applyAlignment="1">
      <alignment wrapText="1"/>
    </xf>
    <xf numFmtId="0" fontId="5" fillId="0" borderId="13" xfId="4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left" vertical="center" wrapText="1"/>
    </xf>
    <xf numFmtId="0" fontId="2" fillId="0" borderId="5" xfId="3" applyFont="1" applyBorder="1" applyAlignment="1">
      <alignment vertical="top" wrapText="1"/>
    </xf>
    <xf numFmtId="0" fontId="2" fillId="0" borderId="17" xfId="3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4" fontId="9" fillId="0" borderId="1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11" fillId="0" borderId="19" xfId="0" applyNumberFormat="1" applyFont="1" applyBorder="1" applyAlignment="1">
      <alignment horizontal="justify" vertical="top" wrapText="1"/>
    </xf>
    <xf numFmtId="0" fontId="10" fillId="0" borderId="0" xfId="0" applyFont="1" applyFill="1"/>
    <xf numFmtId="0" fontId="11" fillId="0" borderId="21" xfId="0" applyFont="1" applyBorder="1" applyAlignment="1">
      <alignment wrapText="1"/>
    </xf>
    <xf numFmtId="0" fontId="12" fillId="0" borderId="0" xfId="0" applyFont="1"/>
    <xf numFmtId="0" fontId="11" fillId="0" borderId="0" xfId="0" applyFont="1" applyFill="1"/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wrapText="1"/>
    </xf>
    <xf numFmtId="4" fontId="11" fillId="0" borderId="19" xfId="0" applyNumberFormat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4" fontId="13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8" fillId="0" borderId="24" xfId="0" applyFont="1" applyFill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justify" vertical="top" wrapText="1"/>
    </xf>
    <xf numFmtId="0" fontId="8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1" fillId="0" borderId="25" xfId="0" applyFont="1" applyBorder="1" applyAlignment="1">
      <alignment vertical="center" wrapText="1"/>
    </xf>
    <xf numFmtId="0" fontId="8" fillId="0" borderId="23" xfId="0" applyFont="1" applyFill="1" applyBorder="1" applyAlignment="1">
      <alignment wrapText="1"/>
    </xf>
    <xf numFmtId="0" fontId="11" fillId="0" borderId="23" xfId="0" applyFont="1" applyFill="1" applyBorder="1" applyAlignment="1">
      <alignment wrapText="1"/>
    </xf>
    <xf numFmtId="0" fontId="11" fillId="0" borderId="23" xfId="0" applyFont="1" applyBorder="1" applyAlignment="1">
      <alignment horizontal="left" vertical="center" wrapText="1"/>
    </xf>
    <xf numFmtId="2" fontId="11" fillId="0" borderId="23" xfId="0" applyNumberFormat="1" applyFont="1" applyBorder="1" applyAlignment="1">
      <alignment wrapText="1"/>
    </xf>
    <xf numFmtId="0" fontId="11" fillId="0" borderId="23" xfId="0" applyFont="1" applyFill="1" applyBorder="1" applyAlignment="1">
      <alignment vertical="center" wrapText="1"/>
    </xf>
    <xf numFmtId="0" fontId="0" fillId="0" borderId="0" xfId="0" applyFont="1"/>
    <xf numFmtId="0" fontId="14" fillId="0" borderId="0" xfId="0" applyFont="1"/>
    <xf numFmtId="49" fontId="15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17" fillId="3" borderId="19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0" borderId="0" xfId="0" applyFont="1"/>
    <xf numFmtId="4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80" fontId="17" fillId="0" borderId="0" xfId="0" applyNumberFormat="1" applyFont="1" applyBorder="1" applyAlignment="1">
      <alignment horizontal="center"/>
    </xf>
    <xf numFmtId="0" fontId="1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3" fillId="0" borderId="26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8" fillId="0" borderId="19" xfId="0" applyNumberFormat="1" applyFont="1" applyBorder="1" applyAlignment="1">
      <alignment horizontal="justify" vertical="top" wrapText="1"/>
    </xf>
    <xf numFmtId="49" fontId="11" fillId="4" borderId="19" xfId="0" applyNumberFormat="1" applyFont="1" applyFill="1" applyBorder="1" applyAlignment="1">
      <alignment horizontal="left" wrapText="1"/>
    </xf>
    <xf numFmtId="49" fontId="8" fillId="4" borderId="19" xfId="0" applyNumberFormat="1" applyFont="1" applyFill="1" applyBorder="1" applyAlignment="1">
      <alignment horizontal="left" wrapText="1"/>
    </xf>
    <xf numFmtId="0" fontId="6" fillId="0" borderId="0" xfId="0" applyFont="1"/>
    <xf numFmtId="4" fontId="6" fillId="0" borderId="0" xfId="0" applyNumberFormat="1" applyFont="1"/>
    <xf numFmtId="0" fontId="16" fillId="0" borderId="27" xfId="0" applyFont="1" applyFill="1" applyBorder="1" applyAlignment="1">
      <alignment wrapText="1"/>
    </xf>
    <xf numFmtId="0" fontId="20" fillId="0" borderId="27" xfId="0" applyFont="1" applyFill="1" applyBorder="1" applyAlignment="1">
      <alignment vertical="top" wrapText="1"/>
    </xf>
    <xf numFmtId="0" fontId="17" fillId="0" borderId="27" xfId="1" applyFont="1" applyBorder="1" applyAlignment="1">
      <alignment vertical="top" wrapText="1"/>
    </xf>
    <xf numFmtId="0" fontId="17" fillId="0" borderId="27" xfId="0" applyFont="1" applyBorder="1" applyAlignment="1">
      <alignment vertical="center" wrapText="1"/>
    </xf>
    <xf numFmtId="0" fontId="17" fillId="4" borderId="27" xfId="0" applyFont="1" applyFill="1" applyBorder="1" applyAlignment="1">
      <alignment vertical="top" wrapText="1"/>
    </xf>
    <xf numFmtId="0" fontId="20" fillId="4" borderId="27" xfId="0" applyFont="1" applyFill="1" applyBorder="1" applyAlignment="1">
      <alignment vertical="top" wrapText="1"/>
    </xf>
    <xf numFmtId="0" fontId="20" fillId="0" borderId="27" xfId="1" applyFont="1" applyBorder="1" applyAlignment="1">
      <alignment vertical="top" wrapText="1"/>
    </xf>
    <xf numFmtId="49" fontId="20" fillId="0" borderId="28" xfId="0" applyNumberFormat="1" applyFont="1" applyBorder="1" applyAlignment="1">
      <alignment horizontal="center" vertical="center" wrapText="1"/>
    </xf>
    <xf numFmtId="0" fontId="17" fillId="4" borderId="27" xfId="0" applyFont="1" applyFill="1" applyBorder="1" applyAlignment="1">
      <alignment wrapText="1"/>
    </xf>
    <xf numFmtId="49" fontId="19" fillId="0" borderId="28" xfId="0" applyNumberFormat="1" applyFont="1" applyBorder="1" applyAlignment="1">
      <alignment horizontal="center" vertical="center" wrapText="1"/>
    </xf>
    <xf numFmtId="49" fontId="16" fillId="0" borderId="28" xfId="0" applyNumberFormat="1" applyFont="1" applyBorder="1" applyAlignment="1">
      <alignment horizontal="center" vertical="center" wrapText="1"/>
    </xf>
    <xf numFmtId="4" fontId="16" fillId="0" borderId="28" xfId="0" applyNumberFormat="1" applyFont="1" applyBorder="1" applyAlignment="1">
      <alignment horizontal="center" vertical="center" wrapText="1"/>
    </xf>
    <xf numFmtId="49" fontId="19" fillId="0" borderId="28" xfId="0" applyNumberFormat="1" applyFont="1" applyFill="1" applyBorder="1" applyAlignment="1">
      <alignment horizontal="center" vertical="center" wrapText="1"/>
    </xf>
    <xf numFmtId="49" fontId="16" fillId="0" borderId="28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/>
    </xf>
    <xf numFmtId="49" fontId="20" fillId="0" borderId="28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/>
    </xf>
    <xf numFmtId="49" fontId="17" fillId="0" borderId="28" xfId="0" applyNumberFormat="1" applyFont="1" applyFill="1" applyBorder="1" applyAlignment="1">
      <alignment horizontal="center" vertical="center" wrapText="1"/>
    </xf>
    <xf numFmtId="4" fontId="17" fillId="0" borderId="28" xfId="0" applyNumberFormat="1" applyFont="1" applyFill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/>
    </xf>
    <xf numFmtId="49" fontId="17" fillId="0" borderId="28" xfId="0" applyNumberFormat="1" applyFont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7" fillId="0" borderId="28" xfId="0" applyNumberFormat="1" applyFont="1" applyFill="1" applyBorder="1" applyAlignment="1">
      <alignment horizontal="center" vertical="center" wrapText="1"/>
    </xf>
    <xf numFmtId="49" fontId="19" fillId="3" borderId="28" xfId="0" applyNumberFormat="1" applyFont="1" applyFill="1" applyBorder="1" applyAlignment="1">
      <alignment horizontal="center" vertical="center" wrapText="1"/>
    </xf>
    <xf numFmtId="49" fontId="16" fillId="3" borderId="28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Border="1" applyAlignment="1">
      <alignment horizontal="center" vertical="center"/>
    </xf>
    <xf numFmtId="4" fontId="17" fillId="0" borderId="28" xfId="0" applyNumberFormat="1" applyFont="1" applyBorder="1" applyAlignment="1">
      <alignment horizontal="center" vertical="center"/>
    </xf>
    <xf numFmtId="49" fontId="22" fillId="0" borderId="28" xfId="0" applyNumberFormat="1" applyFont="1" applyFill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0" fontId="19" fillId="0" borderId="27" xfId="0" applyFont="1" applyBorder="1" applyAlignment="1">
      <alignment vertical="top" wrapText="1"/>
    </xf>
    <xf numFmtId="4" fontId="16" fillId="0" borderId="29" xfId="0" applyNumberFormat="1" applyFont="1" applyBorder="1" applyAlignment="1">
      <alignment horizontal="center" vertical="center" wrapText="1"/>
    </xf>
    <xf numFmtId="0" fontId="19" fillId="0" borderId="27" xfId="0" applyFont="1" applyFill="1" applyBorder="1" applyAlignment="1">
      <alignment vertical="top" wrapText="1"/>
    </xf>
    <xf numFmtId="4" fontId="16" fillId="0" borderId="29" xfId="0" applyNumberFormat="1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wrapText="1"/>
    </xf>
    <xf numFmtId="0" fontId="20" fillId="0" borderId="27" xfId="0" applyFont="1" applyFill="1" applyBorder="1"/>
    <xf numFmtId="0" fontId="17" fillId="0" borderId="27" xfId="0" applyFont="1" applyFill="1" applyBorder="1" applyAlignment="1">
      <alignment vertical="top" wrapText="1"/>
    </xf>
    <xf numFmtId="49" fontId="17" fillId="0" borderId="27" xfId="0" applyNumberFormat="1" applyFont="1" applyBorder="1" applyAlignment="1">
      <alignment wrapText="1"/>
    </xf>
    <xf numFmtId="0" fontId="16" fillId="0" borderId="27" xfId="0" applyFont="1" applyFill="1" applyBorder="1" applyAlignment="1">
      <alignment vertical="top" wrapText="1"/>
    </xf>
    <xf numFmtId="4" fontId="16" fillId="0" borderId="29" xfId="0" applyNumberFormat="1" applyFont="1" applyFill="1" applyBorder="1" applyAlignment="1">
      <alignment horizontal="center" vertical="center" wrapText="1"/>
    </xf>
    <xf numFmtId="4" fontId="17" fillId="0" borderId="29" xfId="0" applyNumberFormat="1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wrapText="1"/>
    </xf>
    <xf numFmtId="0" fontId="19" fillId="0" borderId="27" xfId="0" applyFont="1" applyFill="1" applyBorder="1"/>
    <xf numFmtId="0" fontId="20" fillId="0" borderId="27" xfId="0" applyFont="1" applyBorder="1" applyAlignment="1">
      <alignment vertical="top" wrapText="1"/>
    </xf>
    <xf numFmtId="0" fontId="20" fillId="0" borderId="27" xfId="0" applyFont="1" applyBorder="1" applyAlignment="1">
      <alignment wrapText="1"/>
    </xf>
    <xf numFmtId="0" fontId="19" fillId="0" borderId="27" xfId="0" applyFont="1" applyBorder="1" applyAlignment="1">
      <alignment wrapText="1"/>
    </xf>
    <xf numFmtId="0" fontId="19" fillId="3" borderId="27" xfId="0" applyFont="1" applyFill="1" applyBorder="1" applyAlignment="1">
      <alignment vertical="top" wrapText="1"/>
    </xf>
    <xf numFmtId="4" fontId="17" fillId="0" borderId="29" xfId="0" applyNumberFormat="1" applyFont="1" applyBorder="1" applyAlignment="1">
      <alignment horizontal="center" vertical="center" wrapText="1"/>
    </xf>
    <xf numFmtId="4" fontId="16" fillId="0" borderId="29" xfId="0" applyNumberFormat="1" applyFont="1" applyBorder="1" applyAlignment="1">
      <alignment horizontal="center" vertical="center"/>
    </xf>
    <xf numFmtId="0" fontId="20" fillId="0" borderId="27" xfId="0" applyFont="1" applyBorder="1"/>
    <xf numFmtId="4" fontId="17" fillId="0" borderId="29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wrapText="1"/>
    </xf>
    <xf numFmtId="0" fontId="17" fillId="3" borderId="27" xfId="0" applyFont="1" applyFill="1" applyBorder="1" applyAlignment="1">
      <alignment vertical="top" wrapText="1"/>
    </xf>
    <xf numFmtId="0" fontId="20" fillId="3" borderId="27" xfId="0" applyFont="1" applyFill="1" applyBorder="1" applyAlignment="1">
      <alignment vertical="top" wrapText="1"/>
    </xf>
    <xf numFmtId="0" fontId="19" fillId="0" borderId="27" xfId="0" applyFont="1" applyBorder="1"/>
    <xf numFmtId="0" fontId="16" fillId="0" borderId="27" xfId="0" applyFont="1" applyBorder="1" applyAlignment="1">
      <alignment vertical="top" wrapText="1"/>
    </xf>
    <xf numFmtId="0" fontId="26" fillId="0" borderId="0" xfId="0" applyFont="1"/>
    <xf numFmtId="49" fontId="27" fillId="0" borderId="0" xfId="0" applyNumberFormat="1" applyFont="1" applyAlignment="1">
      <alignment horizontal="center" vertical="center"/>
    </xf>
    <xf numFmtId="49" fontId="17" fillId="0" borderId="28" xfId="0" applyNumberFormat="1" applyFont="1" applyFill="1" applyBorder="1" applyAlignment="1">
      <alignment horizontal="center"/>
    </xf>
    <xf numFmtId="49" fontId="19" fillId="4" borderId="28" xfId="0" applyNumberFormat="1" applyFont="1" applyFill="1" applyBorder="1" applyAlignment="1">
      <alignment horizontal="center" vertical="center" wrapText="1"/>
    </xf>
    <xf numFmtId="49" fontId="16" fillId="4" borderId="28" xfId="0" applyNumberFormat="1" applyFont="1" applyFill="1" applyBorder="1" applyAlignment="1">
      <alignment horizontal="center" vertical="center" wrapText="1"/>
    </xf>
    <xf numFmtId="4" fontId="16" fillId="4" borderId="29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0" fillId="5" borderId="27" xfId="0" applyFont="1" applyFill="1" applyBorder="1" applyAlignment="1">
      <alignment vertical="top" wrapText="1"/>
    </xf>
    <xf numFmtId="49" fontId="17" fillId="5" borderId="28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8" fillId="2" borderId="30" xfId="0" applyFont="1" applyFill="1" applyBorder="1" applyAlignment="1">
      <alignment horizontal="center" vertical="center" wrapText="1"/>
    </xf>
    <xf numFmtId="4" fontId="9" fillId="2" borderId="31" xfId="0" applyNumberFormat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vertical="center" wrapText="1"/>
    </xf>
    <xf numFmtId="4" fontId="9" fillId="0" borderId="33" xfId="0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4" fontId="9" fillId="0" borderId="35" xfId="0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4" fontId="7" fillId="0" borderId="35" xfId="0" applyNumberFormat="1" applyFont="1" applyFill="1" applyBorder="1" applyAlignment="1">
      <alignment horizontal="center" vertical="center" wrapText="1"/>
    </xf>
    <xf numFmtId="4" fontId="7" fillId="3" borderId="35" xfId="0" applyNumberFormat="1" applyFont="1" applyFill="1" applyBorder="1" applyAlignment="1">
      <alignment horizontal="center" vertical="center" wrapText="1"/>
    </xf>
    <xf numFmtId="4" fontId="9" fillId="3" borderId="35" xfId="0" applyNumberFormat="1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vertical="center" wrapText="1"/>
    </xf>
    <xf numFmtId="49" fontId="8" fillId="4" borderId="34" xfId="0" applyNumberFormat="1" applyFont="1" applyFill="1" applyBorder="1" applyAlignment="1">
      <alignment horizontal="left" wrapText="1"/>
    </xf>
    <xf numFmtId="49" fontId="11" fillId="4" borderId="34" xfId="0" applyNumberFormat="1" applyFont="1" applyFill="1" applyBorder="1" applyAlignment="1">
      <alignment horizontal="left" wrapText="1"/>
    </xf>
    <xf numFmtId="0" fontId="11" fillId="0" borderId="34" xfId="0" applyFont="1" applyFill="1" applyBorder="1" applyAlignment="1">
      <alignment vertical="center" wrapText="1"/>
    </xf>
    <xf numFmtId="49" fontId="11" fillId="0" borderId="34" xfId="0" applyNumberFormat="1" applyFont="1" applyBorder="1" applyAlignment="1">
      <alignment vertical="center" wrapText="1"/>
    </xf>
    <xf numFmtId="0" fontId="11" fillId="0" borderId="34" xfId="0" applyFont="1" applyBorder="1" applyAlignment="1">
      <alignment horizontal="left" vertical="top" wrapText="1"/>
    </xf>
    <xf numFmtId="0" fontId="8" fillId="0" borderId="34" xfId="0" applyFont="1" applyFill="1" applyBorder="1" applyAlignment="1">
      <alignment vertical="center" wrapText="1"/>
    </xf>
    <xf numFmtId="49" fontId="11" fillId="0" borderId="34" xfId="0" applyNumberFormat="1" applyFont="1" applyFill="1" applyBorder="1" applyAlignment="1">
      <alignment horizontal="left" vertical="center"/>
    </xf>
    <xf numFmtId="4" fontId="11" fillId="0" borderId="35" xfId="0" applyNumberFormat="1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vertical="center" wrapText="1"/>
    </xf>
    <xf numFmtId="4" fontId="7" fillId="0" borderId="33" xfId="0" applyNumberFormat="1" applyFont="1" applyFill="1" applyBorder="1" applyAlignment="1">
      <alignment horizontal="center" vertical="center" wrapText="1"/>
    </xf>
    <xf numFmtId="4" fontId="13" fillId="0" borderId="35" xfId="0" applyNumberFormat="1" applyFont="1" applyFill="1" applyBorder="1" applyAlignment="1">
      <alignment horizontal="center" vertical="center" wrapText="1"/>
    </xf>
    <xf numFmtId="0" fontId="16" fillId="6" borderId="36" xfId="0" applyFont="1" applyFill="1" applyBorder="1" applyAlignment="1">
      <alignment horizontal="center" wrapText="1"/>
    </xf>
    <xf numFmtId="49" fontId="16" fillId="6" borderId="37" xfId="0" applyNumberFormat="1" applyFont="1" applyFill="1" applyBorder="1" applyAlignment="1">
      <alignment horizontal="center" wrapText="1"/>
    </xf>
    <xf numFmtId="0" fontId="19" fillId="7" borderId="27" xfId="0" applyFont="1" applyFill="1" applyBorder="1" applyAlignment="1">
      <alignment vertical="top" wrapText="1"/>
    </xf>
    <xf numFmtId="0" fontId="17" fillId="7" borderId="28" xfId="0" applyFont="1" applyFill="1" applyBorder="1" applyAlignment="1">
      <alignment horizontal="center"/>
    </xf>
    <xf numFmtId="4" fontId="16" fillId="7" borderId="29" xfId="0" applyNumberFormat="1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left" vertical="center"/>
    </xf>
    <xf numFmtId="4" fontId="17" fillId="0" borderId="0" xfId="0" applyNumberFormat="1" applyFont="1" applyAlignment="1">
      <alignment horizontal="center"/>
    </xf>
    <xf numFmtId="0" fontId="8" fillId="2" borderId="38" xfId="0" applyFont="1" applyFill="1" applyBorder="1" applyAlignment="1">
      <alignment horizontal="center" vertical="center"/>
    </xf>
    <xf numFmtId="4" fontId="9" fillId="2" borderId="39" xfId="0" applyNumberFormat="1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4" fontId="7" fillId="0" borderId="42" xfId="0" applyNumberFormat="1" applyFont="1" applyFill="1" applyBorder="1" applyAlignment="1">
      <alignment horizontal="center" vertical="center" wrapText="1"/>
    </xf>
    <xf numFmtId="4" fontId="7" fillId="0" borderId="43" xfId="0" applyNumberFormat="1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4" fontId="7" fillId="0" borderId="26" xfId="0" applyNumberFormat="1" applyFont="1" applyFill="1" applyBorder="1" applyAlignment="1">
      <alignment horizontal="center" vertical="center" wrapText="1"/>
    </xf>
    <xf numFmtId="4" fontId="7" fillId="0" borderId="46" xfId="0" applyNumberFormat="1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4" fontId="7" fillId="0" borderId="49" xfId="0" applyNumberFormat="1" applyFont="1" applyFill="1" applyBorder="1" applyAlignment="1">
      <alignment horizontal="center" vertical="center" wrapText="1"/>
    </xf>
    <xf numFmtId="4" fontId="7" fillId="0" borderId="50" xfId="0" applyNumberFormat="1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vertical="top" wrapText="1"/>
    </xf>
    <xf numFmtId="49" fontId="30" fillId="0" borderId="28" xfId="0" applyNumberFormat="1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wrapText="1"/>
    </xf>
    <xf numFmtId="49" fontId="30" fillId="0" borderId="27" xfId="0" applyNumberFormat="1" applyFont="1" applyBorder="1" applyAlignment="1">
      <alignment wrapText="1"/>
    </xf>
    <xf numFmtId="0" fontId="30" fillId="0" borderId="27" xfId="0" applyFont="1" applyFill="1" applyBorder="1"/>
    <xf numFmtId="180" fontId="2" fillId="10" borderId="0" xfId="0" applyNumberFormat="1" applyFont="1" applyFill="1" applyBorder="1" applyAlignment="1">
      <alignment horizontal="center"/>
    </xf>
    <xf numFmtId="4" fontId="16" fillId="8" borderId="51" xfId="0" applyNumberFormat="1" applyFont="1" applyFill="1" applyBorder="1" applyAlignment="1">
      <alignment horizontal="center" vertical="center" wrapText="1"/>
    </xf>
    <xf numFmtId="0" fontId="16" fillId="6" borderId="52" xfId="0" applyFont="1" applyFill="1" applyBorder="1" applyAlignment="1">
      <alignment horizontal="center" wrapText="1"/>
    </xf>
    <xf numFmtId="49" fontId="17" fillId="0" borderId="53" xfId="0" applyNumberFormat="1" applyFont="1" applyFill="1" applyBorder="1" applyAlignment="1">
      <alignment horizontal="center" vertical="center" wrapText="1"/>
    </xf>
    <xf numFmtId="0" fontId="0" fillId="0" borderId="28" xfId="0" applyBorder="1"/>
    <xf numFmtId="0" fontId="19" fillId="9" borderId="54" xfId="0" applyFont="1" applyFill="1" applyBorder="1" applyAlignment="1">
      <alignment vertical="top" wrapText="1"/>
    </xf>
    <xf numFmtId="49" fontId="19" fillId="9" borderId="55" xfId="0" applyNumberFormat="1" applyFont="1" applyFill="1" applyBorder="1" applyAlignment="1">
      <alignment horizontal="center" vertical="center" wrapText="1"/>
    </xf>
    <xf numFmtId="49" fontId="16" fillId="9" borderId="55" xfId="0" applyNumberFormat="1" applyFont="1" applyFill="1" applyBorder="1" applyAlignment="1">
      <alignment horizontal="center" vertical="center" wrapText="1"/>
    </xf>
    <xf numFmtId="4" fontId="16" fillId="9" borderId="55" xfId="0" applyNumberFormat="1" applyFont="1" applyFill="1" applyBorder="1" applyAlignment="1">
      <alignment horizontal="center" vertical="center" wrapText="1"/>
    </xf>
    <xf numFmtId="4" fontId="16" fillId="9" borderId="56" xfId="0" applyNumberFormat="1" applyFont="1" applyFill="1" applyBorder="1" applyAlignment="1">
      <alignment horizontal="center" vertical="center" wrapText="1"/>
    </xf>
    <xf numFmtId="49" fontId="11" fillId="4" borderId="20" xfId="0" applyNumberFormat="1" applyFont="1" applyFill="1" applyBorder="1" applyAlignment="1">
      <alignment horizontal="left" wrapText="1"/>
    </xf>
    <xf numFmtId="49" fontId="8" fillId="4" borderId="20" xfId="0" applyNumberFormat="1" applyFont="1" applyFill="1" applyBorder="1" applyAlignment="1">
      <alignment horizontal="left" wrapText="1"/>
    </xf>
    <xf numFmtId="4" fontId="9" fillId="0" borderId="57" xfId="0" applyNumberFormat="1" applyFont="1" applyFill="1" applyBorder="1" applyAlignment="1">
      <alignment horizontal="center" vertical="center" wrapText="1"/>
    </xf>
    <xf numFmtId="4" fontId="7" fillId="0" borderId="57" xfId="0" applyNumberFormat="1" applyFont="1" applyFill="1" applyBorder="1" applyAlignment="1">
      <alignment horizontal="center" vertical="center" wrapText="1"/>
    </xf>
    <xf numFmtId="4" fontId="9" fillId="0" borderId="58" xfId="0" applyNumberFormat="1" applyFont="1" applyFill="1" applyBorder="1" applyAlignment="1">
      <alignment horizontal="center" vertical="center" wrapText="1"/>
    </xf>
    <xf numFmtId="4" fontId="7" fillId="0" borderId="58" xfId="0" applyNumberFormat="1" applyFont="1" applyFill="1" applyBorder="1" applyAlignment="1">
      <alignment horizontal="center" vertical="center" wrapText="1"/>
    </xf>
    <xf numFmtId="49" fontId="16" fillId="7" borderId="28" xfId="0" applyNumberFormat="1" applyFont="1" applyFill="1" applyBorder="1" applyAlignment="1">
      <alignment horizontal="center"/>
    </xf>
    <xf numFmtId="4" fontId="16" fillId="7" borderId="28" xfId="0" applyNumberFormat="1" applyFont="1" applyFill="1" applyBorder="1" applyAlignment="1">
      <alignment horizontal="center"/>
    </xf>
    <xf numFmtId="0" fontId="16" fillId="7" borderId="36" xfId="0" applyFont="1" applyFill="1" applyBorder="1" applyAlignment="1">
      <alignment wrapText="1"/>
    </xf>
    <xf numFmtId="49" fontId="17" fillId="7" borderId="37" xfId="0" applyNumberFormat="1" applyFont="1" applyFill="1" applyBorder="1" applyAlignment="1">
      <alignment horizontal="center" wrapText="1"/>
    </xf>
    <xf numFmtId="0" fontId="17" fillId="7" borderId="52" xfId="0" applyFont="1" applyFill="1" applyBorder="1" applyAlignment="1">
      <alignment horizontal="center" wrapText="1"/>
    </xf>
    <xf numFmtId="4" fontId="16" fillId="7" borderId="59" xfId="0" applyNumberFormat="1" applyFont="1" applyFill="1" applyBorder="1" applyAlignment="1">
      <alignment horizontal="center" wrapText="1"/>
    </xf>
    <xf numFmtId="0" fontId="19" fillId="0" borderId="60" xfId="0" applyFont="1" applyFill="1" applyBorder="1" applyAlignment="1">
      <alignment vertical="top" wrapText="1"/>
    </xf>
    <xf numFmtId="49" fontId="16" fillId="0" borderId="61" xfId="0" applyNumberFormat="1" applyFont="1" applyFill="1" applyBorder="1" applyAlignment="1">
      <alignment horizontal="center" vertical="center" wrapText="1"/>
    </xf>
    <xf numFmtId="4" fontId="16" fillId="0" borderId="61" xfId="0" applyNumberFormat="1" applyFont="1" applyFill="1" applyBorder="1" applyAlignment="1">
      <alignment horizontal="center" vertical="center"/>
    </xf>
    <xf numFmtId="4" fontId="16" fillId="0" borderId="62" xfId="0" applyNumberFormat="1" applyFont="1" applyFill="1" applyBorder="1" applyAlignment="1">
      <alignment horizontal="center" vertical="center"/>
    </xf>
    <xf numFmtId="49" fontId="16" fillId="0" borderId="27" xfId="0" applyNumberFormat="1" applyFont="1" applyBorder="1" applyAlignment="1">
      <alignment wrapText="1"/>
    </xf>
    <xf numFmtId="0" fontId="17" fillId="0" borderId="27" xfId="0" applyFont="1" applyBorder="1" applyAlignment="1">
      <alignment vertical="top" wrapText="1"/>
    </xf>
    <xf numFmtId="0" fontId="16" fillId="7" borderId="54" xfId="0" applyFont="1" applyFill="1" applyBorder="1"/>
    <xf numFmtId="49" fontId="16" fillId="7" borderId="55" xfId="0" applyNumberFormat="1" applyFont="1" applyFill="1" applyBorder="1" applyAlignment="1">
      <alignment horizontal="center"/>
    </xf>
    <xf numFmtId="0" fontId="16" fillId="7" borderId="55" xfId="0" applyFont="1" applyFill="1" applyBorder="1" applyAlignment="1">
      <alignment horizontal="center"/>
    </xf>
    <xf numFmtId="4" fontId="16" fillId="7" borderId="55" xfId="0" applyNumberFormat="1" applyFont="1" applyFill="1" applyBorder="1" applyAlignment="1">
      <alignment horizontal="center"/>
    </xf>
    <xf numFmtId="4" fontId="16" fillId="7" borderId="56" xfId="0" applyNumberFormat="1" applyFont="1" applyFill="1" applyBorder="1" applyAlignment="1">
      <alignment horizontal="center"/>
    </xf>
    <xf numFmtId="0" fontId="11" fillId="0" borderId="28" xfId="0" applyFont="1" applyBorder="1" applyAlignment="1">
      <alignment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justify" vertical="top"/>
    </xf>
    <xf numFmtId="0" fontId="8" fillId="9" borderId="63" xfId="0" applyFont="1" applyFill="1" applyBorder="1" applyAlignment="1">
      <alignment vertical="center" wrapText="1"/>
    </xf>
    <xf numFmtId="0" fontId="8" fillId="9" borderId="64" xfId="0" applyFont="1" applyFill="1" applyBorder="1" applyAlignment="1">
      <alignment vertical="center" wrapText="1"/>
    </xf>
    <xf numFmtId="4" fontId="9" fillId="9" borderId="65" xfId="0" applyNumberFormat="1" applyFont="1" applyFill="1" applyBorder="1" applyAlignment="1">
      <alignment horizontal="center" vertical="center" wrapText="1"/>
    </xf>
    <xf numFmtId="4" fontId="9" fillId="9" borderId="66" xfId="0" applyNumberFormat="1" applyFont="1" applyFill="1" applyBorder="1" applyAlignment="1">
      <alignment horizontal="center" vertical="center" wrapText="1"/>
    </xf>
    <xf numFmtId="49" fontId="20" fillId="0" borderId="27" xfId="0" applyNumberFormat="1" applyFont="1" applyBorder="1" applyAlignment="1">
      <alignment wrapText="1"/>
    </xf>
    <xf numFmtId="0" fontId="20" fillId="0" borderId="67" xfId="0" applyFont="1" applyBorder="1"/>
    <xf numFmtId="49" fontId="16" fillId="0" borderId="53" xfId="0" applyNumberFormat="1" applyFont="1" applyFill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/>
    </xf>
    <xf numFmtId="4" fontId="20" fillId="0" borderId="28" xfId="0" applyNumberFormat="1" applyFont="1" applyFill="1" applyBorder="1" applyAlignment="1">
      <alignment horizontal="center" vertical="center"/>
    </xf>
    <xf numFmtId="0" fontId="17" fillId="0" borderId="27" xfId="0" applyFont="1" applyBorder="1" applyAlignment="1">
      <alignment horizontal="justify" vertical="center"/>
    </xf>
    <xf numFmtId="4" fontId="20" fillId="0" borderId="29" xfId="0" applyNumberFormat="1" applyFont="1" applyFill="1" applyBorder="1" applyAlignment="1">
      <alignment horizontal="center" vertical="center"/>
    </xf>
    <xf numFmtId="0" fontId="17" fillId="0" borderId="27" xfId="0" applyFont="1" applyBorder="1"/>
    <xf numFmtId="4" fontId="17" fillId="0" borderId="53" xfId="0" applyNumberFormat="1" applyFont="1" applyFill="1" applyBorder="1" applyAlignment="1">
      <alignment horizontal="center" vertical="center"/>
    </xf>
    <xf numFmtId="4" fontId="17" fillId="0" borderId="68" xfId="0" applyNumberFormat="1" applyFont="1" applyFill="1" applyBorder="1" applyAlignment="1">
      <alignment horizontal="center" vertical="center"/>
    </xf>
    <xf numFmtId="4" fontId="16" fillId="0" borderId="53" xfId="0" applyNumberFormat="1" applyFont="1" applyFill="1" applyBorder="1" applyAlignment="1">
      <alignment horizontal="center" vertical="center"/>
    </xf>
    <xf numFmtId="4" fontId="16" fillId="0" borderId="68" xfId="0" applyNumberFormat="1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wrapText="1"/>
    </xf>
    <xf numFmtId="0" fontId="19" fillId="0" borderId="27" xfId="0" applyFont="1" applyFill="1" applyBorder="1" applyAlignment="1">
      <alignment wrapText="1"/>
    </xf>
    <xf numFmtId="0" fontId="11" fillId="0" borderId="28" xfId="0" applyFont="1" applyBorder="1" applyAlignment="1">
      <alignment wrapText="1"/>
    </xf>
    <xf numFmtId="0" fontId="8" fillId="0" borderId="28" xfId="0" applyFont="1" applyBorder="1" applyAlignment="1">
      <alignment wrapText="1"/>
    </xf>
    <xf numFmtId="49" fontId="3" fillId="0" borderId="0" xfId="0" applyNumberFormat="1" applyFont="1" applyAlignment="1">
      <alignment horizontal="left" vertical="center" indent="18"/>
    </xf>
    <xf numFmtId="0" fontId="33" fillId="0" borderId="0" xfId="0" applyFont="1" applyAlignment="1">
      <alignment horizontal="left" indent="18"/>
    </xf>
    <xf numFmtId="0" fontId="3" fillId="0" borderId="0" xfId="6" applyFont="1" applyAlignment="1">
      <alignment horizontal="left" indent="18"/>
    </xf>
    <xf numFmtId="0" fontId="3" fillId="0" borderId="0" xfId="7" applyFont="1" applyAlignment="1">
      <alignment horizontal="left" indent="18"/>
    </xf>
    <xf numFmtId="49" fontId="3" fillId="0" borderId="0" xfId="6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8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3" fillId="0" borderId="0" xfId="0" applyFont="1" applyAlignment="1">
      <alignment horizontal="left" vertical="top" indent="55"/>
    </xf>
    <xf numFmtId="4" fontId="9" fillId="0" borderId="7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1" fillId="0" borderId="27" xfId="0" applyFont="1" applyBorder="1" applyAlignment="1">
      <alignment vertical="center" wrapText="1"/>
    </xf>
    <xf numFmtId="4" fontId="7" fillId="0" borderId="2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55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indent="55"/>
    </xf>
    <xf numFmtId="0" fontId="14" fillId="0" borderId="0" xfId="0" applyFont="1" applyAlignment="1">
      <alignment horizontal="left" vertical="top" indent="55"/>
    </xf>
    <xf numFmtId="0" fontId="8" fillId="0" borderId="7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4" fontId="17" fillId="0" borderId="28" xfId="0" applyNumberFormat="1" applyFont="1" applyBorder="1" applyAlignment="1">
      <alignment horizontal="center" vertical="center" wrapText="1"/>
    </xf>
    <xf numFmtId="4" fontId="7" fillId="0" borderId="72" xfId="0" applyNumberFormat="1" applyFont="1" applyFill="1" applyBorder="1" applyAlignment="1">
      <alignment horizontal="center" vertical="center" wrapText="1"/>
    </xf>
    <xf numFmtId="0" fontId="8" fillId="0" borderId="28" xfId="0" applyFont="1" applyBorder="1"/>
    <xf numFmtId="4" fontId="9" fillId="0" borderId="28" xfId="0" applyNumberFormat="1" applyFont="1" applyFill="1" applyBorder="1" applyAlignment="1">
      <alignment horizontal="center" vertical="center" wrapText="1"/>
    </xf>
    <xf numFmtId="4" fontId="9" fillId="0" borderId="72" xfId="0" applyNumberFormat="1" applyFont="1" applyFill="1" applyBorder="1" applyAlignment="1">
      <alignment horizontal="center" vertical="center" wrapText="1"/>
    </xf>
    <xf numFmtId="49" fontId="17" fillId="3" borderId="26" xfId="0" applyNumberFormat="1" applyFont="1" applyFill="1" applyBorder="1" applyAlignment="1">
      <alignment horizontal="center" vertical="center" wrapText="1"/>
    </xf>
    <xf numFmtId="2" fontId="16" fillId="2" borderId="36" xfId="0" applyNumberFormat="1" applyFont="1" applyFill="1" applyBorder="1" applyAlignment="1">
      <alignment horizontal="center" vertical="center" wrapText="1"/>
    </xf>
    <xf numFmtId="2" fontId="16" fillId="2" borderId="37" xfId="0" applyNumberFormat="1" applyFont="1" applyFill="1" applyBorder="1" applyAlignment="1">
      <alignment horizontal="center" vertical="center" wrapText="1"/>
    </xf>
    <xf numFmtId="4" fontId="16" fillId="2" borderId="37" xfId="0" applyNumberFormat="1" applyFont="1" applyFill="1" applyBorder="1" applyAlignment="1">
      <alignment horizontal="center" vertical="center" wrapText="1"/>
    </xf>
    <xf numFmtId="4" fontId="16" fillId="2" borderId="52" xfId="0" applyNumberFormat="1" applyFont="1" applyFill="1" applyBorder="1" applyAlignment="1">
      <alignment horizontal="center" vertical="center" wrapText="1"/>
    </xf>
    <xf numFmtId="0" fontId="19" fillId="9" borderId="60" xfId="0" applyFont="1" applyFill="1" applyBorder="1" applyAlignment="1">
      <alignment vertical="top" wrapText="1"/>
    </xf>
    <xf numFmtId="49" fontId="19" fillId="9" borderId="61" xfId="0" applyNumberFormat="1" applyFont="1" applyFill="1" applyBorder="1" applyAlignment="1">
      <alignment horizontal="center" vertical="center" wrapText="1"/>
    </xf>
    <xf numFmtId="49" fontId="17" fillId="9" borderId="61" xfId="0" applyNumberFormat="1" applyFont="1" applyFill="1" applyBorder="1" applyAlignment="1">
      <alignment horizontal="center" vertical="center" wrapText="1"/>
    </xf>
    <xf numFmtId="4" fontId="16" fillId="9" borderId="61" xfId="0" applyNumberFormat="1" applyFont="1" applyFill="1" applyBorder="1" applyAlignment="1">
      <alignment horizontal="center" vertical="center" wrapText="1"/>
    </xf>
    <xf numFmtId="4" fontId="16" fillId="9" borderId="62" xfId="0" applyNumberFormat="1" applyFont="1" applyFill="1" applyBorder="1" applyAlignment="1">
      <alignment horizontal="center" vertical="center" wrapText="1"/>
    </xf>
    <xf numFmtId="0" fontId="19" fillId="0" borderId="60" xfId="0" applyFont="1" applyBorder="1" applyAlignment="1">
      <alignment vertical="top" wrapText="1"/>
    </xf>
    <xf numFmtId="49" fontId="16" fillId="0" borderId="61" xfId="0" applyNumberFormat="1" applyFont="1" applyBorder="1" applyAlignment="1">
      <alignment horizontal="center" vertical="center" wrapText="1"/>
    </xf>
    <xf numFmtId="4" fontId="16" fillId="0" borderId="62" xfId="0" applyNumberFormat="1" applyFont="1" applyBorder="1" applyAlignment="1">
      <alignment horizontal="center" vertical="center" wrapText="1"/>
    </xf>
    <xf numFmtId="2" fontId="16" fillId="6" borderId="36" xfId="0" applyNumberFormat="1" applyFont="1" applyFill="1" applyBorder="1" applyAlignment="1">
      <alignment horizontal="center" vertical="center" wrapText="1"/>
    </xf>
    <xf numFmtId="2" fontId="16" fillId="6" borderId="37" xfId="0" applyNumberFormat="1" applyFont="1" applyFill="1" applyBorder="1" applyAlignment="1">
      <alignment horizontal="center" vertical="center" wrapText="1"/>
    </xf>
    <xf numFmtId="4" fontId="9" fillId="8" borderId="73" xfId="0" applyNumberFormat="1" applyFont="1" applyFill="1" applyBorder="1" applyAlignment="1">
      <alignment horizontal="center" vertical="center" wrapText="1"/>
    </xf>
    <xf numFmtId="4" fontId="16" fillId="4" borderId="28" xfId="0" applyNumberFormat="1" applyFont="1" applyFill="1" applyBorder="1" applyAlignment="1">
      <alignment horizontal="center" vertical="center" wrapText="1"/>
    </xf>
    <xf numFmtId="49" fontId="20" fillId="5" borderId="28" xfId="0" applyNumberFormat="1" applyFont="1" applyFill="1" applyBorder="1" applyAlignment="1">
      <alignment horizontal="center" vertical="center" wrapText="1"/>
    </xf>
    <xf numFmtId="4" fontId="17" fillId="5" borderId="28" xfId="0" applyNumberFormat="1" applyFont="1" applyFill="1" applyBorder="1" applyAlignment="1">
      <alignment horizontal="center" vertical="center"/>
    </xf>
    <xf numFmtId="4" fontId="16" fillId="0" borderId="61" xfId="0" applyNumberFormat="1" applyFont="1" applyBorder="1" applyAlignment="1">
      <alignment horizontal="center" vertical="center" wrapText="1"/>
    </xf>
    <xf numFmtId="0" fontId="19" fillId="4" borderId="27" xfId="0" applyFont="1" applyFill="1" applyBorder="1" applyAlignment="1">
      <alignment vertical="top" wrapText="1"/>
    </xf>
    <xf numFmtId="4" fontId="17" fillId="5" borderId="29" xfId="0" applyNumberFormat="1" applyFont="1" applyFill="1" applyBorder="1" applyAlignment="1">
      <alignment horizontal="center" vertical="center"/>
    </xf>
    <xf numFmtId="0" fontId="19" fillId="7" borderId="54" xfId="0" applyFont="1" applyFill="1" applyBorder="1" applyAlignment="1">
      <alignment vertical="top" wrapText="1"/>
    </xf>
    <xf numFmtId="49" fontId="16" fillId="7" borderId="55" xfId="0" applyNumberFormat="1" applyFont="1" applyFill="1" applyBorder="1" applyAlignment="1">
      <alignment horizontal="center" vertical="center" wrapText="1"/>
    </xf>
    <xf numFmtId="4" fontId="16" fillId="7" borderId="55" xfId="0" applyNumberFormat="1" applyFont="1" applyFill="1" applyBorder="1" applyAlignment="1">
      <alignment horizontal="center" vertical="center" wrapText="1"/>
    </xf>
    <xf numFmtId="4" fontId="16" fillId="7" borderId="56" xfId="0" applyNumberFormat="1" applyFont="1" applyFill="1" applyBorder="1" applyAlignment="1">
      <alignment horizontal="center" vertical="center" wrapText="1"/>
    </xf>
    <xf numFmtId="0" fontId="20" fillId="3" borderId="69" xfId="0" applyFont="1" applyFill="1" applyBorder="1" applyAlignment="1">
      <alignment vertical="top" wrapText="1"/>
    </xf>
    <xf numFmtId="49" fontId="17" fillId="3" borderId="74" xfId="0" applyNumberFormat="1" applyFont="1" applyFill="1" applyBorder="1" applyAlignment="1">
      <alignment horizontal="center" vertical="center" wrapText="1"/>
    </xf>
    <xf numFmtId="0" fontId="19" fillId="0" borderId="67" xfId="0" applyFont="1" applyBorder="1" applyAlignment="1">
      <alignment wrapText="1"/>
    </xf>
    <xf numFmtId="2" fontId="11" fillId="4" borderId="19" xfId="0" applyNumberFormat="1" applyFont="1" applyFill="1" applyBorder="1" applyAlignment="1">
      <alignment horizontal="left" wrapText="1"/>
    </xf>
    <xf numFmtId="2" fontId="11" fillId="4" borderId="2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4" fillId="0" borderId="0" xfId="0" applyFont="1" applyAlignment="1"/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15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center"/>
    </xf>
  </cellXfs>
  <cellStyles count="12">
    <cellStyle name="Обычный" xfId="0" builtinId="0"/>
    <cellStyle name="Обычный 2" xfId="1"/>
    <cellStyle name="Обычный 2 2" xfId="2"/>
    <cellStyle name="Обычный 2 2_Солнечное Приложения на 2014 год " xfId="3"/>
    <cellStyle name="Обычный 3" xfId="4"/>
    <cellStyle name="Обычный 4" xfId="5"/>
    <cellStyle name="Обычный 5" xfId="6"/>
    <cellStyle name="Обычный 5 2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F48"/>
  <sheetViews>
    <sheetView view="pageBreakPreview" topLeftCell="A4" zoomScaleNormal="80" workbookViewId="0">
      <selection activeCell="B51" sqref="B51"/>
    </sheetView>
  </sheetViews>
  <sheetFormatPr defaultRowHeight="12.75"/>
  <cols>
    <col min="1" max="1" width="37" customWidth="1"/>
    <col min="2" max="2" width="58.42578125" customWidth="1"/>
    <col min="3" max="3" width="19.85546875" style="1" customWidth="1"/>
    <col min="4" max="4" width="0" hidden="1" customWidth="1"/>
    <col min="5" max="5" width="19.7109375" customWidth="1"/>
    <col min="6" max="6" width="0" hidden="1" customWidth="1"/>
  </cols>
  <sheetData>
    <row r="1" spans="1:6" ht="17.25" customHeight="1">
      <c r="B1" s="304" t="s">
        <v>686</v>
      </c>
      <c r="C1" s="304"/>
      <c r="D1" s="305"/>
      <c r="E1" s="305"/>
    </row>
    <row r="2" spans="1:6" ht="18" customHeight="1">
      <c r="B2" s="306" t="s">
        <v>656</v>
      </c>
      <c r="C2" s="305"/>
      <c r="D2" s="305"/>
      <c r="E2" s="305"/>
    </row>
    <row r="3" spans="1:6" ht="18" customHeight="1">
      <c r="B3" s="307" t="s">
        <v>657</v>
      </c>
      <c r="C3" s="305"/>
      <c r="D3" s="305"/>
      <c r="E3" s="305"/>
    </row>
    <row r="4" spans="1:6" ht="17.25" customHeight="1">
      <c r="B4" s="306" t="s">
        <v>658</v>
      </c>
      <c r="C4" s="305"/>
      <c r="D4" s="305"/>
      <c r="E4" s="305"/>
    </row>
    <row r="5" spans="1:6" ht="17.25" customHeight="1">
      <c r="B5" s="308" t="s">
        <v>682</v>
      </c>
      <c r="C5" s="305"/>
      <c r="D5" s="305"/>
      <c r="E5" s="305"/>
    </row>
    <row r="6" spans="1:6" ht="18.75" customHeight="1">
      <c r="B6" s="308" t="s">
        <v>659</v>
      </c>
      <c r="C6" s="305"/>
      <c r="D6" s="305"/>
      <c r="E6" s="305"/>
    </row>
    <row r="7" spans="1:6" ht="18.75" customHeight="1">
      <c r="B7" s="308" t="s">
        <v>687</v>
      </c>
      <c r="C7" s="305"/>
      <c r="D7" s="305"/>
      <c r="E7" s="305"/>
    </row>
    <row r="8" spans="1:6" ht="18" customHeight="1">
      <c r="A8" s="3"/>
      <c r="B8" s="308" t="s">
        <v>684</v>
      </c>
      <c r="C8" s="305"/>
      <c r="D8" s="305"/>
      <c r="E8" s="305"/>
    </row>
    <row r="9" spans="1:6" ht="16.5" customHeight="1">
      <c r="A9" s="3"/>
      <c r="B9" s="308" t="s">
        <v>660</v>
      </c>
      <c r="C9" s="305"/>
      <c r="D9" s="305"/>
      <c r="E9" s="305"/>
    </row>
    <row r="10" spans="1:6" ht="21.75" customHeight="1">
      <c r="B10" s="304" t="s">
        <v>718</v>
      </c>
      <c r="C10" s="304"/>
      <c r="D10" s="305"/>
      <c r="E10" s="305"/>
      <c r="F10" s="4"/>
    </row>
    <row r="11" spans="1:6" ht="12" customHeight="1">
      <c r="B11" s="4"/>
      <c r="C11" s="4"/>
    </row>
    <row r="12" spans="1:6" ht="15" customHeight="1">
      <c r="A12" s="363" t="s">
        <v>714</v>
      </c>
      <c r="B12" s="363"/>
      <c r="C12" s="363"/>
      <c r="D12" s="364"/>
      <c r="E12" s="364"/>
    </row>
    <row r="13" spans="1:6" ht="46.5" customHeight="1">
      <c r="A13" s="363"/>
      <c r="B13" s="363"/>
      <c r="C13" s="363"/>
      <c r="D13" s="364"/>
      <c r="E13" s="364"/>
    </row>
    <row r="14" spans="1:6" ht="18.75">
      <c r="B14" s="5"/>
      <c r="C14" s="6"/>
      <c r="E14" s="6" t="s">
        <v>104</v>
      </c>
    </row>
    <row r="15" spans="1:6" ht="36.75" customHeight="1">
      <c r="A15" s="7" t="s">
        <v>105</v>
      </c>
      <c r="B15" s="8" t="s">
        <v>106</v>
      </c>
      <c r="C15" s="9" t="s">
        <v>712</v>
      </c>
      <c r="E15" s="9" t="s">
        <v>713</v>
      </c>
    </row>
    <row r="16" spans="1:6" ht="56.25" hidden="1">
      <c r="A16" s="10" t="s">
        <v>107</v>
      </c>
      <c r="B16" s="11" t="s">
        <v>108</v>
      </c>
      <c r="C16" s="12">
        <f>C17</f>
        <v>0</v>
      </c>
      <c r="E16" s="12">
        <f>E17</f>
        <v>0</v>
      </c>
    </row>
    <row r="17" spans="1:5" ht="75" hidden="1">
      <c r="A17" s="10" t="s">
        <v>109</v>
      </c>
      <c r="B17" s="11" t="s">
        <v>110</v>
      </c>
      <c r="C17" s="12">
        <v>0</v>
      </c>
      <c r="E17" s="12">
        <v>0</v>
      </c>
    </row>
    <row r="18" spans="1:5" ht="56.25" hidden="1">
      <c r="A18" s="10" t="s">
        <v>111</v>
      </c>
      <c r="B18" s="11" t="s">
        <v>112</v>
      </c>
      <c r="C18" s="12">
        <f>C19</f>
        <v>0</v>
      </c>
      <c r="E18" s="12">
        <f>E19</f>
        <v>0</v>
      </c>
    </row>
    <row r="19" spans="1:5" ht="75" hidden="1">
      <c r="A19" s="10" t="s">
        <v>113</v>
      </c>
      <c r="B19" s="11" t="s">
        <v>114</v>
      </c>
      <c r="C19" s="12">
        <v>0</v>
      </c>
      <c r="E19" s="12">
        <v>0</v>
      </c>
    </row>
    <row r="20" spans="1:5" ht="56.25" hidden="1">
      <c r="A20" s="13" t="s">
        <v>115</v>
      </c>
      <c r="B20" s="14" t="s">
        <v>116</v>
      </c>
      <c r="C20" s="15">
        <f>C21-C23</f>
        <v>0</v>
      </c>
      <c r="D20" t="e">
        <f>#REF!-#REF!</f>
        <v>#REF!</v>
      </c>
      <c r="E20" s="15">
        <f>E21-E23</f>
        <v>0</v>
      </c>
    </row>
    <row r="21" spans="1:5" ht="56.25" hidden="1">
      <c r="A21" s="10" t="s">
        <v>107</v>
      </c>
      <c r="B21" s="11" t="s">
        <v>108</v>
      </c>
      <c r="C21" s="12">
        <f>C22</f>
        <v>0</v>
      </c>
      <c r="E21" s="12">
        <f>E22</f>
        <v>0</v>
      </c>
    </row>
    <row r="22" spans="1:5" ht="75" hidden="1">
      <c r="A22" s="10" t="s">
        <v>109</v>
      </c>
      <c r="B22" s="11" t="s">
        <v>110</v>
      </c>
      <c r="C22" s="12">
        <v>0</v>
      </c>
      <c r="E22" s="12">
        <v>0</v>
      </c>
    </row>
    <row r="23" spans="1:5" ht="56.25" hidden="1">
      <c r="A23" s="10" t="s">
        <v>111</v>
      </c>
      <c r="B23" s="11" t="s">
        <v>112</v>
      </c>
      <c r="C23" s="12">
        <f>C24</f>
        <v>0</v>
      </c>
      <c r="E23" s="12">
        <f>E24</f>
        <v>0</v>
      </c>
    </row>
    <row r="24" spans="1:5" ht="75" hidden="1">
      <c r="A24" s="10" t="s">
        <v>113</v>
      </c>
      <c r="B24" s="16" t="s">
        <v>114</v>
      </c>
      <c r="C24" s="12">
        <v>0</v>
      </c>
      <c r="E24" s="12">
        <v>0</v>
      </c>
    </row>
    <row r="25" spans="1:5" ht="28.5" hidden="1" customHeight="1">
      <c r="A25" s="17" t="s">
        <v>117</v>
      </c>
      <c r="B25" s="18" t="s">
        <v>118</v>
      </c>
      <c r="C25" s="19">
        <f>C26-C28</f>
        <v>0</v>
      </c>
      <c r="E25" s="19">
        <f>E26-E28</f>
        <v>0</v>
      </c>
    </row>
    <row r="26" spans="1:5" ht="37.5" hidden="1">
      <c r="A26" s="20" t="s">
        <v>119</v>
      </c>
      <c r="B26" s="21" t="s">
        <v>120</v>
      </c>
      <c r="C26" s="22">
        <f>C27</f>
        <v>0</v>
      </c>
      <c r="E26" s="22">
        <f>E27</f>
        <v>0</v>
      </c>
    </row>
    <row r="27" spans="1:5" ht="56.25" hidden="1">
      <c r="A27" s="20" t="s">
        <v>121</v>
      </c>
      <c r="B27" s="21" t="s">
        <v>122</v>
      </c>
      <c r="C27" s="22">
        <v>0</v>
      </c>
      <c r="E27" s="22">
        <v>0</v>
      </c>
    </row>
    <row r="28" spans="1:5" ht="56.25" hidden="1">
      <c r="A28" s="20" t="s">
        <v>123</v>
      </c>
      <c r="B28" s="21" t="s">
        <v>124</v>
      </c>
      <c r="C28" s="23">
        <f>C29</f>
        <v>0</v>
      </c>
      <c r="E28" s="23">
        <f>E29</f>
        <v>0</v>
      </c>
    </row>
    <row r="29" spans="1:5" ht="56.25" hidden="1">
      <c r="A29" s="20" t="s">
        <v>125</v>
      </c>
      <c r="B29" s="24" t="s">
        <v>126</v>
      </c>
      <c r="C29" s="25">
        <v>0</v>
      </c>
      <c r="E29" s="25">
        <v>0</v>
      </c>
    </row>
    <row r="30" spans="1:5" ht="59.25" hidden="1" customHeight="1">
      <c r="A30" s="13" t="s">
        <v>115</v>
      </c>
      <c r="B30" s="26" t="s">
        <v>127</v>
      </c>
      <c r="C30" s="27">
        <f>C31-C33</f>
        <v>0</v>
      </c>
      <c r="D30" t="e">
        <f>#REF!-#REF!</f>
        <v>#REF!</v>
      </c>
      <c r="E30" s="27">
        <f>E31-E33</f>
        <v>0</v>
      </c>
    </row>
    <row r="31" spans="1:5" ht="63" hidden="1" customHeight="1">
      <c r="A31" s="10" t="s">
        <v>128</v>
      </c>
      <c r="B31" s="24" t="s">
        <v>108</v>
      </c>
      <c r="C31" s="25">
        <f>C32</f>
        <v>0</v>
      </c>
      <c r="E31" s="25">
        <f>E32</f>
        <v>0</v>
      </c>
    </row>
    <row r="32" spans="1:5" ht="75.75" hidden="1" customHeight="1">
      <c r="A32" s="10" t="s">
        <v>129</v>
      </c>
      <c r="B32" s="24" t="s">
        <v>130</v>
      </c>
      <c r="C32" s="25">
        <v>0</v>
      </c>
      <c r="E32" s="25">
        <v>0</v>
      </c>
    </row>
    <row r="33" spans="1:5" ht="58.5" hidden="1" customHeight="1">
      <c r="A33" s="10" t="s">
        <v>131</v>
      </c>
      <c r="B33" s="24" t="s">
        <v>132</v>
      </c>
      <c r="C33" s="25">
        <f>C34</f>
        <v>0</v>
      </c>
      <c r="E33" s="25">
        <f>E34</f>
        <v>0</v>
      </c>
    </row>
    <row r="34" spans="1:5" ht="78" hidden="1" customHeight="1">
      <c r="A34" s="10" t="s">
        <v>133</v>
      </c>
      <c r="B34" s="24" t="s">
        <v>134</v>
      </c>
      <c r="C34" s="25">
        <v>0</v>
      </c>
      <c r="E34" s="25">
        <v>0</v>
      </c>
    </row>
    <row r="35" spans="1:5" ht="37.5">
      <c r="A35" s="17" t="s">
        <v>135</v>
      </c>
      <c r="B35" s="28" t="s">
        <v>136</v>
      </c>
      <c r="C35" s="19">
        <f>C39-C36</f>
        <v>0</v>
      </c>
      <c r="D35" s="1"/>
      <c r="E35" s="19">
        <f>E39-E36</f>
        <v>0</v>
      </c>
    </row>
    <row r="36" spans="1:5" ht="21" customHeight="1">
      <c r="A36" s="20" t="s">
        <v>137</v>
      </c>
      <c r="B36" s="29" t="s">
        <v>138</v>
      </c>
      <c r="C36" s="25">
        <f>C37</f>
        <v>36025630</v>
      </c>
      <c r="E36" s="25">
        <f>E37</f>
        <v>27947920</v>
      </c>
    </row>
    <row r="37" spans="1:5" ht="36" customHeight="1">
      <c r="A37" s="20" t="s">
        <v>139</v>
      </c>
      <c r="B37" s="29" t="s">
        <v>140</v>
      </c>
      <c r="C37" s="25">
        <f>C38</f>
        <v>36025630</v>
      </c>
      <c r="E37" s="25">
        <f>E38</f>
        <v>27947920</v>
      </c>
    </row>
    <row r="38" spans="1:5" ht="40.5" customHeight="1">
      <c r="A38" s="20" t="s">
        <v>141</v>
      </c>
      <c r="B38" s="29" t="s">
        <v>535</v>
      </c>
      <c r="C38" s="25">
        <v>36025630</v>
      </c>
      <c r="E38" s="25">
        <v>27947920</v>
      </c>
    </row>
    <row r="39" spans="1:5" ht="24" customHeight="1">
      <c r="A39" s="20" t="s">
        <v>142</v>
      </c>
      <c r="B39" s="29" t="s">
        <v>143</v>
      </c>
      <c r="C39" s="25">
        <f>C40</f>
        <v>36025630</v>
      </c>
      <c r="E39" s="25">
        <f>E40</f>
        <v>27947920</v>
      </c>
    </row>
    <row r="40" spans="1:5" ht="39.75" customHeight="1">
      <c r="A40" s="20" t="s">
        <v>144</v>
      </c>
      <c r="B40" s="29" t="s">
        <v>145</v>
      </c>
      <c r="C40" s="25">
        <f>C41</f>
        <v>36025630</v>
      </c>
      <c r="E40" s="25">
        <f>E41</f>
        <v>27947920</v>
      </c>
    </row>
    <row r="41" spans="1:5" ht="45.75" customHeight="1">
      <c r="A41" s="20" t="s">
        <v>146</v>
      </c>
      <c r="B41" s="30" t="s">
        <v>536</v>
      </c>
      <c r="C41" s="25">
        <v>36025630</v>
      </c>
      <c r="E41" s="25">
        <v>27947920</v>
      </c>
    </row>
    <row r="42" spans="1:5" ht="37.5" hidden="1">
      <c r="A42" s="31" t="s">
        <v>147</v>
      </c>
      <c r="B42" s="32" t="s">
        <v>148</v>
      </c>
      <c r="C42" s="33">
        <v>0</v>
      </c>
      <c r="E42" s="33">
        <v>0</v>
      </c>
    </row>
    <row r="43" spans="1:5" ht="37.5" hidden="1">
      <c r="A43" s="44" t="s">
        <v>149</v>
      </c>
      <c r="B43" s="45" t="s">
        <v>150</v>
      </c>
      <c r="C43" s="12">
        <v>0</v>
      </c>
      <c r="E43" s="12">
        <v>0</v>
      </c>
    </row>
    <row r="44" spans="1:5" ht="37.5" hidden="1">
      <c r="A44" s="34" t="s">
        <v>151</v>
      </c>
      <c r="B44" s="35" t="s">
        <v>152</v>
      </c>
      <c r="C44" s="36">
        <f>C45</f>
        <v>0</v>
      </c>
      <c r="E44" s="36">
        <f>E45</f>
        <v>0</v>
      </c>
    </row>
    <row r="45" spans="1:5" ht="75" hidden="1">
      <c r="A45" s="37" t="s">
        <v>153</v>
      </c>
      <c r="B45" s="38" t="s">
        <v>154</v>
      </c>
      <c r="C45" s="36"/>
      <c r="E45" s="36"/>
    </row>
    <row r="46" spans="1:5" ht="48" hidden="1" customHeight="1">
      <c r="A46" s="44" t="s">
        <v>155</v>
      </c>
      <c r="B46" s="45" t="s">
        <v>156</v>
      </c>
      <c r="C46" s="33">
        <f>C47</f>
        <v>0</v>
      </c>
      <c r="E46" s="33">
        <f>E47</f>
        <v>0</v>
      </c>
    </row>
    <row r="47" spans="1:5" ht="93.75" hidden="1">
      <c r="A47" s="46" t="s">
        <v>164</v>
      </c>
      <c r="B47" s="39" t="s">
        <v>165</v>
      </c>
      <c r="C47" s="40"/>
      <c r="E47" s="40"/>
    </row>
    <row r="48" spans="1:5" ht="18.75">
      <c r="A48" s="41"/>
      <c r="B48" s="42" t="s">
        <v>166</v>
      </c>
      <c r="C48" s="43">
        <f>C25+C20+C35+C42</f>
        <v>0</v>
      </c>
      <c r="E48" s="43">
        <f>E25+E20+E35+E42</f>
        <v>0</v>
      </c>
    </row>
  </sheetData>
  <sheetProtection selectLockedCells="1" selectUnlockedCells="1"/>
  <mergeCells count="1">
    <mergeCell ref="A12:E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216"/>
  <sheetViews>
    <sheetView view="pageBreakPreview" topLeftCell="A177" zoomScaleNormal="80" workbookViewId="0">
      <selection activeCell="B50" sqref="B50"/>
    </sheetView>
  </sheetViews>
  <sheetFormatPr defaultRowHeight="18.75"/>
  <cols>
    <col min="1" max="1" width="38.85546875" style="3" customWidth="1"/>
    <col min="2" max="2" width="107.7109375" style="3" customWidth="1"/>
    <col min="3" max="3" width="21.140625" style="47" customWidth="1"/>
    <col min="4" max="4" width="19.5703125" customWidth="1"/>
  </cols>
  <sheetData>
    <row r="1" spans="1:6" ht="24.75" customHeight="1">
      <c r="A1"/>
      <c r="B1" s="365" t="s">
        <v>680</v>
      </c>
      <c r="C1" s="366"/>
    </row>
    <row r="2" spans="1:6" ht="24.75" customHeight="1">
      <c r="A2"/>
      <c r="B2" s="365" t="s">
        <v>679</v>
      </c>
      <c r="C2" s="366"/>
      <c r="D2" s="364"/>
    </row>
    <row r="3" spans="1:6" ht="24.75" customHeight="1">
      <c r="A3"/>
      <c r="B3" s="368" t="s">
        <v>678</v>
      </c>
      <c r="C3" s="369"/>
      <c r="D3" s="370"/>
    </row>
    <row r="4" spans="1:6" ht="24.75" customHeight="1">
      <c r="A4"/>
      <c r="B4" s="367" t="s">
        <v>677</v>
      </c>
      <c r="C4" s="366"/>
      <c r="D4" s="364"/>
    </row>
    <row r="5" spans="1:6" ht="24.75" customHeight="1">
      <c r="A5"/>
      <c r="B5" s="367" t="s">
        <v>681</v>
      </c>
      <c r="C5" s="366"/>
      <c r="D5" s="364"/>
    </row>
    <row r="6" spans="1:6" ht="24.75" customHeight="1">
      <c r="A6"/>
      <c r="B6" s="367" t="s">
        <v>676</v>
      </c>
      <c r="C6" s="366"/>
      <c r="D6" s="364"/>
    </row>
    <row r="7" spans="1:6" ht="24.75" customHeight="1">
      <c r="A7"/>
      <c r="B7" s="371" t="s">
        <v>674</v>
      </c>
      <c r="C7" s="366"/>
      <c r="D7" s="364"/>
    </row>
    <row r="8" spans="1:6" ht="19.5" customHeight="1">
      <c r="B8" s="367" t="s">
        <v>675</v>
      </c>
      <c r="C8" s="366"/>
      <c r="D8" s="364"/>
    </row>
    <row r="9" spans="1:6" ht="21" customHeight="1">
      <c r="B9" s="367" t="s">
        <v>721</v>
      </c>
      <c r="C9" s="366"/>
    </row>
    <row r="10" spans="1:6" ht="21.75" customHeight="1">
      <c r="A10"/>
      <c r="B10" s="367" t="s">
        <v>719</v>
      </c>
      <c r="C10" s="366"/>
      <c r="D10" s="4"/>
      <c r="E10" s="4"/>
      <c r="F10" s="4"/>
    </row>
    <row r="11" spans="1:6" ht="22.5" customHeight="1">
      <c r="A11" s="4"/>
      <c r="B11" s="4" t="s">
        <v>167</v>
      </c>
      <c r="C11" s="48"/>
    </row>
    <row r="12" spans="1:6" ht="20.25" customHeight="1">
      <c r="A12" s="372" t="s">
        <v>168</v>
      </c>
      <c r="B12" s="372"/>
      <c r="C12" s="372"/>
    </row>
    <row r="13" spans="1:6" ht="20.25" customHeight="1">
      <c r="A13" s="372" t="s">
        <v>514</v>
      </c>
      <c r="B13" s="372"/>
      <c r="C13" s="372"/>
    </row>
    <row r="14" spans="1:6" ht="20.25" customHeight="1">
      <c r="A14" s="373" t="s">
        <v>601</v>
      </c>
      <c r="B14" s="373"/>
      <c r="C14" s="373"/>
    </row>
    <row r="15" spans="1:6" ht="20.25" thickBot="1">
      <c r="A15" s="49"/>
      <c r="B15" s="49"/>
      <c r="C15" s="48"/>
    </row>
    <row r="16" spans="1:6" s="50" customFormat="1" ht="41.25" thickBot="1">
      <c r="A16" s="198" t="s">
        <v>169</v>
      </c>
      <c r="B16" s="227" t="s">
        <v>170</v>
      </c>
      <c r="C16" s="228" t="s">
        <v>585</v>
      </c>
      <c r="D16" s="199" t="s">
        <v>602</v>
      </c>
    </row>
    <row r="17" spans="1:4" s="50" customFormat="1" ht="20.25" customHeight="1">
      <c r="A17" s="200" t="s">
        <v>171</v>
      </c>
      <c r="B17" s="74" t="s">
        <v>172</v>
      </c>
      <c r="C17" s="51">
        <f>C18+C55+C58+C63+C73+C79+C86+C41+C51</f>
        <v>26588430</v>
      </c>
      <c r="D17" s="201">
        <f>D18+D55+D58+D63+D73+D79+D86+D41+D51</f>
        <v>27592720</v>
      </c>
    </row>
    <row r="18" spans="1:4" s="50" customFormat="1" ht="29.25" customHeight="1">
      <c r="A18" s="202" t="s">
        <v>173</v>
      </c>
      <c r="B18" s="75" t="s">
        <v>174</v>
      </c>
      <c r="C18" s="52">
        <f>C19+C22</f>
        <v>22639750</v>
      </c>
      <c r="D18" s="203">
        <f>D19+D22</f>
        <v>23522680</v>
      </c>
    </row>
    <row r="19" spans="1:4" s="50" customFormat="1" ht="34.5" hidden="1" customHeight="1">
      <c r="A19" s="202" t="s">
        <v>175</v>
      </c>
      <c r="B19" s="75" t="s">
        <v>176</v>
      </c>
      <c r="C19" s="52">
        <f>C20</f>
        <v>0</v>
      </c>
      <c r="D19" s="203">
        <f>D20</f>
        <v>0</v>
      </c>
    </row>
    <row r="20" spans="1:4" s="50" customFormat="1" ht="60" hidden="1" customHeight="1">
      <c r="A20" s="204" t="s">
        <v>177</v>
      </c>
      <c r="B20" s="56" t="s">
        <v>178</v>
      </c>
      <c r="C20" s="53">
        <f>C21</f>
        <v>0</v>
      </c>
      <c r="D20" s="205">
        <f>D21</f>
        <v>0</v>
      </c>
    </row>
    <row r="21" spans="1:4" s="50" customFormat="1" ht="49.5" hidden="1" customHeight="1">
      <c r="A21" s="204" t="s">
        <v>179</v>
      </c>
      <c r="B21" s="56" t="s">
        <v>180</v>
      </c>
      <c r="C21" s="54">
        <v>0</v>
      </c>
      <c r="D21" s="206">
        <v>0</v>
      </c>
    </row>
    <row r="22" spans="1:4" s="50" customFormat="1" ht="20.25">
      <c r="A22" s="202" t="s">
        <v>181</v>
      </c>
      <c r="B22" s="75" t="s">
        <v>182</v>
      </c>
      <c r="C22" s="55">
        <f>C23+C24+C25</f>
        <v>22639750</v>
      </c>
      <c r="D22" s="207">
        <f>D23+D24+D25</f>
        <v>23522680</v>
      </c>
    </row>
    <row r="23" spans="1:4" s="50" customFormat="1" ht="87" customHeight="1">
      <c r="A23" s="204" t="s">
        <v>183</v>
      </c>
      <c r="B23" s="68" t="s">
        <v>527</v>
      </c>
      <c r="C23" s="54">
        <v>22626200</v>
      </c>
      <c r="D23" s="206">
        <v>23508600</v>
      </c>
    </row>
    <row r="24" spans="1:4" s="50" customFormat="1" ht="126.75" customHeight="1">
      <c r="A24" s="204" t="s">
        <v>185</v>
      </c>
      <c r="B24" s="56" t="s">
        <v>186</v>
      </c>
      <c r="C24" s="53">
        <v>12950</v>
      </c>
      <c r="D24" s="205">
        <v>13450</v>
      </c>
    </row>
    <row r="25" spans="1:4" s="50" customFormat="1" ht="39.75" customHeight="1">
      <c r="A25" s="204" t="s">
        <v>187</v>
      </c>
      <c r="B25" s="56" t="s">
        <v>673</v>
      </c>
      <c r="C25" s="53">
        <v>600</v>
      </c>
      <c r="D25" s="205">
        <v>630</v>
      </c>
    </row>
    <row r="26" spans="1:4" s="50" customFormat="1" ht="20.25" hidden="1">
      <c r="A26" s="202" t="s">
        <v>188</v>
      </c>
      <c r="B26" s="75" t="s">
        <v>189</v>
      </c>
      <c r="C26" s="52">
        <f>C38</f>
        <v>0</v>
      </c>
      <c r="D26" s="203">
        <f>D38</f>
        <v>0</v>
      </c>
    </row>
    <row r="27" spans="1:4" s="50" customFormat="1" ht="39" hidden="1" customHeight="1">
      <c r="A27" s="204" t="s">
        <v>190</v>
      </c>
      <c r="B27" s="76" t="s">
        <v>191</v>
      </c>
      <c r="C27" s="53">
        <f>C28+C31+C34</f>
        <v>0</v>
      </c>
      <c r="D27" s="205">
        <f>D28+D31+D34</f>
        <v>0</v>
      </c>
    </row>
    <row r="28" spans="1:4" s="50" customFormat="1" ht="39" hidden="1" customHeight="1">
      <c r="A28" s="204" t="s">
        <v>192</v>
      </c>
      <c r="B28" s="56" t="s">
        <v>193</v>
      </c>
      <c r="C28" s="53">
        <f>C29+C30</f>
        <v>0</v>
      </c>
      <c r="D28" s="205">
        <f>D29+D30</f>
        <v>0</v>
      </c>
    </row>
    <row r="29" spans="1:4" s="50" customFormat="1" ht="31.5" hidden="1" customHeight="1">
      <c r="A29" s="204" t="s">
        <v>194</v>
      </c>
      <c r="B29" s="56" t="s">
        <v>195</v>
      </c>
      <c r="C29" s="53"/>
      <c r="D29" s="205"/>
    </row>
    <row r="30" spans="1:4" s="50" customFormat="1" ht="39" hidden="1" customHeight="1">
      <c r="A30" s="204" t="s">
        <v>196</v>
      </c>
      <c r="B30" s="56" t="s">
        <v>197</v>
      </c>
      <c r="C30" s="53"/>
      <c r="D30" s="205"/>
    </row>
    <row r="31" spans="1:4" s="50" customFormat="1" ht="39" hidden="1" customHeight="1">
      <c r="A31" s="204" t="s">
        <v>198</v>
      </c>
      <c r="B31" s="56" t="s">
        <v>199</v>
      </c>
      <c r="C31" s="53">
        <f>C32+C33</f>
        <v>0</v>
      </c>
      <c r="D31" s="205">
        <f>D32+D33</f>
        <v>0</v>
      </c>
    </row>
    <row r="32" spans="1:4" s="50" customFormat="1" ht="39" hidden="1" customHeight="1">
      <c r="A32" s="204" t="s">
        <v>200</v>
      </c>
      <c r="B32" s="56" t="s">
        <v>199</v>
      </c>
      <c r="C32" s="53"/>
      <c r="D32" s="205"/>
    </row>
    <row r="33" spans="1:4" s="50" customFormat="1" ht="39" hidden="1" customHeight="1">
      <c r="A33" s="204" t="s">
        <v>201</v>
      </c>
      <c r="B33" s="56" t="s">
        <v>202</v>
      </c>
      <c r="C33" s="53"/>
      <c r="D33" s="205"/>
    </row>
    <row r="34" spans="1:4" s="50" customFormat="1" ht="41.25" hidden="1" customHeight="1">
      <c r="A34" s="204" t="s">
        <v>203</v>
      </c>
      <c r="B34" s="57" t="s">
        <v>204</v>
      </c>
      <c r="C34" s="53">
        <f>C35+C36</f>
        <v>0</v>
      </c>
      <c r="D34" s="205">
        <f>D35+D36</f>
        <v>0</v>
      </c>
    </row>
    <row r="35" spans="1:4" s="50" customFormat="1" ht="36" hidden="1" customHeight="1">
      <c r="A35" s="204" t="s">
        <v>205</v>
      </c>
      <c r="B35" s="57" t="s">
        <v>204</v>
      </c>
      <c r="C35" s="53"/>
      <c r="D35" s="205"/>
    </row>
    <row r="36" spans="1:4" s="50" customFormat="1" ht="35.25" hidden="1" customHeight="1">
      <c r="A36" s="204" t="s">
        <v>206</v>
      </c>
      <c r="B36" s="57" t="s">
        <v>207</v>
      </c>
      <c r="C36" s="53"/>
      <c r="D36" s="205"/>
    </row>
    <row r="37" spans="1:4" s="50" customFormat="1" ht="46.5" hidden="1" customHeight="1">
      <c r="A37" s="204" t="s">
        <v>208</v>
      </c>
      <c r="B37" s="56" t="s">
        <v>209</v>
      </c>
      <c r="C37" s="53">
        <v>0</v>
      </c>
      <c r="D37" s="205">
        <v>0</v>
      </c>
    </row>
    <row r="38" spans="1:4" s="50" customFormat="1" ht="18.75" hidden="1" customHeight="1">
      <c r="A38" s="204" t="s">
        <v>210</v>
      </c>
      <c r="B38" s="56" t="s">
        <v>211</v>
      </c>
      <c r="C38" s="53">
        <f>C39+C40</f>
        <v>0</v>
      </c>
      <c r="D38" s="205">
        <f>D39+D40</f>
        <v>0</v>
      </c>
    </row>
    <row r="39" spans="1:4" s="50" customFormat="1" ht="18.75" hidden="1" customHeight="1">
      <c r="A39" s="208" t="s">
        <v>212</v>
      </c>
      <c r="B39" s="58" t="s">
        <v>211</v>
      </c>
      <c r="C39" s="53">
        <v>0</v>
      </c>
      <c r="D39" s="205">
        <v>0</v>
      </c>
    </row>
    <row r="40" spans="1:4" s="50" customFormat="1" ht="19.5" hidden="1" customHeight="1">
      <c r="A40" s="208" t="s">
        <v>213</v>
      </c>
      <c r="B40" s="58" t="s">
        <v>214</v>
      </c>
      <c r="C40" s="53">
        <v>0</v>
      </c>
      <c r="D40" s="205">
        <v>0</v>
      </c>
    </row>
    <row r="41" spans="1:4" s="50" customFormat="1" ht="42.75" customHeight="1">
      <c r="A41" s="209" t="s">
        <v>252</v>
      </c>
      <c r="B41" s="129" t="s">
        <v>246</v>
      </c>
      <c r="C41" s="52">
        <f>C42</f>
        <v>627500</v>
      </c>
      <c r="D41" s="203">
        <f>D42</f>
        <v>703000</v>
      </c>
    </row>
    <row r="42" spans="1:4" s="50" customFormat="1" ht="40.5" customHeight="1">
      <c r="A42" s="210" t="s">
        <v>253</v>
      </c>
      <c r="B42" s="128" t="s">
        <v>247</v>
      </c>
      <c r="C42" s="53">
        <f>C43+C45+C47+C49</f>
        <v>627500</v>
      </c>
      <c r="D42" s="205">
        <f>D43+D45+D47+D49</f>
        <v>703000</v>
      </c>
    </row>
    <row r="43" spans="1:4" s="50" customFormat="1" ht="60" customHeight="1">
      <c r="A43" s="210" t="s">
        <v>254</v>
      </c>
      <c r="B43" s="128" t="s">
        <v>248</v>
      </c>
      <c r="C43" s="53">
        <f>C44</f>
        <v>273600</v>
      </c>
      <c r="D43" s="205">
        <f>D44</f>
        <v>306500</v>
      </c>
    </row>
    <row r="44" spans="1:4" s="50" customFormat="1" ht="126" customHeight="1">
      <c r="A44" s="210" t="s">
        <v>665</v>
      </c>
      <c r="B44" s="361" t="s">
        <v>666</v>
      </c>
      <c r="C44" s="53">
        <v>273600</v>
      </c>
      <c r="D44" s="205">
        <v>306500</v>
      </c>
    </row>
    <row r="45" spans="1:4" s="50" customFormat="1" ht="59.25" customHeight="1">
      <c r="A45" s="210" t="s">
        <v>255</v>
      </c>
      <c r="B45" s="361" t="s">
        <v>249</v>
      </c>
      <c r="C45" s="53">
        <f>C46</f>
        <v>2500</v>
      </c>
      <c r="D45" s="205">
        <f>D46</f>
        <v>2800</v>
      </c>
    </row>
    <row r="46" spans="1:4" s="50" customFormat="1" ht="122.25" customHeight="1">
      <c r="A46" s="210" t="s">
        <v>668</v>
      </c>
      <c r="B46" s="361" t="s">
        <v>667</v>
      </c>
      <c r="C46" s="53">
        <v>2500</v>
      </c>
      <c r="D46" s="205">
        <v>2800</v>
      </c>
    </row>
    <row r="47" spans="1:4" s="50" customFormat="1" ht="82.5" customHeight="1">
      <c r="A47" s="210" t="s">
        <v>256</v>
      </c>
      <c r="B47" s="128" t="s">
        <v>250</v>
      </c>
      <c r="C47" s="53">
        <f>C48</f>
        <v>351400</v>
      </c>
      <c r="D47" s="205">
        <f>D48</f>
        <v>393700</v>
      </c>
    </row>
    <row r="48" spans="1:4" s="50" customFormat="1" ht="123.75" customHeight="1">
      <c r="A48" s="210" t="s">
        <v>669</v>
      </c>
      <c r="B48" s="361" t="s">
        <v>670</v>
      </c>
      <c r="C48" s="53">
        <v>351400</v>
      </c>
      <c r="D48" s="205">
        <v>393700</v>
      </c>
    </row>
    <row r="49" spans="1:4" s="50" customFormat="1" ht="81.75" customHeight="1">
      <c r="A49" s="210" t="s">
        <v>537</v>
      </c>
      <c r="B49" s="128" t="s">
        <v>251</v>
      </c>
      <c r="C49" s="237">
        <f>C50</f>
        <v>0</v>
      </c>
      <c r="D49" s="237">
        <f>D50</f>
        <v>0</v>
      </c>
    </row>
    <row r="50" spans="1:4" s="50" customFormat="1" ht="124.5" customHeight="1">
      <c r="A50" s="210" t="s">
        <v>671</v>
      </c>
      <c r="B50" s="362" t="s">
        <v>672</v>
      </c>
      <c r="C50" s="282"/>
      <c r="D50" s="261"/>
    </row>
    <row r="51" spans="1:4" s="50" customFormat="1" ht="27" customHeight="1">
      <c r="A51" s="202" t="s">
        <v>188</v>
      </c>
      <c r="B51" s="59" t="s">
        <v>189</v>
      </c>
      <c r="C51" s="316">
        <f>C52</f>
        <v>26000</v>
      </c>
      <c r="D51" s="260">
        <f>D52</f>
        <v>26500</v>
      </c>
    </row>
    <row r="52" spans="1:4" s="50" customFormat="1" ht="25.5" customHeight="1">
      <c r="A52" s="202" t="s">
        <v>210</v>
      </c>
      <c r="B52" s="259" t="s">
        <v>211</v>
      </c>
      <c r="C52" s="262">
        <f>C53</f>
        <v>26000</v>
      </c>
      <c r="D52" s="260">
        <f>D53</f>
        <v>26500</v>
      </c>
    </row>
    <row r="53" spans="1:4" s="50" customFormat="1" ht="25.5" customHeight="1">
      <c r="A53" s="204" t="s">
        <v>212</v>
      </c>
      <c r="B53" s="258" t="s">
        <v>211</v>
      </c>
      <c r="C53" s="263">
        <v>26000</v>
      </c>
      <c r="D53" s="261">
        <v>26500</v>
      </c>
    </row>
    <row r="54" spans="1:4" s="50" customFormat="1" ht="45" hidden="1" customHeight="1">
      <c r="A54" s="204" t="s">
        <v>213</v>
      </c>
      <c r="B54" s="258" t="s">
        <v>551</v>
      </c>
      <c r="C54" s="263">
        <v>400</v>
      </c>
      <c r="D54" s="261">
        <v>400</v>
      </c>
    </row>
    <row r="55" spans="1:4" s="50" customFormat="1" ht="19.5" customHeight="1">
      <c r="A55" s="202" t="s">
        <v>215</v>
      </c>
      <c r="B55" s="59" t="s">
        <v>216</v>
      </c>
      <c r="C55" s="52">
        <f>C56</f>
        <v>57600</v>
      </c>
      <c r="D55" s="203">
        <f>D56</f>
        <v>69120</v>
      </c>
    </row>
    <row r="56" spans="1:4" s="50" customFormat="1" ht="19.5" customHeight="1">
      <c r="A56" s="202" t="s">
        <v>217</v>
      </c>
      <c r="B56" s="58" t="s">
        <v>218</v>
      </c>
      <c r="C56" s="53">
        <f>C57</f>
        <v>57600</v>
      </c>
      <c r="D56" s="205">
        <f>D57</f>
        <v>69120</v>
      </c>
    </row>
    <row r="57" spans="1:4" s="50" customFormat="1" ht="41.25" customHeight="1">
      <c r="A57" s="202" t="s">
        <v>219</v>
      </c>
      <c r="B57" s="58" t="s">
        <v>538</v>
      </c>
      <c r="C57" s="53">
        <v>57600</v>
      </c>
      <c r="D57" s="205">
        <v>69120</v>
      </c>
    </row>
    <row r="58" spans="1:4" s="50" customFormat="1" ht="27" customHeight="1">
      <c r="A58" s="202" t="s">
        <v>220</v>
      </c>
      <c r="B58" s="59" t="s">
        <v>221</v>
      </c>
      <c r="C58" s="52">
        <f>C59+C61</f>
        <v>3226150</v>
      </c>
      <c r="D58" s="203">
        <f>D59+D61</f>
        <v>3259750</v>
      </c>
    </row>
    <row r="59" spans="1:4" s="50" customFormat="1" ht="34.5" customHeight="1">
      <c r="A59" s="202" t="s">
        <v>157</v>
      </c>
      <c r="B59" s="127" t="s">
        <v>158</v>
      </c>
      <c r="C59" s="53">
        <f>C60</f>
        <v>3090900</v>
      </c>
      <c r="D59" s="205">
        <f>D60</f>
        <v>3121800</v>
      </c>
    </row>
    <row r="60" spans="1:4" s="50" customFormat="1" ht="39.75" customHeight="1">
      <c r="A60" s="204" t="s">
        <v>159</v>
      </c>
      <c r="B60" s="60" t="s">
        <v>539</v>
      </c>
      <c r="C60" s="53">
        <v>3090900</v>
      </c>
      <c r="D60" s="205">
        <v>3121800</v>
      </c>
    </row>
    <row r="61" spans="1:4" s="50" customFormat="1" ht="29.25" customHeight="1">
      <c r="A61" s="202" t="s">
        <v>160</v>
      </c>
      <c r="B61" s="127" t="s">
        <v>161</v>
      </c>
      <c r="C61" s="53">
        <f>C62</f>
        <v>135250</v>
      </c>
      <c r="D61" s="205">
        <f>D62</f>
        <v>137950</v>
      </c>
    </row>
    <row r="62" spans="1:4" s="50" customFormat="1" ht="44.25" customHeight="1">
      <c r="A62" s="204" t="s">
        <v>162</v>
      </c>
      <c r="B62" s="60" t="s">
        <v>163</v>
      </c>
      <c r="C62" s="53">
        <v>135250</v>
      </c>
      <c r="D62" s="205">
        <v>137950</v>
      </c>
    </row>
    <row r="63" spans="1:4" s="50" customFormat="1" ht="20.25">
      <c r="A63" s="202" t="s">
        <v>222</v>
      </c>
      <c r="B63" s="75" t="s">
        <v>540</v>
      </c>
      <c r="C63" s="52">
        <f>C64+C66</f>
        <v>6380</v>
      </c>
      <c r="D63" s="203">
        <f>D64+D66</f>
        <v>6570</v>
      </c>
    </row>
    <row r="64" spans="1:4" s="50" customFormat="1" ht="55.5" customHeight="1">
      <c r="A64" s="204" t="s">
        <v>223</v>
      </c>
      <c r="B64" s="77" t="s">
        <v>224</v>
      </c>
      <c r="C64" s="53">
        <f>C65</f>
        <v>6380</v>
      </c>
      <c r="D64" s="205">
        <f>D65</f>
        <v>6570</v>
      </c>
    </row>
    <row r="65" spans="1:4" s="50" customFormat="1" ht="87" customHeight="1">
      <c r="A65" s="204" t="s">
        <v>225</v>
      </c>
      <c r="B65" s="77" t="s">
        <v>226</v>
      </c>
      <c r="C65" s="53">
        <v>6380</v>
      </c>
      <c r="D65" s="205">
        <v>6570</v>
      </c>
    </row>
    <row r="66" spans="1:4" s="50" customFormat="1" ht="40.5" hidden="1">
      <c r="A66" s="204" t="s">
        <v>227</v>
      </c>
      <c r="B66" s="56" t="s">
        <v>228</v>
      </c>
      <c r="C66" s="53">
        <f>C68+C67</f>
        <v>0</v>
      </c>
      <c r="D66" s="205">
        <f>D68+D67</f>
        <v>0</v>
      </c>
    </row>
    <row r="67" spans="1:4" s="50" customFormat="1" ht="81" hidden="1" customHeight="1">
      <c r="A67" s="204" t="s">
        <v>229</v>
      </c>
      <c r="B67" s="56" t="s">
        <v>230</v>
      </c>
      <c r="C67" s="53">
        <f>1800000-1800000</f>
        <v>0</v>
      </c>
      <c r="D67" s="205">
        <f>1800000-1800000</f>
        <v>0</v>
      </c>
    </row>
    <row r="68" spans="1:4" s="50" customFormat="1" ht="40.5" hidden="1">
      <c r="A68" s="204" t="s">
        <v>231</v>
      </c>
      <c r="B68" s="56" t="s">
        <v>232</v>
      </c>
      <c r="C68" s="53"/>
      <c r="D68" s="205"/>
    </row>
    <row r="69" spans="1:4" s="50" customFormat="1" ht="40.5" hidden="1">
      <c r="A69" s="202" t="s">
        <v>233</v>
      </c>
      <c r="B69" s="75" t="s">
        <v>234</v>
      </c>
      <c r="C69" s="52"/>
      <c r="D69" s="203"/>
    </row>
    <row r="70" spans="1:4" s="50" customFormat="1" ht="20.25" hidden="1">
      <c r="A70" s="204" t="s">
        <v>235</v>
      </c>
      <c r="B70" s="56" t="s">
        <v>236</v>
      </c>
      <c r="C70" s="53"/>
      <c r="D70" s="205"/>
    </row>
    <row r="71" spans="1:4" s="50" customFormat="1" ht="40.5" hidden="1">
      <c r="A71" s="204" t="s">
        <v>237</v>
      </c>
      <c r="B71" s="56" t="s">
        <v>238</v>
      </c>
      <c r="C71" s="53"/>
      <c r="D71" s="205"/>
    </row>
    <row r="72" spans="1:4" s="50" customFormat="1" ht="60.75" hidden="1">
      <c r="A72" s="204" t="s">
        <v>239</v>
      </c>
      <c r="B72" s="56" t="s">
        <v>240</v>
      </c>
      <c r="C72" s="53"/>
      <c r="D72" s="205"/>
    </row>
    <row r="73" spans="1:4" s="50" customFormat="1" ht="40.5">
      <c r="A73" s="202" t="s">
        <v>241</v>
      </c>
      <c r="B73" s="75" t="s">
        <v>242</v>
      </c>
      <c r="C73" s="52">
        <f>C74</f>
        <v>5050</v>
      </c>
      <c r="D73" s="203">
        <f>D74</f>
        <v>5100</v>
      </c>
    </row>
    <row r="74" spans="1:4" s="50" customFormat="1" ht="88.5" customHeight="1">
      <c r="A74" s="231" t="s">
        <v>243</v>
      </c>
      <c r="B74" s="232" t="s">
        <v>244</v>
      </c>
      <c r="C74" s="233">
        <f>C75+C77</f>
        <v>5050</v>
      </c>
      <c r="D74" s="234">
        <f>D75+D77</f>
        <v>5100</v>
      </c>
    </row>
    <row r="75" spans="1:4" s="50" customFormat="1" ht="69.75" hidden="1" customHeight="1">
      <c r="A75" s="217" t="s">
        <v>245</v>
      </c>
      <c r="B75" s="229" t="s">
        <v>322</v>
      </c>
      <c r="C75" s="230">
        <f>C76</f>
        <v>0</v>
      </c>
      <c r="D75" s="218">
        <f>D76</f>
        <v>0</v>
      </c>
    </row>
    <row r="76" spans="1:4" s="50" customFormat="1" ht="88.5" hidden="1" customHeight="1">
      <c r="A76" s="235" t="s">
        <v>323</v>
      </c>
      <c r="B76" s="236" t="s">
        <v>528</v>
      </c>
      <c r="C76" s="237">
        <v>0</v>
      </c>
      <c r="D76" s="238">
        <v>0</v>
      </c>
    </row>
    <row r="77" spans="1:4" s="61" customFormat="1" ht="95.25" customHeight="1">
      <c r="A77" s="239" t="s">
        <v>324</v>
      </c>
      <c r="B77" s="240" t="s">
        <v>325</v>
      </c>
      <c r="C77" s="241">
        <f>C78</f>
        <v>5050</v>
      </c>
      <c r="D77" s="242">
        <f>D78</f>
        <v>5100</v>
      </c>
    </row>
    <row r="78" spans="1:4" s="61" customFormat="1" ht="72" customHeight="1">
      <c r="A78" s="211" t="s">
        <v>326</v>
      </c>
      <c r="B78" s="57" t="s">
        <v>543</v>
      </c>
      <c r="C78" s="53">
        <v>5050</v>
      </c>
      <c r="D78" s="205">
        <v>5100</v>
      </c>
    </row>
    <row r="79" spans="1:4" s="50" customFormat="1" ht="40.5">
      <c r="A79" s="202" t="s">
        <v>327</v>
      </c>
      <c r="B79" s="78" t="s">
        <v>328</v>
      </c>
      <c r="C79" s="52">
        <f>C80+C83</f>
        <v>0</v>
      </c>
      <c r="D79" s="203">
        <f>D80+D83</f>
        <v>0</v>
      </c>
    </row>
    <row r="80" spans="1:4" s="50" customFormat="1" ht="20.25">
      <c r="A80" s="204" t="s">
        <v>329</v>
      </c>
      <c r="B80" s="79" t="s">
        <v>330</v>
      </c>
      <c r="C80" s="53">
        <f>C81</f>
        <v>0</v>
      </c>
      <c r="D80" s="205">
        <f>D81</f>
        <v>0</v>
      </c>
    </row>
    <row r="81" spans="1:4" s="50" customFormat="1" ht="20.25">
      <c r="A81" s="204" t="s">
        <v>331</v>
      </c>
      <c r="B81" s="79" t="s">
        <v>332</v>
      </c>
      <c r="C81" s="53">
        <f>C82</f>
        <v>0</v>
      </c>
      <c r="D81" s="205">
        <f>D82</f>
        <v>0</v>
      </c>
    </row>
    <row r="82" spans="1:4" s="50" customFormat="1" ht="40.5">
      <c r="A82" s="204" t="s">
        <v>333</v>
      </c>
      <c r="B82" s="62" t="s">
        <v>542</v>
      </c>
      <c r="C82" s="53">
        <v>0</v>
      </c>
      <c r="D82" s="205">
        <v>0</v>
      </c>
    </row>
    <row r="83" spans="1:4" s="50" customFormat="1" ht="34.5" hidden="1" customHeight="1">
      <c r="A83" s="204" t="s">
        <v>334</v>
      </c>
      <c r="B83" s="79" t="s">
        <v>335</v>
      </c>
      <c r="C83" s="53">
        <f>C84</f>
        <v>0</v>
      </c>
      <c r="D83" s="205">
        <f>D84</f>
        <v>0</v>
      </c>
    </row>
    <row r="84" spans="1:4" s="50" customFormat="1" ht="38.25" hidden="1" customHeight="1">
      <c r="A84" s="204" t="s">
        <v>336</v>
      </c>
      <c r="B84" s="79" t="s">
        <v>337</v>
      </c>
      <c r="C84" s="53">
        <f>C85</f>
        <v>0</v>
      </c>
      <c r="D84" s="205">
        <f>D85</f>
        <v>0</v>
      </c>
    </row>
    <row r="85" spans="1:4" s="50" customFormat="1" ht="42.75" hidden="1" customHeight="1">
      <c r="A85" s="204" t="s">
        <v>338</v>
      </c>
      <c r="B85" s="79" t="s">
        <v>339</v>
      </c>
      <c r="C85" s="53"/>
      <c r="D85" s="205"/>
    </row>
    <row r="86" spans="1:4" s="50" customFormat="1" ht="39.75" hidden="1" customHeight="1">
      <c r="A86" s="202" t="s">
        <v>340</v>
      </c>
      <c r="B86" s="75" t="s">
        <v>341</v>
      </c>
      <c r="C86" s="52">
        <f>C87+C90</f>
        <v>0</v>
      </c>
      <c r="D86" s="203">
        <f>D87+D90</f>
        <v>0</v>
      </c>
    </row>
    <row r="87" spans="1:4" s="50" customFormat="1" ht="86.25" hidden="1" customHeight="1">
      <c r="A87" s="204" t="s">
        <v>342</v>
      </c>
      <c r="B87" s="56" t="s">
        <v>343</v>
      </c>
      <c r="C87" s="52">
        <f>C88</f>
        <v>0</v>
      </c>
      <c r="D87" s="203">
        <f>D88</f>
        <v>0</v>
      </c>
    </row>
    <row r="88" spans="1:4" s="50" customFormat="1" ht="92.25" hidden="1" customHeight="1">
      <c r="A88" s="204" t="s">
        <v>344</v>
      </c>
      <c r="B88" s="56" t="s">
        <v>345</v>
      </c>
      <c r="C88" s="52">
        <f>C89</f>
        <v>0</v>
      </c>
      <c r="D88" s="203">
        <f>D89</f>
        <v>0</v>
      </c>
    </row>
    <row r="89" spans="1:4" s="50" customFormat="1" ht="111" hidden="1" customHeight="1">
      <c r="A89" s="204" t="s">
        <v>346</v>
      </c>
      <c r="B89" s="56" t="s">
        <v>529</v>
      </c>
      <c r="C89" s="53">
        <v>0</v>
      </c>
      <c r="D89" s="205">
        <v>0</v>
      </c>
    </row>
    <row r="90" spans="1:4" s="50" customFormat="1" ht="60.75" hidden="1">
      <c r="A90" s="204" t="s">
        <v>347</v>
      </c>
      <c r="B90" s="56" t="s">
        <v>348</v>
      </c>
      <c r="C90" s="53">
        <f>C91</f>
        <v>0</v>
      </c>
      <c r="D90" s="205">
        <f>D91</f>
        <v>0</v>
      </c>
    </row>
    <row r="91" spans="1:4" s="50" customFormat="1" ht="39" hidden="1" customHeight="1">
      <c r="A91" s="204" t="s">
        <v>349</v>
      </c>
      <c r="B91" s="56" t="s">
        <v>350</v>
      </c>
      <c r="C91" s="53">
        <f>C92</f>
        <v>0</v>
      </c>
      <c r="D91" s="205">
        <f>D92</f>
        <v>0</v>
      </c>
    </row>
    <row r="92" spans="1:4" s="50" customFormat="1" ht="39.75" hidden="1" customHeight="1">
      <c r="A92" s="204" t="s">
        <v>351</v>
      </c>
      <c r="B92" s="56" t="s">
        <v>352</v>
      </c>
      <c r="C92" s="53">
        <v>0</v>
      </c>
      <c r="D92" s="205">
        <v>0</v>
      </c>
    </row>
    <row r="93" spans="1:4" s="50" customFormat="1" ht="60.75" hidden="1">
      <c r="A93" s="204" t="s">
        <v>353</v>
      </c>
      <c r="B93" s="56" t="s">
        <v>354</v>
      </c>
      <c r="C93" s="53"/>
      <c r="D93" s="205"/>
    </row>
    <row r="94" spans="1:4" s="50" customFormat="1" ht="60.75" hidden="1">
      <c r="A94" s="204" t="s">
        <v>355</v>
      </c>
      <c r="B94" s="56" t="s">
        <v>356</v>
      </c>
      <c r="C94" s="53"/>
      <c r="D94" s="205"/>
    </row>
    <row r="95" spans="1:4" s="50" customFormat="1" ht="20.25" hidden="1">
      <c r="A95" s="202" t="s">
        <v>357</v>
      </c>
      <c r="B95" s="75" t="s">
        <v>358</v>
      </c>
      <c r="C95" s="52">
        <f>C96+C99+C102+C104+C108+C112+C109+C111+C106</f>
        <v>0</v>
      </c>
      <c r="D95" s="203">
        <f>D96+D99+D102+D104+D108+D112+D109+D111+D106</f>
        <v>0</v>
      </c>
    </row>
    <row r="96" spans="1:4" s="50" customFormat="1" ht="40.5" hidden="1">
      <c r="A96" s="204" t="s">
        <v>359</v>
      </c>
      <c r="B96" s="56" t="s">
        <v>360</v>
      </c>
      <c r="C96" s="52"/>
      <c r="D96" s="203"/>
    </row>
    <row r="97" spans="1:4" s="50" customFormat="1" ht="81" hidden="1">
      <c r="A97" s="204" t="s">
        <v>361</v>
      </c>
      <c r="B97" s="56" t="s">
        <v>362</v>
      </c>
      <c r="C97" s="52"/>
      <c r="D97" s="203"/>
    </row>
    <row r="98" spans="1:4" s="50" customFormat="1" ht="60.75" hidden="1">
      <c r="A98" s="204" t="s">
        <v>363</v>
      </c>
      <c r="B98" s="56" t="s">
        <v>364</v>
      </c>
      <c r="C98" s="52"/>
      <c r="D98" s="203"/>
    </row>
    <row r="99" spans="1:4" s="50" customFormat="1" ht="60.75" hidden="1">
      <c r="A99" s="204" t="s">
        <v>365</v>
      </c>
      <c r="B99" s="56" t="s">
        <v>366</v>
      </c>
      <c r="C99" s="52"/>
      <c r="D99" s="203"/>
    </row>
    <row r="100" spans="1:4" s="50" customFormat="1" ht="20.25" hidden="1">
      <c r="A100" s="204"/>
      <c r="B100" s="56"/>
      <c r="C100" s="52"/>
      <c r="D100" s="203"/>
    </row>
    <row r="101" spans="1:4" s="50" customFormat="1" ht="20.25" hidden="1">
      <c r="A101" s="204"/>
      <c r="B101" s="56"/>
      <c r="C101" s="52"/>
      <c r="D101" s="203"/>
    </row>
    <row r="102" spans="1:4" s="50" customFormat="1" ht="40.5" hidden="1">
      <c r="A102" s="204" t="s">
        <v>367</v>
      </c>
      <c r="B102" s="56" t="s">
        <v>368</v>
      </c>
      <c r="C102" s="52"/>
      <c r="D102" s="203"/>
    </row>
    <row r="103" spans="1:4" s="50" customFormat="1" ht="60.75" hidden="1">
      <c r="A103" s="204" t="s">
        <v>369</v>
      </c>
      <c r="B103" s="56" t="s">
        <v>370</v>
      </c>
      <c r="C103" s="53"/>
      <c r="D103" s="205"/>
    </row>
    <row r="104" spans="1:4" s="50" customFormat="1" ht="81" hidden="1">
      <c r="A104" s="204" t="s">
        <v>371</v>
      </c>
      <c r="B104" s="56" t="s">
        <v>530</v>
      </c>
      <c r="C104" s="53">
        <f>C105</f>
        <v>0</v>
      </c>
      <c r="D104" s="205">
        <f>D105</f>
        <v>0</v>
      </c>
    </row>
    <row r="105" spans="1:4" s="50" customFormat="1" ht="20.25" hidden="1">
      <c r="A105" s="204" t="s">
        <v>372</v>
      </c>
      <c r="B105" s="56" t="s">
        <v>373</v>
      </c>
      <c r="C105" s="53"/>
      <c r="D105" s="205"/>
    </row>
    <row r="106" spans="1:4" s="50" customFormat="1" ht="37.5" hidden="1" customHeight="1">
      <c r="A106" s="204" t="s">
        <v>374</v>
      </c>
      <c r="B106" s="56" t="s">
        <v>375</v>
      </c>
      <c r="C106" s="53">
        <f>C107</f>
        <v>0</v>
      </c>
      <c r="D106" s="205">
        <f>D107</f>
        <v>0</v>
      </c>
    </row>
    <row r="107" spans="1:4" s="50" customFormat="1" ht="37.5" hidden="1" customHeight="1">
      <c r="A107" s="204" t="s">
        <v>376</v>
      </c>
      <c r="B107" s="56" t="s">
        <v>377</v>
      </c>
      <c r="C107" s="53">
        <v>0</v>
      </c>
      <c r="D107" s="205">
        <v>0</v>
      </c>
    </row>
    <row r="108" spans="1:4" s="50" customFormat="1" ht="60.75" hidden="1">
      <c r="A108" s="212" t="s">
        <v>378</v>
      </c>
      <c r="B108" s="56" t="s">
        <v>379</v>
      </c>
      <c r="C108" s="53">
        <v>0</v>
      </c>
      <c r="D108" s="205">
        <v>0</v>
      </c>
    </row>
    <row r="109" spans="1:4" s="63" customFormat="1" ht="60.75" hidden="1">
      <c r="A109" s="213" t="s">
        <v>380</v>
      </c>
      <c r="B109" s="80" t="s">
        <v>381</v>
      </c>
      <c r="C109" s="53">
        <f>C110</f>
        <v>0</v>
      </c>
      <c r="D109" s="205">
        <f>D110</f>
        <v>0</v>
      </c>
    </row>
    <row r="110" spans="1:4" s="63" customFormat="1" ht="60.75" hidden="1">
      <c r="A110" s="213" t="s">
        <v>382</v>
      </c>
      <c r="B110" s="80" t="s">
        <v>383</v>
      </c>
      <c r="C110" s="53"/>
      <c r="D110" s="205"/>
    </row>
    <row r="111" spans="1:4" s="63" customFormat="1" ht="72" hidden="1" customHeight="1">
      <c r="A111" s="213" t="s">
        <v>384</v>
      </c>
      <c r="B111" s="80" t="s">
        <v>385</v>
      </c>
      <c r="C111" s="53">
        <v>0</v>
      </c>
      <c r="D111" s="205">
        <v>0</v>
      </c>
    </row>
    <row r="112" spans="1:4" s="50" customFormat="1" ht="40.5" hidden="1">
      <c r="A112" s="212" t="s">
        <v>386</v>
      </c>
      <c r="B112" s="56" t="s">
        <v>387</v>
      </c>
      <c r="C112" s="53">
        <f>C113</f>
        <v>0</v>
      </c>
      <c r="D112" s="205">
        <f>D113</f>
        <v>0</v>
      </c>
    </row>
    <row r="113" spans="1:4" s="50" customFormat="1" ht="51.75" hidden="1" customHeight="1">
      <c r="A113" s="212" t="s">
        <v>388</v>
      </c>
      <c r="B113" s="68" t="s">
        <v>389</v>
      </c>
      <c r="C113" s="53">
        <v>0</v>
      </c>
      <c r="D113" s="205">
        <v>0</v>
      </c>
    </row>
    <row r="114" spans="1:4" s="64" customFormat="1" ht="63.75" hidden="1" customHeight="1">
      <c r="A114" s="214" t="s">
        <v>390</v>
      </c>
      <c r="B114" s="81" t="s">
        <v>391</v>
      </c>
      <c r="C114" s="52"/>
      <c r="D114" s="203"/>
    </row>
    <row r="115" spans="1:4" s="64" customFormat="1" ht="39.75" hidden="1" customHeight="1">
      <c r="A115" s="215" t="s">
        <v>392</v>
      </c>
      <c r="B115" s="82" t="s">
        <v>393</v>
      </c>
      <c r="C115" s="52"/>
      <c r="D115" s="203"/>
    </row>
    <row r="116" spans="1:4" s="64" customFormat="1" ht="60.75" hidden="1">
      <c r="A116" s="215" t="s">
        <v>394</v>
      </c>
      <c r="B116" s="82" t="s">
        <v>395</v>
      </c>
      <c r="C116" s="53"/>
      <c r="D116" s="205"/>
    </row>
    <row r="117" spans="1:4" s="50" customFormat="1" ht="21.75" customHeight="1">
      <c r="A117" s="202" t="s">
        <v>396</v>
      </c>
      <c r="B117" s="317" t="s">
        <v>397</v>
      </c>
      <c r="C117" s="52">
        <f>C118+C201</f>
        <v>9437200</v>
      </c>
      <c r="D117" s="203">
        <f>D118+D201</f>
        <v>355200</v>
      </c>
    </row>
    <row r="118" spans="1:4" s="50" customFormat="1" ht="44.25" customHeight="1">
      <c r="A118" s="204" t="s">
        <v>398</v>
      </c>
      <c r="B118" s="302" t="s">
        <v>650</v>
      </c>
      <c r="C118" s="53">
        <f>C119+C124+C169+C186+C193+C180</f>
        <v>9437200</v>
      </c>
      <c r="D118" s="205">
        <f>D119+D124+D169+D186+D193</f>
        <v>355200</v>
      </c>
    </row>
    <row r="119" spans="1:4" s="50" customFormat="1" ht="0.75" customHeight="1">
      <c r="A119" s="202"/>
      <c r="B119" s="75"/>
      <c r="C119" s="52"/>
      <c r="D119" s="203"/>
    </row>
    <row r="120" spans="1:4" s="50" customFormat="1" ht="27.75" hidden="1" customHeight="1">
      <c r="A120" s="204"/>
      <c r="B120" s="56"/>
      <c r="C120" s="52"/>
      <c r="D120" s="203"/>
    </row>
    <row r="121" spans="1:4" s="50" customFormat="1" ht="20.25" hidden="1">
      <c r="A121" s="204"/>
      <c r="B121" s="56"/>
      <c r="C121" s="53"/>
      <c r="D121" s="205"/>
    </row>
    <row r="122" spans="1:4" s="50" customFormat="1" ht="40.5" hidden="1">
      <c r="A122" s="204" t="s">
        <v>399</v>
      </c>
      <c r="B122" s="56" t="s">
        <v>400</v>
      </c>
      <c r="C122" s="52">
        <f>C123</f>
        <v>0</v>
      </c>
      <c r="D122" s="203">
        <f>D123</f>
        <v>0</v>
      </c>
    </row>
    <row r="123" spans="1:4" s="50" customFormat="1" ht="40.5" hidden="1">
      <c r="A123" s="204" t="s">
        <v>401</v>
      </c>
      <c r="B123" s="56" t="s">
        <v>402</v>
      </c>
      <c r="C123" s="53"/>
      <c r="D123" s="205"/>
    </row>
    <row r="124" spans="1:4" s="50" customFormat="1" ht="60.75" hidden="1">
      <c r="A124" s="202" t="s">
        <v>403</v>
      </c>
      <c r="B124" s="75" t="s">
        <v>404</v>
      </c>
      <c r="C124" s="52">
        <f>C125+C127+C129+C131+C133+C135+C137+C139+C141+C143+C145+C147+C149+C154+C159+C161+C163+C165+C167</f>
        <v>0</v>
      </c>
      <c r="D124" s="203">
        <f>D125+D127+D129+D131+D133+D135+D137+D139+D141+D143+D145+D147+D149+D154+D159+D161+D163+D165+D167</f>
        <v>0</v>
      </c>
    </row>
    <row r="125" spans="1:4" s="50" customFormat="1" ht="40.5" hidden="1">
      <c r="A125" s="204" t="s">
        <v>405</v>
      </c>
      <c r="B125" s="56" t="s">
        <v>406</v>
      </c>
      <c r="C125" s="52"/>
      <c r="D125" s="203"/>
    </row>
    <row r="126" spans="1:4" s="50" customFormat="1" ht="40.5" hidden="1">
      <c r="A126" s="204" t="s">
        <v>407</v>
      </c>
      <c r="B126" s="56" t="s">
        <v>408</v>
      </c>
      <c r="C126" s="53"/>
      <c r="D126" s="205"/>
    </row>
    <row r="127" spans="1:4" s="50" customFormat="1" ht="20.25" hidden="1">
      <c r="A127" s="204" t="s">
        <v>409</v>
      </c>
      <c r="B127" s="56" t="s">
        <v>410</v>
      </c>
      <c r="C127" s="52">
        <f>C128</f>
        <v>0</v>
      </c>
      <c r="D127" s="203">
        <f>D128</f>
        <v>0</v>
      </c>
    </row>
    <row r="128" spans="1:4" s="50" customFormat="1" ht="40.5" hidden="1">
      <c r="A128" s="204" t="s">
        <v>411</v>
      </c>
      <c r="B128" s="56" t="s">
        <v>412</v>
      </c>
      <c r="C128" s="53"/>
      <c r="D128" s="205"/>
    </row>
    <row r="129" spans="1:4" s="50" customFormat="1" ht="40.5" hidden="1">
      <c r="A129" s="204" t="s">
        <v>413</v>
      </c>
      <c r="B129" s="65" t="s">
        <v>414</v>
      </c>
      <c r="C129" s="52">
        <f>C130</f>
        <v>0</v>
      </c>
      <c r="D129" s="203">
        <f>D130</f>
        <v>0</v>
      </c>
    </row>
    <row r="130" spans="1:4" s="50" customFormat="1" ht="60.75" hidden="1">
      <c r="A130" s="204" t="s">
        <v>415</v>
      </c>
      <c r="B130" s="65" t="s">
        <v>416</v>
      </c>
      <c r="C130" s="53"/>
      <c r="D130" s="205"/>
    </row>
    <row r="131" spans="1:4" s="50" customFormat="1" ht="20.25" hidden="1">
      <c r="A131" s="204" t="s">
        <v>417</v>
      </c>
      <c r="B131" s="56" t="s">
        <v>418</v>
      </c>
      <c r="C131" s="52"/>
      <c r="D131" s="203"/>
    </row>
    <row r="132" spans="1:4" s="50" customFormat="1" ht="40.5" hidden="1">
      <c r="A132" s="204" t="s">
        <v>419</v>
      </c>
      <c r="B132" s="56" t="s">
        <v>420</v>
      </c>
      <c r="C132" s="53"/>
      <c r="D132" s="205"/>
    </row>
    <row r="133" spans="1:4" s="50" customFormat="1" ht="60.75" hidden="1">
      <c r="A133" s="204" t="s">
        <v>421</v>
      </c>
      <c r="B133" s="56" t="s">
        <v>422</v>
      </c>
      <c r="C133" s="52">
        <f>C134</f>
        <v>0</v>
      </c>
      <c r="D133" s="203">
        <f>D134</f>
        <v>0</v>
      </c>
    </row>
    <row r="134" spans="1:4" s="50" customFormat="1" ht="60.75" hidden="1">
      <c r="A134" s="204" t="s">
        <v>423</v>
      </c>
      <c r="B134" s="56" t="s">
        <v>424</v>
      </c>
      <c r="C134" s="53"/>
      <c r="D134" s="205"/>
    </row>
    <row r="135" spans="1:4" s="50" customFormat="1" ht="40.5" hidden="1">
      <c r="A135" s="204" t="s">
        <v>425</v>
      </c>
      <c r="B135" s="56" t="s">
        <v>426</v>
      </c>
      <c r="C135" s="52"/>
      <c r="D135" s="203"/>
    </row>
    <row r="136" spans="1:4" s="50" customFormat="1" ht="60.75" hidden="1">
      <c r="A136" s="204" t="s">
        <v>427</v>
      </c>
      <c r="B136" s="56" t="s">
        <v>428</v>
      </c>
      <c r="C136" s="53"/>
      <c r="D136" s="205"/>
    </row>
    <row r="137" spans="1:4" s="50" customFormat="1" ht="60.75" hidden="1">
      <c r="A137" s="204" t="s">
        <v>429</v>
      </c>
      <c r="B137" s="56" t="s">
        <v>430</v>
      </c>
      <c r="C137" s="52">
        <f>C138</f>
        <v>0</v>
      </c>
      <c r="D137" s="203">
        <f>D138</f>
        <v>0</v>
      </c>
    </row>
    <row r="138" spans="1:4" s="50" customFormat="1" ht="60.75" hidden="1">
      <c r="A138" s="204" t="s">
        <v>431</v>
      </c>
      <c r="B138" s="56" t="s">
        <v>432</v>
      </c>
      <c r="C138" s="53"/>
      <c r="D138" s="205"/>
    </row>
    <row r="139" spans="1:4" s="50" customFormat="1" ht="40.5" hidden="1">
      <c r="A139" s="204" t="s">
        <v>433</v>
      </c>
      <c r="B139" s="56" t="s">
        <v>434</v>
      </c>
      <c r="C139" s="52">
        <f>C140</f>
        <v>0</v>
      </c>
      <c r="D139" s="203">
        <f>D140</f>
        <v>0</v>
      </c>
    </row>
    <row r="140" spans="1:4" s="50" customFormat="1" ht="40.5" hidden="1">
      <c r="A140" s="204" t="s">
        <v>435</v>
      </c>
      <c r="B140" s="56" t="s">
        <v>436</v>
      </c>
      <c r="C140" s="53"/>
      <c r="D140" s="205"/>
    </row>
    <row r="141" spans="1:4" s="50" customFormat="1" ht="81" hidden="1">
      <c r="A141" s="204" t="s">
        <v>437</v>
      </c>
      <c r="B141" s="66" t="s">
        <v>438</v>
      </c>
      <c r="C141" s="53">
        <f>C142</f>
        <v>0</v>
      </c>
      <c r="D141" s="205">
        <f>D142</f>
        <v>0</v>
      </c>
    </row>
    <row r="142" spans="1:4" s="50" customFormat="1" ht="50.25" hidden="1" customHeight="1">
      <c r="A142" s="204" t="s">
        <v>439</v>
      </c>
      <c r="B142" s="66" t="s">
        <v>440</v>
      </c>
      <c r="C142" s="53"/>
      <c r="D142" s="205"/>
    </row>
    <row r="143" spans="1:4" s="50" customFormat="1" ht="40.5" hidden="1">
      <c r="A143" s="204" t="s">
        <v>441</v>
      </c>
      <c r="B143" s="56" t="s">
        <v>456</v>
      </c>
      <c r="C143" s="52">
        <f>C144</f>
        <v>0</v>
      </c>
      <c r="D143" s="203">
        <f>D144</f>
        <v>0</v>
      </c>
    </row>
    <row r="144" spans="1:4" s="50" customFormat="1" ht="40.5" hidden="1">
      <c r="A144" s="204" t="s">
        <v>457</v>
      </c>
      <c r="B144" s="56" t="s">
        <v>458</v>
      </c>
      <c r="C144" s="53"/>
      <c r="D144" s="205"/>
    </row>
    <row r="145" spans="1:4" s="50" customFormat="1" ht="40.5" hidden="1">
      <c r="A145" s="204" t="s">
        <v>459</v>
      </c>
      <c r="B145" s="66" t="s">
        <v>460</v>
      </c>
      <c r="C145" s="52">
        <f>C146</f>
        <v>0</v>
      </c>
      <c r="D145" s="203">
        <f>D146</f>
        <v>0</v>
      </c>
    </row>
    <row r="146" spans="1:4" s="50" customFormat="1" ht="40.5" hidden="1">
      <c r="A146" s="204" t="s">
        <v>461</v>
      </c>
      <c r="B146" s="66" t="s">
        <v>462</v>
      </c>
      <c r="C146" s="53"/>
      <c r="D146" s="205"/>
    </row>
    <row r="147" spans="1:4" s="50" customFormat="1" ht="40.5" hidden="1">
      <c r="A147" s="204" t="s">
        <v>463</v>
      </c>
      <c r="B147" s="56" t="s">
        <v>464</v>
      </c>
      <c r="C147" s="52">
        <f>C148</f>
        <v>0</v>
      </c>
      <c r="D147" s="203">
        <f>D148</f>
        <v>0</v>
      </c>
    </row>
    <row r="148" spans="1:4" s="50" customFormat="1" ht="60.75" hidden="1">
      <c r="A148" s="204" t="s">
        <v>465</v>
      </c>
      <c r="B148" s="56" t="s">
        <v>466</v>
      </c>
      <c r="C148" s="53"/>
      <c r="D148" s="205"/>
    </row>
    <row r="149" spans="1:4" s="50" customFormat="1" ht="81" hidden="1">
      <c r="A149" s="204" t="s">
        <v>467</v>
      </c>
      <c r="B149" s="56" t="s">
        <v>531</v>
      </c>
      <c r="C149" s="52">
        <f>C150</f>
        <v>0</v>
      </c>
      <c r="D149" s="203">
        <f>D150</f>
        <v>0</v>
      </c>
    </row>
    <row r="150" spans="1:4" s="50" customFormat="1" ht="81" hidden="1">
      <c r="A150" s="204" t="s">
        <v>468</v>
      </c>
      <c r="B150" s="56" t="s">
        <v>532</v>
      </c>
      <c r="C150" s="53">
        <f>C151+C152+C153</f>
        <v>0</v>
      </c>
      <c r="D150" s="205">
        <f>D151+D152+D153</f>
        <v>0</v>
      </c>
    </row>
    <row r="151" spans="1:4" s="50" customFormat="1" ht="81" hidden="1">
      <c r="A151" s="204" t="s">
        <v>469</v>
      </c>
      <c r="B151" s="56" t="s">
        <v>470</v>
      </c>
      <c r="C151" s="53"/>
      <c r="D151" s="205"/>
    </row>
    <row r="152" spans="1:4" s="50" customFormat="1" ht="81" hidden="1">
      <c r="A152" s="204" t="s">
        <v>471</v>
      </c>
      <c r="B152" s="56" t="s">
        <v>472</v>
      </c>
      <c r="C152" s="53"/>
      <c r="D152" s="205"/>
    </row>
    <row r="153" spans="1:4" s="50" customFormat="1" ht="81" hidden="1">
      <c r="A153" s="204" t="s">
        <v>473</v>
      </c>
      <c r="B153" s="56" t="s">
        <v>533</v>
      </c>
      <c r="C153" s="67"/>
      <c r="D153" s="216"/>
    </row>
    <row r="154" spans="1:4" s="50" customFormat="1" ht="60.75" hidden="1">
      <c r="A154" s="204" t="s">
        <v>474</v>
      </c>
      <c r="B154" s="56" t="s">
        <v>475</v>
      </c>
      <c r="C154" s="52">
        <f>C155</f>
        <v>0</v>
      </c>
      <c r="D154" s="203">
        <f>D155</f>
        <v>0</v>
      </c>
    </row>
    <row r="155" spans="1:4" s="50" customFormat="1" ht="60.75" hidden="1">
      <c r="A155" s="204" t="s">
        <v>476</v>
      </c>
      <c r="B155" s="56" t="s">
        <v>477</v>
      </c>
      <c r="C155" s="53">
        <f>C156+C157+C158</f>
        <v>0</v>
      </c>
      <c r="D155" s="205">
        <f>D156+D157+D158</f>
        <v>0</v>
      </c>
    </row>
    <row r="156" spans="1:4" s="50" customFormat="1" ht="40.5" hidden="1">
      <c r="A156" s="204" t="s">
        <v>478</v>
      </c>
      <c r="B156" s="56" t="s">
        <v>479</v>
      </c>
      <c r="C156" s="53"/>
      <c r="D156" s="205"/>
    </row>
    <row r="157" spans="1:4" s="50" customFormat="1" ht="60.75" hidden="1">
      <c r="A157" s="204" t="s">
        <v>480</v>
      </c>
      <c r="B157" s="56" t="s">
        <v>481</v>
      </c>
      <c r="C157" s="53"/>
      <c r="D157" s="205"/>
    </row>
    <row r="158" spans="1:4" s="50" customFormat="1" ht="60.75" hidden="1">
      <c r="A158" s="204" t="s">
        <v>482</v>
      </c>
      <c r="B158" s="56" t="s">
        <v>483</v>
      </c>
      <c r="C158" s="67"/>
      <c r="D158" s="216"/>
    </row>
    <row r="159" spans="1:4" s="50" customFormat="1" ht="40.5" hidden="1">
      <c r="A159" s="204" t="s">
        <v>484</v>
      </c>
      <c r="B159" s="66" t="s">
        <v>485</v>
      </c>
      <c r="C159" s="53"/>
      <c r="D159" s="205"/>
    </row>
    <row r="160" spans="1:4" s="50" customFormat="1" ht="40.5" hidden="1">
      <c r="A160" s="204" t="s">
        <v>486</v>
      </c>
      <c r="B160" s="66" t="s">
        <v>487</v>
      </c>
      <c r="C160" s="53"/>
      <c r="D160" s="205"/>
    </row>
    <row r="161" spans="1:4" s="50" customFormat="1" ht="40.5" hidden="1">
      <c r="A161" s="204" t="s">
        <v>488</v>
      </c>
      <c r="B161" s="56" t="s">
        <v>489</v>
      </c>
      <c r="C161" s="52">
        <f>C162</f>
        <v>0</v>
      </c>
      <c r="D161" s="203">
        <f>D162</f>
        <v>0</v>
      </c>
    </row>
    <row r="162" spans="1:4" s="50" customFormat="1" ht="60.75" hidden="1">
      <c r="A162" s="204" t="s">
        <v>490</v>
      </c>
      <c r="B162" s="56" t="s">
        <v>491</v>
      </c>
      <c r="C162" s="53"/>
      <c r="D162" s="205"/>
    </row>
    <row r="163" spans="1:4" s="50" customFormat="1" ht="40.5" hidden="1">
      <c r="A163" s="204" t="s">
        <v>492</v>
      </c>
      <c r="B163" s="83" t="s">
        <v>493</v>
      </c>
      <c r="C163" s="53">
        <f>C164</f>
        <v>0</v>
      </c>
      <c r="D163" s="205">
        <f>D164</f>
        <v>0</v>
      </c>
    </row>
    <row r="164" spans="1:4" s="50" customFormat="1" ht="40.5" hidden="1">
      <c r="A164" s="204" t="s">
        <v>494</v>
      </c>
      <c r="B164" s="66" t="s">
        <v>495</v>
      </c>
      <c r="C164" s="53"/>
      <c r="D164" s="205"/>
    </row>
    <row r="165" spans="1:4" s="50" customFormat="1" ht="40.5" hidden="1">
      <c r="A165" s="204" t="s">
        <v>496</v>
      </c>
      <c r="B165" s="84" t="s">
        <v>497</v>
      </c>
      <c r="C165" s="53">
        <f>C166</f>
        <v>0</v>
      </c>
      <c r="D165" s="205">
        <f>D166</f>
        <v>0</v>
      </c>
    </row>
    <row r="166" spans="1:4" s="50" customFormat="1" ht="40.5" hidden="1">
      <c r="A166" s="217" t="s">
        <v>498</v>
      </c>
      <c r="B166" s="84" t="s">
        <v>499</v>
      </c>
      <c r="C166" s="53"/>
      <c r="D166" s="205"/>
    </row>
    <row r="167" spans="1:4" s="50" customFormat="1" ht="20.25" hidden="1">
      <c r="A167" s="204" t="s">
        <v>500</v>
      </c>
      <c r="B167" s="56" t="s">
        <v>501</v>
      </c>
      <c r="C167" s="52">
        <f>C168</f>
        <v>0</v>
      </c>
      <c r="D167" s="203">
        <f>D168</f>
        <v>0</v>
      </c>
    </row>
    <row r="168" spans="1:4" s="50" customFormat="1" ht="31.5" hidden="1" customHeight="1">
      <c r="A168" s="204" t="s">
        <v>502</v>
      </c>
      <c r="B168" s="56" t="s">
        <v>503</v>
      </c>
      <c r="C168" s="53"/>
      <c r="D168" s="205"/>
    </row>
    <row r="169" spans="1:4" s="50" customFormat="1" ht="24" customHeight="1">
      <c r="A169" s="202" t="s">
        <v>698</v>
      </c>
      <c r="B169" s="303" t="s">
        <v>649</v>
      </c>
      <c r="C169" s="52">
        <f>C174+C176+C178</f>
        <v>355200</v>
      </c>
      <c r="D169" s="203">
        <f>D174+D176</f>
        <v>355200</v>
      </c>
    </row>
    <row r="170" spans="1:4" s="50" customFormat="1" ht="56.25" hidden="1" customHeight="1">
      <c r="A170" s="204" t="s">
        <v>504</v>
      </c>
      <c r="B170" s="56" t="s">
        <v>505</v>
      </c>
      <c r="C170" s="52"/>
      <c r="D170" s="203"/>
    </row>
    <row r="171" spans="1:4" s="50" customFormat="1" ht="56.25" hidden="1" customHeight="1">
      <c r="A171" s="204" t="s">
        <v>506</v>
      </c>
      <c r="B171" s="56" t="s">
        <v>507</v>
      </c>
      <c r="C171" s="53"/>
      <c r="D171" s="205"/>
    </row>
    <row r="172" spans="1:4" s="50" customFormat="1" ht="40.5" hidden="1">
      <c r="A172" s="204" t="s">
        <v>508</v>
      </c>
      <c r="B172" s="56" t="s">
        <v>509</v>
      </c>
      <c r="C172" s="53">
        <f>C173</f>
        <v>0</v>
      </c>
      <c r="D172" s="205">
        <f>D173</f>
        <v>0</v>
      </c>
    </row>
    <row r="173" spans="1:4" s="50" customFormat="1" ht="40.5" hidden="1">
      <c r="A173" s="204" t="s">
        <v>510</v>
      </c>
      <c r="B173" s="56" t="s">
        <v>511</v>
      </c>
      <c r="C173" s="53"/>
      <c r="D173" s="205"/>
    </row>
    <row r="174" spans="1:4" s="50" customFormat="1" ht="42" customHeight="1">
      <c r="A174" s="204" t="s">
        <v>648</v>
      </c>
      <c r="B174" s="56" t="s">
        <v>518</v>
      </c>
      <c r="C174" s="53">
        <f>C175</f>
        <v>310200</v>
      </c>
      <c r="D174" s="205">
        <f>D175</f>
        <v>310200</v>
      </c>
    </row>
    <row r="175" spans="1:4" s="50" customFormat="1" ht="42" customHeight="1">
      <c r="A175" s="235" t="s">
        <v>647</v>
      </c>
      <c r="B175" s="236" t="s">
        <v>541</v>
      </c>
      <c r="C175" s="237">
        <v>310200</v>
      </c>
      <c r="D175" s="238">
        <v>310200</v>
      </c>
    </row>
    <row r="176" spans="1:4" s="50" customFormat="1" ht="42" customHeight="1">
      <c r="A176" s="318" t="s">
        <v>651</v>
      </c>
      <c r="B176" s="281" t="s">
        <v>596</v>
      </c>
      <c r="C176" s="282">
        <f>C177</f>
        <v>45000</v>
      </c>
      <c r="D176" s="319">
        <f>D177</f>
        <v>45000</v>
      </c>
    </row>
    <row r="177" spans="1:4" s="50" customFormat="1" ht="42" customHeight="1">
      <c r="A177" s="318" t="s">
        <v>652</v>
      </c>
      <c r="B177" s="283" t="s">
        <v>595</v>
      </c>
      <c r="C177" s="282">
        <v>45000</v>
      </c>
      <c r="D177" s="319">
        <v>45000</v>
      </c>
    </row>
    <row r="178" spans="1:4" s="50" customFormat="1" ht="60" customHeight="1">
      <c r="A178" s="318" t="s">
        <v>708</v>
      </c>
      <c r="B178" s="283" t="s">
        <v>709</v>
      </c>
      <c r="C178" s="282">
        <f>C179</f>
        <v>0</v>
      </c>
      <c r="D178" s="328">
        <v>0</v>
      </c>
    </row>
    <row r="179" spans="1:4" s="50" customFormat="1" ht="40.5" customHeight="1">
      <c r="A179" s="318" t="s">
        <v>710</v>
      </c>
      <c r="B179" s="326" t="s">
        <v>711</v>
      </c>
      <c r="C179" s="282">
        <v>0</v>
      </c>
      <c r="D179" s="328">
        <v>0</v>
      </c>
    </row>
    <row r="180" spans="1:4" s="50" customFormat="1" ht="21.75" customHeight="1">
      <c r="A180" s="325" t="s">
        <v>707</v>
      </c>
      <c r="B180" s="329" t="s">
        <v>706</v>
      </c>
      <c r="C180" s="330">
        <f>C181</f>
        <v>9082000</v>
      </c>
      <c r="D180" s="331">
        <v>0</v>
      </c>
    </row>
    <row r="181" spans="1:4" s="50" customFormat="1" ht="42" customHeight="1">
      <c r="A181" s="318" t="s">
        <v>693</v>
      </c>
      <c r="B181" s="283" t="s">
        <v>692</v>
      </c>
      <c r="C181" s="282">
        <f>C182</f>
        <v>9082000</v>
      </c>
      <c r="D181" s="282">
        <f>D182</f>
        <v>0</v>
      </c>
    </row>
    <row r="182" spans="1:4" s="50" customFormat="1" ht="60" customHeight="1">
      <c r="A182" s="318" t="s">
        <v>691</v>
      </c>
      <c r="B182" s="283" t="s">
        <v>690</v>
      </c>
      <c r="C182" s="282">
        <f>C183</f>
        <v>9082000</v>
      </c>
      <c r="D182" s="319">
        <v>0</v>
      </c>
    </row>
    <row r="183" spans="1:4" s="50" customFormat="1" ht="66" customHeight="1" thickBot="1">
      <c r="A183" s="318" t="s">
        <v>688</v>
      </c>
      <c r="B183" s="326" t="s">
        <v>689</v>
      </c>
      <c r="C183" s="282">
        <v>9082000</v>
      </c>
      <c r="D183" s="319">
        <v>0</v>
      </c>
    </row>
    <row r="184" spans="1:4" s="50" customFormat="1" ht="68.25" hidden="1" customHeight="1">
      <c r="A184" s="217"/>
      <c r="B184" s="229"/>
      <c r="C184" s="230">
        <f>C185</f>
        <v>0</v>
      </c>
      <c r="D184" s="218">
        <f>D185</f>
        <v>0</v>
      </c>
    </row>
    <row r="185" spans="1:4" s="50" customFormat="1" ht="60.75" hidden="1" customHeight="1">
      <c r="A185" s="204"/>
      <c r="B185" s="56"/>
      <c r="C185" s="53"/>
      <c r="D185" s="205"/>
    </row>
    <row r="186" spans="1:4" s="50" customFormat="1" ht="1.5" hidden="1" customHeight="1" thickBot="1">
      <c r="A186" s="202"/>
      <c r="B186" s="75"/>
      <c r="C186" s="52">
        <f>C187+C189+C195+C197+C199</f>
        <v>0</v>
      </c>
      <c r="D186" s="203">
        <f>D187+D189+D195+D197+D199</f>
        <v>0</v>
      </c>
    </row>
    <row r="187" spans="1:4" s="50" customFormat="1" ht="21" hidden="1" thickBot="1">
      <c r="A187" s="204"/>
      <c r="B187" s="56"/>
      <c r="C187" s="52">
        <f>C188</f>
        <v>0</v>
      </c>
      <c r="D187" s="203">
        <f>D188</f>
        <v>0</v>
      </c>
    </row>
    <row r="188" spans="1:4" s="50" customFormat="1" ht="21" hidden="1" thickBot="1">
      <c r="A188" s="204"/>
      <c r="B188" s="56"/>
      <c r="C188" s="53"/>
      <c r="D188" s="205"/>
    </row>
    <row r="189" spans="1:4" s="50" customFormat="1" ht="21" hidden="1" thickBot="1">
      <c r="A189" s="204"/>
      <c r="B189" s="85"/>
      <c r="C189" s="52">
        <f>C190</f>
        <v>0</v>
      </c>
      <c r="D189" s="203">
        <f>D190</f>
        <v>0</v>
      </c>
    </row>
    <row r="190" spans="1:4" s="50" customFormat="1" ht="21" hidden="1" thickBot="1">
      <c r="A190" s="204"/>
      <c r="B190" s="85"/>
      <c r="C190" s="53"/>
      <c r="D190" s="205"/>
    </row>
    <row r="191" spans="1:4" s="50" customFormat="1" ht="21" hidden="1" thickBot="1">
      <c r="A191" s="204"/>
      <c r="B191" s="56"/>
      <c r="C191" s="52"/>
      <c r="D191" s="203"/>
    </row>
    <row r="192" spans="1:4" s="50" customFormat="1" ht="21" hidden="1" thickBot="1">
      <c r="A192" s="204"/>
      <c r="B192" s="56"/>
      <c r="C192" s="53"/>
      <c r="D192" s="205"/>
    </row>
    <row r="193" spans="1:4" s="50" customFormat="1" ht="21" hidden="1" thickBot="1">
      <c r="A193" s="204"/>
      <c r="B193" s="56"/>
      <c r="C193" s="52"/>
      <c r="D193" s="203"/>
    </row>
    <row r="194" spans="1:4" s="50" customFormat="1" ht="21" hidden="1" thickBot="1">
      <c r="A194" s="204"/>
      <c r="B194" s="56"/>
      <c r="C194" s="53"/>
      <c r="D194" s="205"/>
    </row>
    <row r="195" spans="1:4" s="61" customFormat="1" ht="21" hidden="1" thickBot="1">
      <c r="A195" s="211"/>
      <c r="B195" s="57"/>
      <c r="C195" s="52">
        <f>C196</f>
        <v>0</v>
      </c>
      <c r="D195" s="203">
        <f>D196</f>
        <v>0</v>
      </c>
    </row>
    <row r="196" spans="1:4" s="61" customFormat="1" ht="21" hidden="1" thickBot="1">
      <c r="A196" s="211"/>
      <c r="B196" s="57"/>
      <c r="C196" s="53"/>
      <c r="D196" s="205"/>
    </row>
    <row r="197" spans="1:4" s="61" customFormat="1" ht="69" hidden="1" customHeight="1">
      <c r="A197" s="204"/>
      <c r="B197" s="68"/>
      <c r="C197" s="52">
        <f>C198</f>
        <v>0</v>
      </c>
      <c r="D197" s="203">
        <f>D198</f>
        <v>0</v>
      </c>
    </row>
    <row r="198" spans="1:4" s="61" customFormat="1" ht="87" hidden="1" customHeight="1">
      <c r="A198" s="204"/>
      <c r="B198" s="68"/>
      <c r="C198" s="53"/>
      <c r="D198" s="205"/>
    </row>
    <row r="199" spans="1:4" s="50" customFormat="1" ht="21" hidden="1" thickBot="1">
      <c r="A199" s="204"/>
      <c r="B199" s="56"/>
      <c r="C199" s="52">
        <f>C200</f>
        <v>0</v>
      </c>
      <c r="D199" s="203">
        <f>D200</f>
        <v>0</v>
      </c>
    </row>
    <row r="200" spans="1:4" s="50" customFormat="1" ht="21" hidden="1" thickBot="1">
      <c r="A200" s="204"/>
      <c r="B200" s="56"/>
      <c r="C200" s="69"/>
      <c r="D200" s="219"/>
    </row>
    <row r="201" spans="1:4" s="50" customFormat="1" ht="21" hidden="1" thickBot="1">
      <c r="A201" s="202"/>
      <c r="B201" s="75"/>
      <c r="C201" s="52">
        <f>C202</f>
        <v>0</v>
      </c>
      <c r="D201" s="203">
        <f>D202</f>
        <v>0</v>
      </c>
    </row>
    <row r="202" spans="1:4" s="50" customFormat="1" ht="21" hidden="1" thickBot="1">
      <c r="A202" s="204"/>
      <c r="B202" s="56"/>
      <c r="C202" s="53">
        <f>C203</f>
        <v>0</v>
      </c>
      <c r="D202" s="205">
        <f>D203</f>
        <v>0</v>
      </c>
    </row>
    <row r="203" spans="1:4" s="50" customFormat="1" ht="21" hidden="1" thickBot="1">
      <c r="A203" s="204"/>
      <c r="B203" s="236"/>
      <c r="C203" s="237"/>
      <c r="D203" s="238"/>
    </row>
    <row r="204" spans="1:4" s="50" customFormat="1" ht="21" thickBot="1">
      <c r="A204" s="284"/>
      <c r="B204" s="285"/>
      <c r="C204" s="286">
        <f>C17+C117</f>
        <v>36025630</v>
      </c>
      <c r="D204" s="287">
        <f>D17+D117</f>
        <v>27947920</v>
      </c>
    </row>
    <row r="205" spans="1:4" s="50" customFormat="1" ht="12.75" hidden="1" customHeight="1">
      <c r="A205" s="70"/>
      <c r="B205" s="70" t="s">
        <v>519</v>
      </c>
      <c r="C205" s="71"/>
    </row>
    <row r="206" spans="1:4" s="50" customFormat="1" ht="20.25" hidden="1">
      <c r="A206" s="70"/>
      <c r="B206" s="70" t="s">
        <v>520</v>
      </c>
      <c r="C206" s="71"/>
    </row>
    <row r="207" spans="1:4" s="50" customFormat="1" ht="20.25" hidden="1">
      <c r="A207" s="70"/>
      <c r="B207" s="70" t="s">
        <v>521</v>
      </c>
      <c r="C207" s="71"/>
    </row>
    <row r="208" spans="1:4" s="50" customFormat="1" ht="20.25" hidden="1">
      <c r="A208" s="70"/>
      <c r="B208" s="70" t="s">
        <v>522</v>
      </c>
      <c r="C208" s="71"/>
    </row>
    <row r="209" spans="1:4" s="50" customFormat="1" ht="20.25" hidden="1">
      <c r="A209" s="70"/>
      <c r="B209" s="70" t="s">
        <v>523</v>
      </c>
      <c r="C209" s="71"/>
    </row>
    <row r="210" spans="1:4" s="50" customFormat="1" ht="20.25" hidden="1">
      <c r="A210" s="70"/>
      <c r="B210" s="70" t="s">
        <v>524</v>
      </c>
      <c r="C210" s="71"/>
    </row>
    <row r="211" spans="1:4" s="50" customFormat="1" ht="20.25" hidden="1">
      <c r="A211" s="70"/>
      <c r="B211" s="70"/>
      <c r="C211" s="71"/>
    </row>
    <row r="212" spans="1:4" s="50" customFormat="1" ht="20.25" hidden="1">
      <c r="A212" s="70"/>
      <c r="B212" s="70" t="s">
        <v>525</v>
      </c>
      <c r="C212" s="72"/>
    </row>
    <row r="213" spans="1:4" s="50" customFormat="1" ht="20.25" hidden="1">
      <c r="A213" s="70"/>
      <c r="B213" s="73" t="s">
        <v>526</v>
      </c>
      <c r="C213" s="72"/>
    </row>
    <row r="215" spans="1:4">
      <c r="D215" s="130"/>
    </row>
    <row r="216" spans="1:4">
      <c r="D216" s="131"/>
    </row>
  </sheetData>
  <sheetProtection selectLockedCells="1" selectUnlockedCells="1"/>
  <mergeCells count="13">
    <mergeCell ref="A12:C12"/>
    <mergeCell ref="A13:C13"/>
    <mergeCell ref="A14:C14"/>
    <mergeCell ref="B1:C1"/>
    <mergeCell ref="B4:D4"/>
    <mergeCell ref="B3:D3"/>
    <mergeCell ref="B2:D2"/>
    <mergeCell ref="B9:C9"/>
    <mergeCell ref="B10:C10"/>
    <mergeCell ref="B7:D7"/>
    <mergeCell ref="B8:D8"/>
    <mergeCell ref="B5:D5"/>
    <mergeCell ref="B6:D6"/>
  </mergeCells>
  <phoneticPr fontId="0" type="noConversion"/>
  <pageMargins left="0.59027777777777779" right="0.39374999999999999" top="0.19652777777777777" bottom="0.39374999999999999" header="0.51180555555555551" footer="0.51180555555555551"/>
  <pageSetup paperSize="9" scale="50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R257"/>
  <sheetViews>
    <sheetView view="pageBreakPreview" topLeftCell="A125" zoomScale="78" zoomScaleNormal="80" zoomScaleSheetLayoutView="78" workbookViewId="0">
      <selection activeCell="K15" sqref="K15"/>
    </sheetView>
  </sheetViews>
  <sheetFormatPr defaultRowHeight="12.75"/>
  <cols>
    <col min="1" max="1" width="68.28515625" customWidth="1"/>
    <col min="2" max="2" width="7.140625" style="91" customWidth="1"/>
    <col min="3" max="3" width="5.85546875" style="92" customWidth="1"/>
    <col min="4" max="4" width="5" style="92" customWidth="1"/>
    <col min="5" max="5" width="17.5703125" style="92" customWidth="1"/>
    <col min="6" max="6" width="5.85546875" style="92" customWidth="1"/>
    <col min="7" max="7" width="19.7109375" style="93" customWidth="1"/>
    <col min="8" max="8" width="17.5703125" customWidth="1"/>
    <col min="9" max="9" width="16.28515625" customWidth="1"/>
  </cols>
  <sheetData>
    <row r="1" spans="1:10" ht="18.75">
      <c r="B1" s="4"/>
      <c r="C1" s="320" t="s">
        <v>85</v>
      </c>
      <c r="D1" s="321"/>
      <c r="E1" s="4"/>
      <c r="F1" s="4"/>
      <c r="G1" s="94"/>
      <c r="H1" s="4"/>
      <c r="I1" s="94"/>
      <c r="J1" s="94"/>
    </row>
    <row r="2" spans="1:10" ht="18.75">
      <c r="B2" s="4"/>
      <c r="C2" s="320" t="s">
        <v>656</v>
      </c>
      <c r="D2" s="321"/>
      <c r="E2" s="321"/>
      <c r="F2" s="321"/>
      <c r="G2" s="311"/>
      <c r="H2" s="321"/>
      <c r="I2" s="311"/>
      <c r="J2" s="94"/>
    </row>
    <row r="3" spans="1:10" ht="18.75">
      <c r="B3" s="4"/>
      <c r="C3" s="320" t="s">
        <v>3</v>
      </c>
      <c r="D3" s="321"/>
      <c r="E3" s="321"/>
      <c r="F3" s="321"/>
      <c r="G3" s="312"/>
      <c r="H3" s="321"/>
      <c r="I3" s="312"/>
      <c r="J3" s="95"/>
    </row>
    <row r="4" spans="1:10" ht="18.75">
      <c r="B4" s="4"/>
      <c r="C4" s="322" t="s">
        <v>661</v>
      </c>
      <c r="D4" s="323"/>
      <c r="E4" s="323"/>
      <c r="F4" s="323"/>
      <c r="G4" s="311"/>
      <c r="H4" s="323"/>
      <c r="I4" s="311"/>
      <c r="J4" s="94"/>
    </row>
    <row r="5" spans="1:10" ht="18.75">
      <c r="B5" s="4"/>
      <c r="C5" s="322" t="s">
        <v>685</v>
      </c>
      <c r="D5" s="323"/>
      <c r="E5" s="323"/>
      <c r="F5" s="323"/>
      <c r="G5" s="311"/>
      <c r="H5" s="323"/>
      <c r="I5" s="311"/>
      <c r="J5" s="94"/>
    </row>
    <row r="6" spans="1:10" ht="18.75">
      <c r="B6" s="2"/>
      <c r="C6" s="322" t="s">
        <v>662</v>
      </c>
      <c r="D6" s="324"/>
      <c r="E6" s="324"/>
      <c r="F6" s="324"/>
      <c r="G6" s="315"/>
      <c r="H6" s="324"/>
      <c r="I6" s="315"/>
      <c r="J6" s="94"/>
    </row>
    <row r="7" spans="1:10" ht="18.75">
      <c r="B7" s="4"/>
      <c r="C7" s="320" t="s">
        <v>663</v>
      </c>
      <c r="D7" s="321"/>
      <c r="E7" s="321"/>
      <c r="F7" s="324"/>
      <c r="G7" s="315"/>
      <c r="H7" s="324"/>
      <c r="I7" s="315"/>
      <c r="J7" s="94"/>
    </row>
    <row r="8" spans="1:10" ht="18.75">
      <c r="B8" s="4"/>
      <c r="C8" s="322" t="s">
        <v>664</v>
      </c>
      <c r="D8" s="323"/>
      <c r="E8" s="323"/>
      <c r="F8" s="323"/>
      <c r="G8" s="311"/>
      <c r="H8" s="323"/>
      <c r="I8" s="311"/>
      <c r="J8" s="94"/>
    </row>
    <row r="9" spans="1:10" ht="18.75">
      <c r="B9" s="4"/>
      <c r="C9" s="322" t="s">
        <v>717</v>
      </c>
      <c r="D9" s="323"/>
      <c r="E9" s="323"/>
      <c r="F9" s="323"/>
      <c r="G9" s="94"/>
      <c r="H9" s="323"/>
      <c r="I9" s="94"/>
      <c r="J9" s="94"/>
    </row>
    <row r="10" spans="1:10" ht="18.75">
      <c r="B10" s="4"/>
      <c r="C10" s="322" t="s">
        <v>720</v>
      </c>
      <c r="D10" s="323"/>
      <c r="E10" s="323"/>
      <c r="F10" s="323"/>
      <c r="G10" s="94"/>
      <c r="H10" s="323"/>
      <c r="I10" s="94"/>
      <c r="J10" s="94"/>
    </row>
    <row r="12" spans="1:10" ht="18.75">
      <c r="A12" s="374" t="s">
        <v>2</v>
      </c>
      <c r="B12" s="374"/>
      <c r="C12" s="374"/>
      <c r="D12" s="374"/>
      <c r="E12" s="374"/>
      <c r="F12" s="374"/>
      <c r="G12" s="374"/>
    </row>
    <row r="13" spans="1:10" ht="18.75">
      <c r="A13" s="375" t="s">
        <v>515</v>
      </c>
      <c r="B13" s="375"/>
      <c r="C13" s="375"/>
      <c r="D13" s="375"/>
      <c r="E13" s="375"/>
      <c r="F13" s="375"/>
      <c r="G13" s="375"/>
    </row>
    <row r="14" spans="1:10" ht="18.75" customHeight="1">
      <c r="A14" s="375" t="s">
        <v>3</v>
      </c>
      <c r="B14" s="375"/>
      <c r="C14" s="375"/>
      <c r="D14" s="375"/>
      <c r="E14" s="375"/>
      <c r="F14" s="375"/>
      <c r="G14" s="375"/>
    </row>
    <row r="15" spans="1:10" ht="18.75" customHeight="1">
      <c r="A15" s="375" t="s">
        <v>715</v>
      </c>
      <c r="B15" s="375"/>
      <c r="C15" s="375"/>
      <c r="D15" s="375"/>
      <c r="E15" s="375"/>
      <c r="F15" s="375"/>
      <c r="G15" s="375"/>
    </row>
    <row r="16" spans="1:10" ht="19.5" thickBot="1">
      <c r="A16" s="87"/>
      <c r="B16" s="97"/>
      <c r="C16" s="98" t="s">
        <v>167</v>
      </c>
      <c r="D16" s="99"/>
      <c r="E16" s="99"/>
      <c r="F16" s="99"/>
      <c r="G16" s="100"/>
      <c r="H16" s="100" t="s">
        <v>104</v>
      </c>
    </row>
    <row r="17" spans="1:18" ht="51" customHeight="1" thickBot="1">
      <c r="A17" s="333" t="s">
        <v>106</v>
      </c>
      <c r="B17" s="334"/>
      <c r="C17" s="334" t="s">
        <v>4</v>
      </c>
      <c r="D17" s="334" t="s">
        <v>5</v>
      </c>
      <c r="E17" s="334" t="s">
        <v>6</v>
      </c>
      <c r="F17" s="334" t="s">
        <v>7</v>
      </c>
      <c r="G17" s="335" t="s">
        <v>654</v>
      </c>
      <c r="H17" s="336" t="s">
        <v>655</v>
      </c>
    </row>
    <row r="18" spans="1:18" ht="33">
      <c r="A18" s="337" t="s">
        <v>1</v>
      </c>
      <c r="B18" s="338" t="s">
        <v>0</v>
      </c>
      <c r="C18" s="339"/>
      <c r="D18" s="339"/>
      <c r="E18" s="339"/>
      <c r="F18" s="339"/>
      <c r="G18" s="340"/>
      <c r="H18" s="341"/>
    </row>
    <row r="19" spans="1:18" ht="16.5">
      <c r="A19" s="161" t="s">
        <v>8</v>
      </c>
      <c r="B19" s="141" t="s">
        <v>0</v>
      </c>
      <c r="C19" s="142" t="s">
        <v>9</v>
      </c>
      <c r="D19" s="142"/>
      <c r="E19" s="142"/>
      <c r="F19" s="142"/>
      <c r="G19" s="143">
        <f>G20+G25+G30+G43+G38</f>
        <v>5719249</v>
      </c>
      <c r="H19" s="162">
        <f>H20+H25+H30+H43+H38</f>
        <v>5769365</v>
      </c>
    </row>
    <row r="20" spans="1:18" ht="49.5">
      <c r="A20" s="163" t="s">
        <v>10</v>
      </c>
      <c r="B20" s="144" t="s">
        <v>0</v>
      </c>
      <c r="C20" s="144" t="s">
        <v>9</v>
      </c>
      <c r="D20" s="145" t="s">
        <v>11</v>
      </c>
      <c r="E20" s="145"/>
      <c r="F20" s="145"/>
      <c r="G20" s="146">
        <f t="shared" ref="G20:H23" si="0">G21</f>
        <v>1126976</v>
      </c>
      <c r="H20" s="164">
        <f t="shared" si="0"/>
        <v>1126976</v>
      </c>
    </row>
    <row r="21" spans="1:18" ht="49.5">
      <c r="A21" s="133" t="s">
        <v>12</v>
      </c>
      <c r="B21" s="147" t="s">
        <v>0</v>
      </c>
      <c r="C21" s="147" t="s">
        <v>9</v>
      </c>
      <c r="D21" s="147" t="s">
        <v>11</v>
      </c>
      <c r="E21" s="148" t="s">
        <v>257</v>
      </c>
      <c r="F21" s="149"/>
      <c r="G21" s="150">
        <f t="shared" si="0"/>
        <v>1126976</v>
      </c>
      <c r="H21" s="165">
        <f t="shared" si="0"/>
        <v>1126976</v>
      </c>
    </row>
    <row r="22" spans="1:18" ht="16.5">
      <c r="A22" s="133" t="s">
        <v>13</v>
      </c>
      <c r="B22" s="147" t="s">
        <v>0</v>
      </c>
      <c r="C22" s="147" t="s">
        <v>9</v>
      </c>
      <c r="D22" s="149" t="s">
        <v>11</v>
      </c>
      <c r="E22" s="148" t="s">
        <v>258</v>
      </c>
      <c r="F22" s="149"/>
      <c r="G22" s="150">
        <f t="shared" si="0"/>
        <v>1126976</v>
      </c>
      <c r="H22" s="165">
        <f t="shared" si="0"/>
        <v>1126976</v>
      </c>
    </row>
    <row r="23" spans="1:18" ht="16.5">
      <c r="A23" s="133" t="s">
        <v>14</v>
      </c>
      <c r="B23" s="147" t="s">
        <v>0</v>
      </c>
      <c r="C23" s="147" t="s">
        <v>9</v>
      </c>
      <c r="D23" s="147" t="s">
        <v>11</v>
      </c>
      <c r="E23" s="148" t="s">
        <v>259</v>
      </c>
      <c r="F23" s="149"/>
      <c r="G23" s="150">
        <f t="shared" si="0"/>
        <v>1126976</v>
      </c>
      <c r="H23" s="165">
        <f t="shared" si="0"/>
        <v>1126976</v>
      </c>
    </row>
    <row r="24" spans="1:18" ht="33">
      <c r="A24" s="133" t="s">
        <v>15</v>
      </c>
      <c r="B24" s="147" t="s">
        <v>0</v>
      </c>
      <c r="C24" s="147" t="s">
        <v>9</v>
      </c>
      <c r="D24" s="147" t="s">
        <v>11</v>
      </c>
      <c r="E24" s="148" t="s">
        <v>259</v>
      </c>
      <c r="F24" s="149" t="s">
        <v>16</v>
      </c>
      <c r="G24" s="150">
        <v>1126976</v>
      </c>
      <c r="H24" s="165">
        <v>1126976</v>
      </c>
    </row>
    <row r="25" spans="1:18" ht="68.25" customHeight="1">
      <c r="A25" s="163" t="s">
        <v>17</v>
      </c>
      <c r="B25" s="144" t="s">
        <v>0</v>
      </c>
      <c r="C25" s="144" t="s">
        <v>9</v>
      </c>
      <c r="D25" s="145" t="s">
        <v>18</v>
      </c>
      <c r="E25" s="145"/>
      <c r="F25" s="145"/>
      <c r="G25" s="146">
        <f t="shared" ref="G25:H28" si="1">G26</f>
        <v>427835</v>
      </c>
      <c r="H25" s="164">
        <f t="shared" si="1"/>
        <v>427835</v>
      </c>
      <c r="R25" s="252"/>
    </row>
    <row r="26" spans="1:18" ht="49.5">
      <c r="A26" s="133" t="s">
        <v>12</v>
      </c>
      <c r="B26" s="147" t="s">
        <v>0</v>
      </c>
      <c r="C26" s="147" t="s">
        <v>9</v>
      </c>
      <c r="D26" s="149" t="s">
        <v>18</v>
      </c>
      <c r="E26" s="148" t="s">
        <v>257</v>
      </c>
      <c r="F26" s="149"/>
      <c r="G26" s="150">
        <f t="shared" si="1"/>
        <v>427835</v>
      </c>
      <c r="H26" s="165">
        <f t="shared" si="1"/>
        <v>427835</v>
      </c>
    </row>
    <row r="27" spans="1:18" ht="33.75" customHeight="1">
      <c r="A27" s="133" t="s">
        <v>19</v>
      </c>
      <c r="B27" s="147" t="s">
        <v>0</v>
      </c>
      <c r="C27" s="147" t="s">
        <v>9</v>
      </c>
      <c r="D27" s="149" t="s">
        <v>18</v>
      </c>
      <c r="E27" s="148" t="s">
        <v>260</v>
      </c>
      <c r="F27" s="149"/>
      <c r="G27" s="150">
        <f t="shared" si="1"/>
        <v>427835</v>
      </c>
      <c r="H27" s="165">
        <f t="shared" si="1"/>
        <v>427835</v>
      </c>
    </row>
    <row r="28" spans="1:18" ht="36" customHeight="1">
      <c r="A28" s="133" t="s">
        <v>20</v>
      </c>
      <c r="B28" s="147" t="s">
        <v>0</v>
      </c>
      <c r="C28" s="147" t="s">
        <v>9</v>
      </c>
      <c r="D28" s="149" t="s">
        <v>18</v>
      </c>
      <c r="E28" s="148" t="s">
        <v>261</v>
      </c>
      <c r="F28" s="149"/>
      <c r="G28" s="150">
        <f t="shared" si="1"/>
        <v>427835</v>
      </c>
      <c r="H28" s="165">
        <f t="shared" si="1"/>
        <v>427835</v>
      </c>
    </row>
    <row r="29" spans="1:18" ht="33">
      <c r="A29" s="133" t="s">
        <v>15</v>
      </c>
      <c r="B29" s="147" t="s">
        <v>0</v>
      </c>
      <c r="C29" s="147" t="s">
        <v>9</v>
      </c>
      <c r="D29" s="149" t="s">
        <v>18</v>
      </c>
      <c r="E29" s="148" t="s">
        <v>261</v>
      </c>
      <c r="F29" s="149" t="s">
        <v>16</v>
      </c>
      <c r="G29" s="150">
        <v>427835</v>
      </c>
      <c r="H29" s="165">
        <v>427835</v>
      </c>
    </row>
    <row r="30" spans="1:18" ht="66">
      <c r="A30" s="163" t="s">
        <v>21</v>
      </c>
      <c r="B30" s="144" t="s">
        <v>0</v>
      </c>
      <c r="C30" s="144" t="s">
        <v>9</v>
      </c>
      <c r="D30" s="144" t="s">
        <v>22</v>
      </c>
      <c r="E30" s="144"/>
      <c r="F30" s="144"/>
      <c r="G30" s="146">
        <f t="shared" ref="G30:H32" si="2">G31</f>
        <v>3923738</v>
      </c>
      <c r="H30" s="164">
        <f t="shared" si="2"/>
        <v>3971554</v>
      </c>
    </row>
    <row r="31" spans="1:18" ht="49.5">
      <c r="A31" s="133" t="s">
        <v>12</v>
      </c>
      <c r="B31" s="147" t="s">
        <v>0</v>
      </c>
      <c r="C31" s="147" t="s">
        <v>9</v>
      </c>
      <c r="D31" s="149" t="s">
        <v>22</v>
      </c>
      <c r="E31" s="148" t="s">
        <v>257</v>
      </c>
      <c r="F31" s="149"/>
      <c r="G31" s="150">
        <f t="shared" si="2"/>
        <v>3923738</v>
      </c>
      <c r="H31" s="165">
        <f t="shared" si="2"/>
        <v>3971554</v>
      </c>
    </row>
    <row r="32" spans="1:18" ht="24" customHeight="1">
      <c r="A32" s="133" t="s">
        <v>23</v>
      </c>
      <c r="B32" s="147" t="s">
        <v>0</v>
      </c>
      <c r="C32" s="147" t="s">
        <v>9</v>
      </c>
      <c r="D32" s="149" t="s">
        <v>22</v>
      </c>
      <c r="E32" s="148" t="s">
        <v>262</v>
      </c>
      <c r="F32" s="149"/>
      <c r="G32" s="150">
        <f t="shared" si="2"/>
        <v>3923738</v>
      </c>
      <c r="H32" s="165">
        <f t="shared" si="2"/>
        <v>3971554</v>
      </c>
    </row>
    <row r="33" spans="1:10" ht="16.5">
      <c r="A33" s="133" t="s">
        <v>24</v>
      </c>
      <c r="B33" s="147" t="s">
        <v>0</v>
      </c>
      <c r="C33" s="147" t="s">
        <v>9</v>
      </c>
      <c r="D33" s="149" t="s">
        <v>22</v>
      </c>
      <c r="E33" s="148" t="s">
        <v>263</v>
      </c>
      <c r="F33" s="149"/>
      <c r="G33" s="150">
        <f>G34+G35+G36+G37</f>
        <v>3923738</v>
      </c>
      <c r="H33" s="165">
        <f>H34+H35+H36+H37</f>
        <v>3971554</v>
      </c>
    </row>
    <row r="34" spans="1:10" ht="33">
      <c r="A34" s="133" t="s">
        <v>15</v>
      </c>
      <c r="B34" s="147" t="s">
        <v>0</v>
      </c>
      <c r="C34" s="147" t="s">
        <v>9</v>
      </c>
      <c r="D34" s="149" t="s">
        <v>22</v>
      </c>
      <c r="E34" s="148" t="s">
        <v>263</v>
      </c>
      <c r="F34" s="149" t="s">
        <v>16</v>
      </c>
      <c r="G34" s="150">
        <v>2677418</v>
      </c>
      <c r="H34" s="165">
        <v>2679418</v>
      </c>
    </row>
    <row r="35" spans="1:10" ht="33">
      <c r="A35" s="166" t="s">
        <v>25</v>
      </c>
      <c r="B35" s="147" t="s">
        <v>0</v>
      </c>
      <c r="C35" s="147" t="s">
        <v>9</v>
      </c>
      <c r="D35" s="149" t="s">
        <v>22</v>
      </c>
      <c r="E35" s="148" t="s">
        <v>263</v>
      </c>
      <c r="F35" s="149" t="s">
        <v>26</v>
      </c>
      <c r="G35" s="150">
        <v>1168320</v>
      </c>
      <c r="H35" s="165">
        <v>1213136</v>
      </c>
    </row>
    <row r="36" spans="1:10" ht="16.5">
      <c r="A36" s="167" t="s">
        <v>27</v>
      </c>
      <c r="B36" s="147" t="s">
        <v>0</v>
      </c>
      <c r="C36" s="147" t="s">
        <v>9</v>
      </c>
      <c r="D36" s="149" t="s">
        <v>22</v>
      </c>
      <c r="E36" s="148" t="s">
        <v>263</v>
      </c>
      <c r="F36" s="149" t="s">
        <v>28</v>
      </c>
      <c r="G36" s="150">
        <v>68000</v>
      </c>
      <c r="H36" s="165">
        <v>69000</v>
      </c>
    </row>
    <row r="37" spans="1:10" ht="16.5">
      <c r="A37" s="167" t="s">
        <v>560</v>
      </c>
      <c r="B37" s="147" t="s">
        <v>0</v>
      </c>
      <c r="C37" s="147" t="s">
        <v>9</v>
      </c>
      <c r="D37" s="149" t="s">
        <v>22</v>
      </c>
      <c r="E37" s="148" t="s">
        <v>263</v>
      </c>
      <c r="F37" s="149" t="s">
        <v>561</v>
      </c>
      <c r="G37" s="150">
        <v>10000</v>
      </c>
      <c r="H37" s="165">
        <v>10000</v>
      </c>
    </row>
    <row r="38" spans="1:10" ht="16.5">
      <c r="A38" s="132" t="s">
        <v>264</v>
      </c>
      <c r="B38" s="151" t="s">
        <v>0</v>
      </c>
      <c r="C38" s="151" t="s">
        <v>9</v>
      </c>
      <c r="D38" s="151" t="s">
        <v>79</v>
      </c>
      <c r="E38" s="151"/>
      <c r="F38" s="151"/>
      <c r="G38" s="146">
        <f t="shared" ref="G38:H41" si="3">G39</f>
        <v>25000</v>
      </c>
      <c r="H38" s="164">
        <f t="shared" si="3"/>
        <v>25000</v>
      </c>
    </row>
    <row r="39" spans="1:10" ht="49.5">
      <c r="A39" s="168" t="s">
        <v>12</v>
      </c>
      <c r="B39" s="139" t="s">
        <v>0</v>
      </c>
      <c r="C39" s="148" t="s">
        <v>9</v>
      </c>
      <c r="D39" s="148" t="s">
        <v>79</v>
      </c>
      <c r="E39" s="149" t="s">
        <v>257</v>
      </c>
      <c r="F39" s="152"/>
      <c r="G39" s="150">
        <f t="shared" si="3"/>
        <v>25000</v>
      </c>
      <c r="H39" s="165">
        <f t="shared" si="3"/>
        <v>25000</v>
      </c>
    </row>
    <row r="40" spans="1:10" ht="16.5">
      <c r="A40" s="133" t="s">
        <v>29</v>
      </c>
      <c r="B40" s="139" t="s">
        <v>0</v>
      </c>
      <c r="C40" s="148" t="s">
        <v>9</v>
      </c>
      <c r="D40" s="148" t="s">
        <v>79</v>
      </c>
      <c r="E40" s="149" t="s">
        <v>265</v>
      </c>
      <c r="F40" s="152"/>
      <c r="G40" s="150">
        <f t="shared" si="3"/>
        <v>25000</v>
      </c>
      <c r="H40" s="165">
        <f t="shared" si="3"/>
        <v>25000</v>
      </c>
    </row>
    <row r="41" spans="1:10" ht="49.5">
      <c r="A41" s="133" t="s">
        <v>40</v>
      </c>
      <c r="B41" s="139" t="s">
        <v>0</v>
      </c>
      <c r="C41" s="148" t="s">
        <v>9</v>
      </c>
      <c r="D41" s="148" t="s">
        <v>79</v>
      </c>
      <c r="E41" s="149" t="s">
        <v>266</v>
      </c>
      <c r="F41" s="152"/>
      <c r="G41" s="150">
        <f t="shared" si="3"/>
        <v>25000</v>
      </c>
      <c r="H41" s="165">
        <f t="shared" si="3"/>
        <v>25000</v>
      </c>
      <c r="J41" s="101"/>
    </row>
    <row r="42" spans="1:10" ht="16.5">
      <c r="A42" s="133" t="s">
        <v>41</v>
      </c>
      <c r="B42" s="139" t="s">
        <v>0</v>
      </c>
      <c r="C42" s="148" t="s">
        <v>9</v>
      </c>
      <c r="D42" s="148" t="s">
        <v>79</v>
      </c>
      <c r="E42" s="149" t="s">
        <v>266</v>
      </c>
      <c r="F42" s="152" t="s">
        <v>42</v>
      </c>
      <c r="G42" s="150">
        <v>25000</v>
      </c>
      <c r="H42" s="165">
        <v>25000</v>
      </c>
    </row>
    <row r="43" spans="1:10" ht="16.5">
      <c r="A43" s="163" t="s">
        <v>29</v>
      </c>
      <c r="B43" s="144" t="s">
        <v>0</v>
      </c>
      <c r="C43" s="144" t="s">
        <v>9</v>
      </c>
      <c r="D43" s="144" t="s">
        <v>30</v>
      </c>
      <c r="E43" s="145"/>
      <c r="F43" s="145"/>
      <c r="G43" s="146">
        <f>G44+G51</f>
        <v>215700</v>
      </c>
      <c r="H43" s="164">
        <f>H44+H51</f>
        <v>218000</v>
      </c>
    </row>
    <row r="44" spans="1:10" ht="49.5">
      <c r="A44" s="133" t="s">
        <v>12</v>
      </c>
      <c r="B44" s="147" t="s">
        <v>0</v>
      </c>
      <c r="C44" s="147" t="s">
        <v>9</v>
      </c>
      <c r="D44" s="149" t="s">
        <v>30</v>
      </c>
      <c r="E44" s="149" t="s">
        <v>267</v>
      </c>
      <c r="F44" s="149"/>
      <c r="G44" s="150">
        <f>G45</f>
        <v>197700</v>
      </c>
      <c r="H44" s="165">
        <f>H45</f>
        <v>198000</v>
      </c>
    </row>
    <row r="45" spans="1:10" ht="16.5">
      <c r="A45" s="133" t="s">
        <v>29</v>
      </c>
      <c r="B45" s="147" t="s">
        <v>0</v>
      </c>
      <c r="C45" s="149" t="s">
        <v>9</v>
      </c>
      <c r="D45" s="149" t="s">
        <v>30</v>
      </c>
      <c r="E45" s="149" t="s">
        <v>265</v>
      </c>
      <c r="F45" s="149"/>
      <c r="G45" s="150">
        <f>G46+G49</f>
        <v>197700</v>
      </c>
      <c r="H45" s="165">
        <f>H46+H49</f>
        <v>198000</v>
      </c>
    </row>
    <row r="46" spans="1:10" ht="16.5">
      <c r="A46" s="133" t="s">
        <v>31</v>
      </c>
      <c r="B46" s="147" t="s">
        <v>0</v>
      </c>
      <c r="C46" s="149" t="s">
        <v>9</v>
      </c>
      <c r="D46" s="149" t="s">
        <v>30</v>
      </c>
      <c r="E46" s="149" t="s">
        <v>268</v>
      </c>
      <c r="F46" s="149"/>
      <c r="G46" s="150">
        <f>+G48+G47</f>
        <v>197700</v>
      </c>
      <c r="H46" s="165">
        <f>+H48+H47</f>
        <v>198000</v>
      </c>
    </row>
    <row r="47" spans="1:10" ht="16.5">
      <c r="A47" s="167" t="s">
        <v>560</v>
      </c>
      <c r="B47" s="147" t="s">
        <v>0</v>
      </c>
      <c r="C47" s="149" t="s">
        <v>9</v>
      </c>
      <c r="D47" s="149" t="s">
        <v>30</v>
      </c>
      <c r="E47" s="149" t="s">
        <v>268</v>
      </c>
      <c r="F47" s="149" t="s">
        <v>561</v>
      </c>
      <c r="G47" s="150">
        <v>6000</v>
      </c>
      <c r="H47" s="165">
        <v>6000</v>
      </c>
    </row>
    <row r="48" spans="1:10" ht="16.5">
      <c r="A48" s="166" t="s">
        <v>27</v>
      </c>
      <c r="B48" s="147" t="s">
        <v>0</v>
      </c>
      <c r="C48" s="149" t="s">
        <v>9</v>
      </c>
      <c r="D48" s="149" t="s">
        <v>30</v>
      </c>
      <c r="E48" s="149" t="s">
        <v>268</v>
      </c>
      <c r="F48" s="149" t="s">
        <v>28</v>
      </c>
      <c r="G48" s="150">
        <v>191700</v>
      </c>
      <c r="H48" s="165">
        <v>192000</v>
      </c>
    </row>
    <row r="49" spans="1:8" ht="16.5">
      <c r="A49" s="166" t="s">
        <v>603</v>
      </c>
      <c r="B49" s="147" t="s">
        <v>0</v>
      </c>
      <c r="C49" s="149" t="s">
        <v>9</v>
      </c>
      <c r="D49" s="149" t="s">
        <v>30</v>
      </c>
      <c r="E49" s="149" t="s">
        <v>604</v>
      </c>
      <c r="F49" s="149"/>
      <c r="G49" s="150">
        <f>G50</f>
        <v>0</v>
      </c>
      <c r="H49" s="165">
        <f>H50</f>
        <v>0</v>
      </c>
    </row>
    <row r="50" spans="1:8" ht="33">
      <c r="A50" s="166" t="s">
        <v>25</v>
      </c>
      <c r="B50" s="147" t="s">
        <v>0</v>
      </c>
      <c r="C50" s="149" t="s">
        <v>9</v>
      </c>
      <c r="D50" s="149" t="s">
        <v>30</v>
      </c>
      <c r="E50" s="149" t="s">
        <v>604</v>
      </c>
      <c r="F50" s="149" t="s">
        <v>26</v>
      </c>
      <c r="G50" s="150">
        <v>0</v>
      </c>
      <c r="H50" s="165">
        <v>0</v>
      </c>
    </row>
    <row r="51" spans="1:8" ht="49.5">
      <c r="A51" s="169" t="s">
        <v>555</v>
      </c>
      <c r="B51" s="147" t="s">
        <v>0</v>
      </c>
      <c r="C51" s="149" t="s">
        <v>9</v>
      </c>
      <c r="D51" s="149" t="s">
        <v>30</v>
      </c>
      <c r="E51" s="149" t="s">
        <v>299</v>
      </c>
      <c r="F51" s="149"/>
      <c r="G51" s="150">
        <f t="shared" ref="G51:H53" si="4">G52</f>
        <v>18000</v>
      </c>
      <c r="H51" s="165">
        <f t="shared" si="4"/>
        <v>20000</v>
      </c>
    </row>
    <row r="52" spans="1:8" ht="16.5">
      <c r="A52" s="288" t="s">
        <v>512</v>
      </c>
      <c r="B52" s="147" t="s">
        <v>0</v>
      </c>
      <c r="C52" s="149" t="s">
        <v>9</v>
      </c>
      <c r="D52" s="149" t="s">
        <v>30</v>
      </c>
      <c r="E52" s="149" t="s">
        <v>296</v>
      </c>
      <c r="F52" s="149"/>
      <c r="G52" s="150">
        <f t="shared" si="4"/>
        <v>18000</v>
      </c>
      <c r="H52" s="165">
        <f t="shared" si="4"/>
        <v>20000</v>
      </c>
    </row>
    <row r="53" spans="1:8" ht="16.5">
      <c r="A53" s="288" t="s">
        <v>513</v>
      </c>
      <c r="B53" s="147" t="s">
        <v>0</v>
      </c>
      <c r="C53" s="149" t="s">
        <v>9</v>
      </c>
      <c r="D53" s="149" t="s">
        <v>30</v>
      </c>
      <c r="E53" s="149" t="s">
        <v>586</v>
      </c>
      <c r="F53" s="149"/>
      <c r="G53" s="150">
        <f t="shared" si="4"/>
        <v>18000</v>
      </c>
      <c r="H53" s="165">
        <f t="shared" si="4"/>
        <v>20000</v>
      </c>
    </row>
    <row r="54" spans="1:8" ht="33">
      <c r="A54" s="166" t="s">
        <v>25</v>
      </c>
      <c r="B54" s="147" t="s">
        <v>0</v>
      </c>
      <c r="C54" s="149" t="s">
        <v>9</v>
      </c>
      <c r="D54" s="149" t="s">
        <v>30</v>
      </c>
      <c r="E54" s="149" t="s">
        <v>586</v>
      </c>
      <c r="F54" s="149" t="s">
        <v>26</v>
      </c>
      <c r="G54" s="150">
        <v>18000</v>
      </c>
      <c r="H54" s="165">
        <v>20000</v>
      </c>
    </row>
    <row r="55" spans="1:8" ht="16.5">
      <c r="A55" s="170" t="s">
        <v>32</v>
      </c>
      <c r="B55" s="145" t="s">
        <v>0</v>
      </c>
      <c r="C55" s="145" t="s">
        <v>11</v>
      </c>
      <c r="D55" s="145"/>
      <c r="E55" s="145"/>
      <c r="F55" s="145"/>
      <c r="G55" s="153">
        <f>G56</f>
        <v>310200</v>
      </c>
      <c r="H55" s="171">
        <f>H56</f>
        <v>310200</v>
      </c>
    </row>
    <row r="56" spans="1:8" ht="16.5">
      <c r="A56" s="170" t="s">
        <v>33</v>
      </c>
      <c r="B56" s="149" t="s">
        <v>0</v>
      </c>
      <c r="C56" s="145" t="s">
        <v>11</v>
      </c>
      <c r="D56" s="145" t="s">
        <v>18</v>
      </c>
      <c r="E56" s="145"/>
      <c r="F56" s="145"/>
      <c r="G56" s="154">
        <f>G57</f>
        <v>310200</v>
      </c>
      <c r="H56" s="172">
        <f>H57</f>
        <v>310200</v>
      </c>
    </row>
    <row r="57" spans="1:8" ht="49.5">
      <c r="A57" s="168" t="s">
        <v>12</v>
      </c>
      <c r="B57" s="149" t="s">
        <v>0</v>
      </c>
      <c r="C57" s="149" t="s">
        <v>11</v>
      </c>
      <c r="D57" s="149" t="s">
        <v>18</v>
      </c>
      <c r="E57" s="149" t="s">
        <v>257</v>
      </c>
      <c r="F57" s="149"/>
      <c r="G57" s="150">
        <f>G59</f>
        <v>310200</v>
      </c>
      <c r="H57" s="165">
        <f>H59</f>
        <v>310200</v>
      </c>
    </row>
    <row r="58" spans="1:8" ht="16.5">
      <c r="A58" s="133" t="s">
        <v>29</v>
      </c>
      <c r="B58" s="149" t="s">
        <v>0</v>
      </c>
      <c r="C58" s="149" t="s">
        <v>11</v>
      </c>
      <c r="D58" s="149" t="s">
        <v>18</v>
      </c>
      <c r="E58" s="149" t="s">
        <v>265</v>
      </c>
      <c r="F58" s="149"/>
      <c r="G58" s="150">
        <f>G59</f>
        <v>310200</v>
      </c>
      <c r="H58" s="165">
        <f>H59</f>
        <v>310200</v>
      </c>
    </row>
    <row r="59" spans="1:8" ht="33">
      <c r="A59" s="168" t="s">
        <v>34</v>
      </c>
      <c r="B59" s="149" t="s">
        <v>0</v>
      </c>
      <c r="C59" s="149" t="s">
        <v>11</v>
      </c>
      <c r="D59" s="149" t="s">
        <v>18</v>
      </c>
      <c r="E59" s="149" t="s">
        <v>653</v>
      </c>
      <c r="F59" s="145"/>
      <c r="G59" s="154">
        <f>G60+G61</f>
        <v>310200</v>
      </c>
      <c r="H59" s="172">
        <f>H60+H61</f>
        <v>310200</v>
      </c>
    </row>
    <row r="60" spans="1:8" ht="33">
      <c r="A60" s="133" t="s">
        <v>15</v>
      </c>
      <c r="B60" s="149" t="s">
        <v>0</v>
      </c>
      <c r="C60" s="149" t="s">
        <v>11</v>
      </c>
      <c r="D60" s="149" t="s">
        <v>18</v>
      </c>
      <c r="E60" s="149" t="s">
        <v>653</v>
      </c>
      <c r="F60" s="149" t="s">
        <v>16</v>
      </c>
      <c r="G60" s="150">
        <v>281981.95</v>
      </c>
      <c r="H60" s="165">
        <v>281981.95</v>
      </c>
    </row>
    <row r="61" spans="1:8" ht="33">
      <c r="A61" s="166" t="s">
        <v>25</v>
      </c>
      <c r="B61" s="149" t="s">
        <v>0</v>
      </c>
      <c r="C61" s="149" t="s">
        <v>11</v>
      </c>
      <c r="D61" s="149" t="s">
        <v>18</v>
      </c>
      <c r="E61" s="149" t="s">
        <v>653</v>
      </c>
      <c r="F61" s="149" t="s">
        <v>26</v>
      </c>
      <c r="G61" s="150">
        <v>28218.05</v>
      </c>
      <c r="H61" s="165">
        <v>28218.05</v>
      </c>
    </row>
    <row r="62" spans="1:8" ht="33">
      <c r="A62" s="161" t="s">
        <v>35</v>
      </c>
      <c r="B62" s="141" t="s">
        <v>0</v>
      </c>
      <c r="C62" s="142" t="s">
        <v>18</v>
      </c>
      <c r="D62" s="142"/>
      <c r="E62" s="142"/>
      <c r="F62" s="142"/>
      <c r="G62" s="143">
        <f>G63+G78</f>
        <v>57000</v>
      </c>
      <c r="H62" s="162">
        <f>H63+H78</f>
        <v>67500</v>
      </c>
    </row>
    <row r="63" spans="1:8" ht="16.5">
      <c r="A63" s="163" t="s">
        <v>36</v>
      </c>
      <c r="B63" s="144" t="s">
        <v>0</v>
      </c>
      <c r="C63" s="144" t="s">
        <v>18</v>
      </c>
      <c r="D63" s="144" t="s">
        <v>11</v>
      </c>
      <c r="E63" s="145"/>
      <c r="F63" s="145"/>
      <c r="G63" s="146">
        <f>G64+G74</f>
        <v>16000</v>
      </c>
      <c r="H63" s="164">
        <f>H64+H74+H69</f>
        <v>13000</v>
      </c>
    </row>
    <row r="64" spans="1:8" ht="52.5" customHeight="1">
      <c r="A64" s="133" t="s">
        <v>589</v>
      </c>
      <c r="B64" s="147" t="s">
        <v>0</v>
      </c>
      <c r="C64" s="147" t="s">
        <v>18</v>
      </c>
      <c r="D64" s="149" t="s">
        <v>11</v>
      </c>
      <c r="E64" s="149" t="s">
        <v>285</v>
      </c>
      <c r="F64" s="149"/>
      <c r="G64" s="150">
        <f>G65</f>
        <v>14000</v>
      </c>
      <c r="H64" s="165">
        <f>H65</f>
        <v>0</v>
      </c>
    </row>
    <row r="65" spans="1:8" ht="16.5">
      <c r="A65" s="133" t="s">
        <v>271</v>
      </c>
      <c r="B65" s="147" t="s">
        <v>0</v>
      </c>
      <c r="C65" s="147" t="s">
        <v>18</v>
      </c>
      <c r="D65" s="147" t="s">
        <v>11</v>
      </c>
      <c r="E65" s="149" t="s">
        <v>544</v>
      </c>
      <c r="F65" s="149"/>
      <c r="G65" s="150">
        <f>G66</f>
        <v>14000</v>
      </c>
      <c r="H65" s="165">
        <f>H66</f>
        <v>0</v>
      </c>
    </row>
    <row r="66" spans="1:8" ht="33">
      <c r="A66" s="173" t="s">
        <v>37</v>
      </c>
      <c r="B66" s="147" t="s">
        <v>0</v>
      </c>
      <c r="C66" s="147" t="s">
        <v>18</v>
      </c>
      <c r="D66" s="147" t="s">
        <v>11</v>
      </c>
      <c r="E66" s="149" t="s">
        <v>562</v>
      </c>
      <c r="F66" s="149"/>
      <c r="G66" s="150">
        <f>G68+G67</f>
        <v>14000</v>
      </c>
      <c r="H66" s="165">
        <f>H68+H67</f>
        <v>0</v>
      </c>
    </row>
    <row r="67" spans="1:8" ht="33">
      <c r="A67" s="133" t="s">
        <v>15</v>
      </c>
      <c r="B67" s="147" t="s">
        <v>0</v>
      </c>
      <c r="C67" s="147" t="s">
        <v>18</v>
      </c>
      <c r="D67" s="147" t="s">
        <v>11</v>
      </c>
      <c r="E67" s="149" t="s">
        <v>562</v>
      </c>
      <c r="F67" s="149" t="s">
        <v>16</v>
      </c>
      <c r="G67" s="150">
        <v>7000</v>
      </c>
      <c r="H67" s="165">
        <v>0</v>
      </c>
    </row>
    <row r="68" spans="1:8" ht="33">
      <c r="A68" s="166" t="s">
        <v>25</v>
      </c>
      <c r="B68" s="147" t="s">
        <v>0</v>
      </c>
      <c r="C68" s="147" t="s">
        <v>18</v>
      </c>
      <c r="D68" s="147" t="s">
        <v>11</v>
      </c>
      <c r="E68" s="149" t="s">
        <v>562</v>
      </c>
      <c r="F68" s="149" t="s">
        <v>26</v>
      </c>
      <c r="G68" s="150">
        <v>7000</v>
      </c>
      <c r="H68" s="165">
        <v>0</v>
      </c>
    </row>
    <row r="69" spans="1:8" ht="53.25" customHeight="1">
      <c r="A69" s="133" t="s">
        <v>12</v>
      </c>
      <c r="B69" s="147" t="s">
        <v>0</v>
      </c>
      <c r="C69" s="147" t="s">
        <v>18</v>
      </c>
      <c r="D69" s="149" t="s">
        <v>11</v>
      </c>
      <c r="E69" s="149" t="s">
        <v>257</v>
      </c>
      <c r="F69" s="149"/>
      <c r="G69" s="150">
        <f>G70</f>
        <v>0</v>
      </c>
      <c r="H69" s="165">
        <f>H70</f>
        <v>11000</v>
      </c>
    </row>
    <row r="70" spans="1:8" ht="16.5">
      <c r="A70" s="133" t="s">
        <v>29</v>
      </c>
      <c r="B70" s="147" t="s">
        <v>0</v>
      </c>
      <c r="C70" s="147" t="s">
        <v>18</v>
      </c>
      <c r="D70" s="147" t="s">
        <v>11</v>
      </c>
      <c r="E70" s="149" t="s">
        <v>265</v>
      </c>
      <c r="F70" s="149"/>
      <c r="G70" s="150">
        <f>G71</f>
        <v>0</v>
      </c>
      <c r="H70" s="165">
        <f>H71</f>
        <v>11000</v>
      </c>
    </row>
    <row r="71" spans="1:8" ht="33">
      <c r="A71" s="173" t="s">
        <v>37</v>
      </c>
      <c r="B71" s="147" t="s">
        <v>0</v>
      </c>
      <c r="C71" s="147" t="s">
        <v>18</v>
      </c>
      <c r="D71" s="147" t="s">
        <v>11</v>
      </c>
      <c r="E71" s="149" t="s">
        <v>617</v>
      </c>
      <c r="F71" s="149"/>
      <c r="G71" s="150">
        <f>G73+G72</f>
        <v>0</v>
      </c>
      <c r="H71" s="165">
        <f>H73+H72</f>
        <v>11000</v>
      </c>
    </row>
    <row r="72" spans="1:8" ht="33">
      <c r="A72" s="168" t="s">
        <v>15</v>
      </c>
      <c r="B72" s="147" t="s">
        <v>0</v>
      </c>
      <c r="C72" s="147" t="s">
        <v>18</v>
      </c>
      <c r="D72" s="147" t="s">
        <v>11</v>
      </c>
      <c r="E72" s="149" t="s">
        <v>617</v>
      </c>
      <c r="F72" s="149" t="s">
        <v>16</v>
      </c>
      <c r="G72" s="150">
        <v>0</v>
      </c>
      <c r="H72" s="165">
        <v>8000</v>
      </c>
    </row>
    <row r="73" spans="1:8" ht="33">
      <c r="A73" s="173" t="s">
        <v>25</v>
      </c>
      <c r="B73" s="147" t="s">
        <v>0</v>
      </c>
      <c r="C73" s="147" t="s">
        <v>18</v>
      </c>
      <c r="D73" s="147" t="s">
        <v>11</v>
      </c>
      <c r="E73" s="149" t="s">
        <v>617</v>
      </c>
      <c r="F73" s="149" t="s">
        <v>26</v>
      </c>
      <c r="G73" s="150">
        <v>0</v>
      </c>
      <c r="H73" s="165">
        <v>3000</v>
      </c>
    </row>
    <row r="74" spans="1:8" ht="49.5" customHeight="1">
      <c r="A74" s="169" t="s">
        <v>593</v>
      </c>
      <c r="B74" s="147" t="s">
        <v>0</v>
      </c>
      <c r="C74" s="147" t="s">
        <v>18</v>
      </c>
      <c r="D74" s="147" t="s">
        <v>11</v>
      </c>
      <c r="E74" s="149" t="s">
        <v>286</v>
      </c>
      <c r="F74" s="149"/>
      <c r="G74" s="150">
        <f>G76</f>
        <v>2000</v>
      </c>
      <c r="H74" s="165">
        <f>H76</f>
        <v>2000</v>
      </c>
    </row>
    <row r="75" spans="1:8" ht="19.5" customHeight="1">
      <c r="A75" s="169" t="s">
        <v>272</v>
      </c>
      <c r="B75" s="147" t="s">
        <v>0</v>
      </c>
      <c r="C75" s="147" t="s">
        <v>18</v>
      </c>
      <c r="D75" s="147" t="s">
        <v>11</v>
      </c>
      <c r="E75" s="149" t="s">
        <v>288</v>
      </c>
      <c r="F75" s="149"/>
      <c r="G75" s="150">
        <f>G76</f>
        <v>2000</v>
      </c>
      <c r="H75" s="165">
        <f>H76</f>
        <v>2000</v>
      </c>
    </row>
    <row r="76" spans="1:8" ht="35.25" customHeight="1">
      <c r="A76" s="173" t="s">
        <v>37</v>
      </c>
      <c r="B76" s="147" t="s">
        <v>0</v>
      </c>
      <c r="C76" s="147" t="s">
        <v>18</v>
      </c>
      <c r="D76" s="147" t="s">
        <v>11</v>
      </c>
      <c r="E76" s="152" t="s">
        <v>563</v>
      </c>
      <c r="F76" s="149"/>
      <c r="G76" s="150">
        <f>G77</f>
        <v>2000</v>
      </c>
      <c r="H76" s="165">
        <f>H77</f>
        <v>2000</v>
      </c>
    </row>
    <row r="77" spans="1:8" ht="33">
      <c r="A77" s="166" t="s">
        <v>25</v>
      </c>
      <c r="B77" s="147" t="s">
        <v>0</v>
      </c>
      <c r="C77" s="147" t="s">
        <v>18</v>
      </c>
      <c r="D77" s="147" t="s">
        <v>11</v>
      </c>
      <c r="E77" s="152" t="s">
        <v>563</v>
      </c>
      <c r="F77" s="149" t="s">
        <v>26</v>
      </c>
      <c r="G77" s="150">
        <v>2000</v>
      </c>
      <c r="H77" s="165">
        <v>2000</v>
      </c>
    </row>
    <row r="78" spans="1:8" ht="16.5">
      <c r="A78" s="174" t="s">
        <v>43</v>
      </c>
      <c r="B78" s="144" t="s">
        <v>0</v>
      </c>
      <c r="C78" s="145" t="s">
        <v>18</v>
      </c>
      <c r="D78" s="145" t="s">
        <v>44</v>
      </c>
      <c r="E78" s="145"/>
      <c r="F78" s="145"/>
      <c r="G78" s="146">
        <f t="shared" ref="G78:H81" si="5">G79</f>
        <v>41000</v>
      </c>
      <c r="H78" s="164">
        <f t="shared" si="5"/>
        <v>54500</v>
      </c>
    </row>
    <row r="79" spans="1:8" ht="49.5">
      <c r="A79" s="133" t="s">
        <v>592</v>
      </c>
      <c r="B79" s="147" t="s">
        <v>0</v>
      </c>
      <c r="C79" s="149" t="s">
        <v>18</v>
      </c>
      <c r="D79" s="149" t="s">
        <v>44</v>
      </c>
      <c r="E79" s="149" t="s">
        <v>273</v>
      </c>
      <c r="F79" s="149"/>
      <c r="G79" s="150">
        <f t="shared" si="5"/>
        <v>41000</v>
      </c>
      <c r="H79" s="165">
        <f t="shared" si="5"/>
        <v>54500</v>
      </c>
    </row>
    <row r="80" spans="1:8" ht="33">
      <c r="A80" s="133" t="s">
        <v>276</v>
      </c>
      <c r="B80" s="147" t="s">
        <v>0</v>
      </c>
      <c r="C80" s="149" t="s">
        <v>18</v>
      </c>
      <c r="D80" s="149" t="s">
        <v>44</v>
      </c>
      <c r="E80" s="149" t="s">
        <v>274</v>
      </c>
      <c r="F80" s="149"/>
      <c r="G80" s="150">
        <f t="shared" si="5"/>
        <v>41000</v>
      </c>
      <c r="H80" s="165">
        <f t="shared" si="5"/>
        <v>54500</v>
      </c>
    </row>
    <row r="81" spans="1:8" ht="33">
      <c r="A81" s="175" t="s">
        <v>446</v>
      </c>
      <c r="B81" s="147" t="s">
        <v>0</v>
      </c>
      <c r="C81" s="149" t="s">
        <v>18</v>
      </c>
      <c r="D81" s="149" t="s">
        <v>44</v>
      </c>
      <c r="E81" s="149" t="s">
        <v>275</v>
      </c>
      <c r="F81" s="149"/>
      <c r="G81" s="150">
        <f t="shared" si="5"/>
        <v>41000</v>
      </c>
      <c r="H81" s="165">
        <f t="shared" si="5"/>
        <v>54500</v>
      </c>
    </row>
    <row r="82" spans="1:8" ht="33">
      <c r="A82" s="176" t="s">
        <v>25</v>
      </c>
      <c r="B82" s="147" t="s">
        <v>0</v>
      </c>
      <c r="C82" s="149" t="s">
        <v>18</v>
      </c>
      <c r="D82" s="149" t="s">
        <v>44</v>
      </c>
      <c r="E82" s="149" t="s">
        <v>275</v>
      </c>
      <c r="F82" s="149" t="s">
        <v>26</v>
      </c>
      <c r="G82" s="150">
        <v>41000</v>
      </c>
      <c r="H82" s="165">
        <v>54500</v>
      </c>
    </row>
    <row r="83" spans="1:8" ht="16.5">
      <c r="A83" s="161" t="s">
        <v>45</v>
      </c>
      <c r="B83" s="141" t="s">
        <v>0</v>
      </c>
      <c r="C83" s="142" t="s">
        <v>22</v>
      </c>
      <c r="D83" s="145"/>
      <c r="E83" s="145"/>
      <c r="F83" s="145"/>
      <c r="G83" s="146">
        <f>+G84</f>
        <v>11009500</v>
      </c>
      <c r="H83" s="164">
        <f>+H84</f>
        <v>1649459</v>
      </c>
    </row>
    <row r="84" spans="1:8" ht="16.5">
      <c r="A84" s="177" t="s">
        <v>47</v>
      </c>
      <c r="B84" s="144" t="s">
        <v>0</v>
      </c>
      <c r="C84" s="145" t="s">
        <v>22</v>
      </c>
      <c r="D84" s="145" t="s">
        <v>39</v>
      </c>
      <c r="E84" s="145"/>
      <c r="F84" s="145"/>
      <c r="G84" s="146">
        <f t="shared" ref="G84:H87" si="6">G85</f>
        <v>11009500</v>
      </c>
      <c r="H84" s="164">
        <f t="shared" si="6"/>
        <v>1649459</v>
      </c>
    </row>
    <row r="85" spans="1:8" ht="49.5">
      <c r="A85" s="293" t="s">
        <v>605</v>
      </c>
      <c r="B85" s="147" t="s">
        <v>0</v>
      </c>
      <c r="C85" s="149" t="s">
        <v>22</v>
      </c>
      <c r="D85" s="149" t="s">
        <v>39</v>
      </c>
      <c r="E85" s="149" t="s">
        <v>281</v>
      </c>
      <c r="F85" s="149"/>
      <c r="G85" s="150">
        <f>G86+G89</f>
        <v>11009500</v>
      </c>
      <c r="H85" s="165">
        <f t="shared" si="6"/>
        <v>1649459</v>
      </c>
    </row>
    <row r="86" spans="1:8" ht="49.5">
      <c r="A86" s="134" t="s">
        <v>284</v>
      </c>
      <c r="B86" s="147" t="s">
        <v>0</v>
      </c>
      <c r="C86" s="149" t="s">
        <v>22</v>
      </c>
      <c r="D86" s="149" t="s">
        <v>39</v>
      </c>
      <c r="E86" s="149" t="s">
        <v>282</v>
      </c>
      <c r="F86" s="149"/>
      <c r="G86" s="150">
        <f t="shared" si="6"/>
        <v>1827500</v>
      </c>
      <c r="H86" s="165">
        <f t="shared" si="6"/>
        <v>1649459</v>
      </c>
    </row>
    <row r="87" spans="1:8" ht="49.5">
      <c r="A87" s="176" t="s">
        <v>48</v>
      </c>
      <c r="B87" s="147" t="s">
        <v>0</v>
      </c>
      <c r="C87" s="149" t="s">
        <v>22</v>
      </c>
      <c r="D87" s="149" t="s">
        <v>39</v>
      </c>
      <c r="E87" s="149" t="s">
        <v>283</v>
      </c>
      <c r="F87" s="149"/>
      <c r="G87" s="150">
        <f t="shared" si="6"/>
        <v>1827500</v>
      </c>
      <c r="H87" s="165">
        <f t="shared" si="6"/>
        <v>1649459</v>
      </c>
    </row>
    <row r="88" spans="1:8" ht="38.25" customHeight="1">
      <c r="A88" s="176" t="s">
        <v>25</v>
      </c>
      <c r="B88" s="147" t="s">
        <v>0</v>
      </c>
      <c r="C88" s="149" t="s">
        <v>22</v>
      </c>
      <c r="D88" s="149" t="s">
        <v>39</v>
      </c>
      <c r="E88" s="149" t="s">
        <v>283</v>
      </c>
      <c r="F88" s="149" t="s">
        <v>26</v>
      </c>
      <c r="G88" s="150">
        <v>1827500</v>
      </c>
      <c r="H88" s="165">
        <v>1649459</v>
      </c>
    </row>
    <row r="89" spans="1:8" ht="18" customHeight="1">
      <c r="A89" s="176" t="s">
        <v>696</v>
      </c>
      <c r="B89" s="147" t="s">
        <v>0</v>
      </c>
      <c r="C89" s="149" t="s">
        <v>22</v>
      </c>
      <c r="D89" s="149" t="s">
        <v>39</v>
      </c>
      <c r="E89" s="149" t="s">
        <v>695</v>
      </c>
      <c r="F89" s="149"/>
      <c r="G89" s="150">
        <f>G90</f>
        <v>9182000</v>
      </c>
      <c r="H89" s="165">
        <f>H90</f>
        <v>0</v>
      </c>
    </row>
    <row r="90" spans="1:8" ht="49.5" customHeight="1">
      <c r="A90" s="176" t="s">
        <v>697</v>
      </c>
      <c r="B90" s="147" t="s">
        <v>0</v>
      </c>
      <c r="C90" s="149" t="s">
        <v>22</v>
      </c>
      <c r="D90" s="149" t="s">
        <v>39</v>
      </c>
      <c r="E90" s="149" t="s">
        <v>694</v>
      </c>
      <c r="F90" s="149"/>
      <c r="G90" s="150">
        <f>G91</f>
        <v>9182000</v>
      </c>
      <c r="H90" s="165">
        <v>0</v>
      </c>
    </row>
    <row r="91" spans="1:8" ht="32.25" customHeight="1">
      <c r="A91" s="176" t="s">
        <v>25</v>
      </c>
      <c r="B91" s="147" t="s">
        <v>0</v>
      </c>
      <c r="C91" s="149" t="s">
        <v>22</v>
      </c>
      <c r="D91" s="149" t="s">
        <v>39</v>
      </c>
      <c r="E91" s="149" t="s">
        <v>694</v>
      </c>
      <c r="F91" s="149" t="s">
        <v>26</v>
      </c>
      <c r="G91" s="150">
        <v>9182000</v>
      </c>
      <c r="H91" s="165">
        <v>0</v>
      </c>
    </row>
    <row r="92" spans="1:8" ht="21.75" customHeight="1">
      <c r="A92" s="178" t="s">
        <v>49</v>
      </c>
      <c r="B92" s="141" t="s">
        <v>0</v>
      </c>
      <c r="C92" s="142" t="s">
        <v>50</v>
      </c>
      <c r="D92" s="142"/>
      <c r="E92" s="142"/>
      <c r="F92" s="142"/>
      <c r="G92" s="143">
        <f>+G101+G106+G143+G93</f>
        <v>2865895</v>
      </c>
      <c r="H92" s="162">
        <f>+H101+H106+H143</f>
        <v>3310658</v>
      </c>
    </row>
    <row r="93" spans="1:8" ht="51" customHeight="1">
      <c r="A93" s="169" t="s">
        <v>699</v>
      </c>
      <c r="B93" s="139" t="s">
        <v>0</v>
      </c>
      <c r="C93" s="152" t="s">
        <v>50</v>
      </c>
      <c r="D93" s="152" t="s">
        <v>9</v>
      </c>
      <c r="E93" s="152" t="s">
        <v>269</v>
      </c>
      <c r="F93" s="152"/>
      <c r="G93" s="327">
        <f>G94</f>
        <v>38704.81</v>
      </c>
      <c r="H93" s="179">
        <v>0</v>
      </c>
    </row>
    <row r="94" spans="1:8" ht="34.5" customHeight="1">
      <c r="A94" s="135" t="s">
        <v>287</v>
      </c>
      <c r="B94" s="139" t="s">
        <v>0</v>
      </c>
      <c r="C94" s="152" t="s">
        <v>50</v>
      </c>
      <c r="D94" s="152" t="s">
        <v>9</v>
      </c>
      <c r="E94" s="102" t="s">
        <v>270</v>
      </c>
      <c r="F94" s="142"/>
      <c r="G94" s="327">
        <f>G95+G97+G99</f>
        <v>38704.81</v>
      </c>
      <c r="H94" s="179">
        <v>0</v>
      </c>
    </row>
    <row r="95" spans="1:8" ht="118.5" customHeight="1">
      <c r="A95" s="185" t="s">
        <v>702</v>
      </c>
      <c r="B95" s="139" t="s">
        <v>0</v>
      </c>
      <c r="C95" s="152" t="s">
        <v>50</v>
      </c>
      <c r="D95" s="152" t="s">
        <v>9</v>
      </c>
      <c r="E95" s="102" t="s">
        <v>703</v>
      </c>
      <c r="F95" s="142"/>
      <c r="G95" s="327">
        <f>G96</f>
        <v>0</v>
      </c>
      <c r="H95" s="179">
        <v>0</v>
      </c>
    </row>
    <row r="96" spans="1:8" ht="18.75" customHeight="1">
      <c r="A96" s="289" t="s">
        <v>53</v>
      </c>
      <c r="B96" s="139" t="s">
        <v>0</v>
      </c>
      <c r="C96" s="152" t="s">
        <v>50</v>
      </c>
      <c r="D96" s="152" t="s">
        <v>9</v>
      </c>
      <c r="E96" s="102" t="s">
        <v>703</v>
      </c>
      <c r="F96" s="152" t="s">
        <v>54</v>
      </c>
      <c r="G96" s="327">
        <v>0</v>
      </c>
      <c r="H96" s="179">
        <v>0</v>
      </c>
    </row>
    <row r="97" spans="1:9" ht="84.75" customHeight="1">
      <c r="A97" s="185" t="s">
        <v>700</v>
      </c>
      <c r="B97" s="139" t="s">
        <v>0</v>
      </c>
      <c r="C97" s="152" t="s">
        <v>50</v>
      </c>
      <c r="D97" s="152" t="s">
        <v>9</v>
      </c>
      <c r="E97" s="102" t="s">
        <v>704</v>
      </c>
      <c r="F97" s="142"/>
      <c r="G97" s="327">
        <f>G98</f>
        <v>0</v>
      </c>
      <c r="H97" s="179">
        <v>0</v>
      </c>
    </row>
    <row r="98" spans="1:9" ht="17.25" customHeight="1">
      <c r="A98" s="289" t="s">
        <v>53</v>
      </c>
      <c r="B98" s="139" t="s">
        <v>0</v>
      </c>
      <c r="C98" s="152" t="s">
        <v>50</v>
      </c>
      <c r="D98" s="152" t="s">
        <v>9</v>
      </c>
      <c r="E98" s="102" t="s">
        <v>704</v>
      </c>
      <c r="F98" s="152" t="s">
        <v>54</v>
      </c>
      <c r="G98" s="327">
        <v>0</v>
      </c>
      <c r="H98" s="179">
        <v>0</v>
      </c>
    </row>
    <row r="99" spans="1:9" ht="88.5" customHeight="1">
      <c r="A99" s="185" t="s">
        <v>701</v>
      </c>
      <c r="B99" s="139" t="s">
        <v>0</v>
      </c>
      <c r="C99" s="152" t="s">
        <v>50</v>
      </c>
      <c r="D99" s="152" t="s">
        <v>9</v>
      </c>
      <c r="E99" s="102" t="s">
        <v>705</v>
      </c>
      <c r="F99" s="142"/>
      <c r="G99" s="327">
        <v>38704.81</v>
      </c>
      <c r="H99" s="179">
        <v>0</v>
      </c>
    </row>
    <row r="100" spans="1:9" ht="15" customHeight="1">
      <c r="A100" s="289" t="s">
        <v>53</v>
      </c>
      <c r="B100" s="139" t="s">
        <v>0</v>
      </c>
      <c r="C100" s="152" t="s">
        <v>50</v>
      </c>
      <c r="D100" s="152" t="s">
        <v>9</v>
      </c>
      <c r="E100" s="102" t="s">
        <v>705</v>
      </c>
      <c r="F100" s="152" t="s">
        <v>54</v>
      </c>
      <c r="G100" s="327">
        <v>38704.81</v>
      </c>
      <c r="H100" s="179">
        <v>0</v>
      </c>
    </row>
    <row r="101" spans="1:9" ht="16.5">
      <c r="A101" s="177" t="s">
        <v>52</v>
      </c>
      <c r="B101" s="141" t="s">
        <v>0</v>
      </c>
      <c r="C101" s="155" t="s">
        <v>50</v>
      </c>
      <c r="D101" s="156" t="s">
        <v>11</v>
      </c>
      <c r="E101" s="156"/>
      <c r="F101" s="142"/>
      <c r="G101" s="157">
        <f>G102</f>
        <v>830000</v>
      </c>
      <c r="H101" s="180">
        <f>H102</f>
        <v>850000</v>
      </c>
      <c r="I101" s="103"/>
    </row>
    <row r="102" spans="1:9" ht="49.5">
      <c r="A102" s="185" t="s">
        <v>557</v>
      </c>
      <c r="B102" s="149" t="s">
        <v>0</v>
      </c>
      <c r="C102" s="149" t="s">
        <v>50</v>
      </c>
      <c r="D102" s="149" t="s">
        <v>11</v>
      </c>
      <c r="E102" s="149" t="s">
        <v>315</v>
      </c>
      <c r="F102" s="149"/>
      <c r="G102" s="150">
        <f>+G103</f>
        <v>830000</v>
      </c>
      <c r="H102" s="165">
        <f>+H103</f>
        <v>850000</v>
      </c>
      <c r="I102" s="103"/>
    </row>
    <row r="103" spans="1:9" ht="16.5">
      <c r="A103" s="138" t="s">
        <v>291</v>
      </c>
      <c r="B103" s="291" t="s">
        <v>0</v>
      </c>
      <c r="C103" s="291" t="s">
        <v>50</v>
      </c>
      <c r="D103" s="291" t="s">
        <v>11</v>
      </c>
      <c r="E103" s="147" t="s">
        <v>554</v>
      </c>
      <c r="F103" s="147"/>
      <c r="G103" s="292">
        <f>G104</f>
        <v>830000</v>
      </c>
      <c r="H103" s="294">
        <f>H104</f>
        <v>850000</v>
      </c>
      <c r="I103" s="103"/>
    </row>
    <row r="104" spans="1:9" ht="49.5">
      <c r="A104" s="138" t="s">
        <v>292</v>
      </c>
      <c r="B104" s="291" t="s">
        <v>0</v>
      </c>
      <c r="C104" s="291" t="s">
        <v>50</v>
      </c>
      <c r="D104" s="291" t="s">
        <v>11</v>
      </c>
      <c r="E104" s="147" t="s">
        <v>564</v>
      </c>
      <c r="F104" s="147"/>
      <c r="G104" s="292">
        <f>G105</f>
        <v>830000</v>
      </c>
      <c r="H104" s="294">
        <f>H105</f>
        <v>850000</v>
      </c>
    </row>
    <row r="105" spans="1:9" ht="16.5">
      <c r="A105" s="181" t="s">
        <v>53</v>
      </c>
      <c r="B105" s="291" t="s">
        <v>0</v>
      </c>
      <c r="C105" s="291" t="s">
        <v>50</v>
      </c>
      <c r="D105" s="291" t="s">
        <v>11</v>
      </c>
      <c r="E105" s="147" t="s">
        <v>564</v>
      </c>
      <c r="F105" s="291" t="s">
        <v>54</v>
      </c>
      <c r="G105" s="292">
        <v>830000</v>
      </c>
      <c r="H105" s="294">
        <v>850000</v>
      </c>
    </row>
    <row r="106" spans="1:9" ht="16.5">
      <c r="A106" s="161" t="s">
        <v>55</v>
      </c>
      <c r="B106" s="144" t="s">
        <v>0</v>
      </c>
      <c r="C106" s="145" t="s">
        <v>50</v>
      </c>
      <c r="D106" s="145" t="s">
        <v>18</v>
      </c>
      <c r="E106" s="145"/>
      <c r="F106" s="145"/>
      <c r="G106" s="146">
        <f>G115+G111+G135+G107</f>
        <v>1882895</v>
      </c>
      <c r="H106" s="164">
        <f>H115+H111+H135+H107+H125+H139</f>
        <v>2307658</v>
      </c>
    </row>
    <row r="107" spans="1:9" ht="49.5">
      <c r="A107" s="133" t="s">
        <v>594</v>
      </c>
      <c r="B107" s="147" t="s">
        <v>0</v>
      </c>
      <c r="C107" s="149" t="s">
        <v>50</v>
      </c>
      <c r="D107" s="149" t="s">
        <v>18</v>
      </c>
      <c r="E107" s="149" t="s">
        <v>277</v>
      </c>
      <c r="F107" s="149"/>
      <c r="G107" s="150">
        <f t="shared" ref="G107:H109" si="7">G108</f>
        <v>64400</v>
      </c>
      <c r="H107" s="165">
        <f t="shared" si="7"/>
        <v>80500</v>
      </c>
    </row>
    <row r="108" spans="1:9" ht="16.5">
      <c r="A108" s="133" t="s">
        <v>280</v>
      </c>
      <c r="B108" s="147" t="s">
        <v>0</v>
      </c>
      <c r="C108" s="149" t="s">
        <v>50</v>
      </c>
      <c r="D108" s="149" t="s">
        <v>18</v>
      </c>
      <c r="E108" s="149" t="s">
        <v>278</v>
      </c>
      <c r="F108" s="149"/>
      <c r="G108" s="150">
        <f t="shared" si="7"/>
        <v>64400</v>
      </c>
      <c r="H108" s="165">
        <f t="shared" si="7"/>
        <v>80500</v>
      </c>
    </row>
    <row r="109" spans="1:9" ht="16.5">
      <c r="A109" s="167" t="s">
        <v>46</v>
      </c>
      <c r="B109" s="147" t="s">
        <v>0</v>
      </c>
      <c r="C109" s="149" t="s">
        <v>50</v>
      </c>
      <c r="D109" s="149" t="s">
        <v>18</v>
      </c>
      <c r="E109" s="149" t="s">
        <v>279</v>
      </c>
      <c r="F109" s="149"/>
      <c r="G109" s="150">
        <f t="shared" si="7"/>
        <v>64400</v>
      </c>
      <c r="H109" s="165">
        <f t="shared" si="7"/>
        <v>80500</v>
      </c>
    </row>
    <row r="110" spans="1:9" ht="33">
      <c r="A110" s="176" t="s">
        <v>25</v>
      </c>
      <c r="B110" s="147" t="s">
        <v>0</v>
      </c>
      <c r="C110" s="149" t="s">
        <v>50</v>
      </c>
      <c r="D110" s="149" t="s">
        <v>18</v>
      </c>
      <c r="E110" s="149" t="s">
        <v>279</v>
      </c>
      <c r="F110" s="149" t="s">
        <v>26</v>
      </c>
      <c r="G110" s="150">
        <v>64400</v>
      </c>
      <c r="H110" s="165">
        <v>80500</v>
      </c>
    </row>
    <row r="111" spans="1:9" ht="51" customHeight="1">
      <c r="A111" s="169" t="s">
        <v>555</v>
      </c>
      <c r="B111" s="147" t="s">
        <v>0</v>
      </c>
      <c r="C111" s="149" t="s">
        <v>50</v>
      </c>
      <c r="D111" s="149" t="s">
        <v>18</v>
      </c>
      <c r="E111" s="149" t="s">
        <v>299</v>
      </c>
      <c r="F111" s="149"/>
      <c r="G111" s="150">
        <f t="shared" ref="G111:H113" si="8">G112</f>
        <v>43500</v>
      </c>
      <c r="H111" s="165">
        <f t="shared" si="8"/>
        <v>90000</v>
      </c>
    </row>
    <row r="112" spans="1:9" ht="20.25" customHeight="1">
      <c r="A112" s="288" t="s">
        <v>450</v>
      </c>
      <c r="B112" s="147" t="s">
        <v>0</v>
      </c>
      <c r="C112" s="149" t="s">
        <v>50</v>
      </c>
      <c r="D112" s="149" t="s">
        <v>18</v>
      </c>
      <c r="E112" s="149" t="s">
        <v>565</v>
      </c>
      <c r="F112" s="149"/>
      <c r="G112" s="150">
        <f t="shared" si="8"/>
        <v>43500</v>
      </c>
      <c r="H112" s="165">
        <f t="shared" si="8"/>
        <v>90000</v>
      </c>
    </row>
    <row r="113" spans="1:8" ht="18.75" customHeight="1">
      <c r="A113" s="176" t="s">
        <v>46</v>
      </c>
      <c r="B113" s="147" t="s">
        <v>0</v>
      </c>
      <c r="C113" s="149" t="s">
        <v>50</v>
      </c>
      <c r="D113" s="149" t="s">
        <v>18</v>
      </c>
      <c r="E113" s="149" t="s">
        <v>566</v>
      </c>
      <c r="F113" s="149"/>
      <c r="G113" s="150">
        <f t="shared" si="8"/>
        <v>43500</v>
      </c>
      <c r="H113" s="165">
        <f t="shared" si="8"/>
        <v>90000</v>
      </c>
    </row>
    <row r="114" spans="1:8" ht="33">
      <c r="A114" s="176" t="s">
        <v>25</v>
      </c>
      <c r="B114" s="147" t="s">
        <v>0</v>
      </c>
      <c r="C114" s="149" t="s">
        <v>50</v>
      </c>
      <c r="D114" s="149" t="s">
        <v>18</v>
      </c>
      <c r="E114" s="149" t="s">
        <v>566</v>
      </c>
      <c r="F114" s="149" t="s">
        <v>26</v>
      </c>
      <c r="G114" s="150">
        <v>43500</v>
      </c>
      <c r="H114" s="165">
        <v>90000</v>
      </c>
    </row>
    <row r="115" spans="1:8" ht="49.5">
      <c r="A115" s="168" t="s">
        <v>56</v>
      </c>
      <c r="B115" s="147" t="s">
        <v>0</v>
      </c>
      <c r="C115" s="149" t="s">
        <v>50</v>
      </c>
      <c r="D115" s="149" t="s">
        <v>18</v>
      </c>
      <c r="E115" s="149" t="s">
        <v>293</v>
      </c>
      <c r="F115" s="149"/>
      <c r="G115" s="150">
        <f>G116</f>
        <v>1764995</v>
      </c>
      <c r="H115" s="165">
        <f>H116</f>
        <v>0</v>
      </c>
    </row>
    <row r="116" spans="1:8" ht="16.5">
      <c r="A116" s="135" t="s">
        <v>184</v>
      </c>
      <c r="B116" s="147" t="s">
        <v>0</v>
      </c>
      <c r="C116" s="149" t="s">
        <v>50</v>
      </c>
      <c r="D116" s="149" t="s">
        <v>18</v>
      </c>
      <c r="E116" s="149" t="s">
        <v>294</v>
      </c>
      <c r="F116" s="149"/>
      <c r="G116" s="150">
        <f>G117+G119+G121+G123</f>
        <v>1764995</v>
      </c>
      <c r="H116" s="165">
        <v>0</v>
      </c>
    </row>
    <row r="117" spans="1:8" ht="33">
      <c r="A117" s="176" t="s">
        <v>62</v>
      </c>
      <c r="B117" s="147" t="s">
        <v>0</v>
      </c>
      <c r="C117" s="149" t="s">
        <v>50</v>
      </c>
      <c r="D117" s="149" t="s">
        <v>18</v>
      </c>
      <c r="E117" s="149" t="s">
        <v>295</v>
      </c>
      <c r="F117" s="149"/>
      <c r="G117" s="150">
        <f>G118</f>
        <v>654695</v>
      </c>
      <c r="H117" s="165">
        <f>H118</f>
        <v>0</v>
      </c>
    </row>
    <row r="118" spans="1:8" ht="33">
      <c r="A118" s="176" t="s">
        <v>25</v>
      </c>
      <c r="B118" s="147" t="s">
        <v>0</v>
      </c>
      <c r="C118" s="149" t="s">
        <v>50</v>
      </c>
      <c r="D118" s="149" t="s">
        <v>18</v>
      </c>
      <c r="E118" s="149" t="s">
        <v>295</v>
      </c>
      <c r="F118" s="149" t="s">
        <v>26</v>
      </c>
      <c r="G118" s="150">
        <v>654695</v>
      </c>
      <c r="H118" s="165">
        <v>0</v>
      </c>
    </row>
    <row r="119" spans="1:8" ht="16.5">
      <c r="A119" s="176" t="s">
        <v>46</v>
      </c>
      <c r="B119" s="147" t="s">
        <v>0</v>
      </c>
      <c r="C119" s="149" t="s">
        <v>50</v>
      </c>
      <c r="D119" s="149" t="s">
        <v>18</v>
      </c>
      <c r="E119" s="149" t="s">
        <v>57</v>
      </c>
      <c r="F119" s="149"/>
      <c r="G119" s="150">
        <f>G120</f>
        <v>960300</v>
      </c>
      <c r="H119" s="165">
        <f>H120</f>
        <v>0</v>
      </c>
    </row>
    <row r="120" spans="1:8" ht="33">
      <c r="A120" s="176" t="s">
        <v>25</v>
      </c>
      <c r="B120" s="147" t="s">
        <v>0</v>
      </c>
      <c r="C120" s="149" t="s">
        <v>50</v>
      </c>
      <c r="D120" s="149" t="s">
        <v>18</v>
      </c>
      <c r="E120" s="149" t="s">
        <v>57</v>
      </c>
      <c r="F120" s="149" t="s">
        <v>26</v>
      </c>
      <c r="G120" s="150">
        <v>960300</v>
      </c>
      <c r="H120" s="165">
        <v>0</v>
      </c>
    </row>
    <row r="121" spans="1:8" ht="16.5">
      <c r="A121" s="176" t="s">
        <v>616</v>
      </c>
      <c r="B121" s="147" t="s">
        <v>0</v>
      </c>
      <c r="C121" s="149" t="s">
        <v>50</v>
      </c>
      <c r="D121" s="149" t="s">
        <v>18</v>
      </c>
      <c r="E121" s="149" t="s">
        <v>615</v>
      </c>
      <c r="F121" s="149"/>
      <c r="G121" s="150">
        <f>G122</f>
        <v>0</v>
      </c>
      <c r="H121" s="165">
        <f>H122</f>
        <v>0</v>
      </c>
    </row>
    <row r="122" spans="1:8" ht="33">
      <c r="A122" s="176" t="s">
        <v>25</v>
      </c>
      <c r="B122" s="147" t="s">
        <v>0</v>
      </c>
      <c r="C122" s="149" t="s">
        <v>50</v>
      </c>
      <c r="D122" s="149" t="s">
        <v>18</v>
      </c>
      <c r="E122" s="149" t="s">
        <v>615</v>
      </c>
      <c r="F122" s="149" t="s">
        <v>26</v>
      </c>
      <c r="G122" s="150">
        <v>0</v>
      </c>
      <c r="H122" s="165">
        <v>0</v>
      </c>
    </row>
    <row r="123" spans="1:8" ht="16.5">
      <c r="A123" s="176" t="s">
        <v>451</v>
      </c>
      <c r="B123" s="147" t="s">
        <v>0</v>
      </c>
      <c r="C123" s="149" t="s">
        <v>50</v>
      </c>
      <c r="D123" s="149" t="s">
        <v>18</v>
      </c>
      <c r="E123" s="149" t="s">
        <v>58</v>
      </c>
      <c r="F123" s="149"/>
      <c r="G123" s="150">
        <f>G124</f>
        <v>150000</v>
      </c>
      <c r="H123" s="165">
        <f>H124</f>
        <v>0</v>
      </c>
    </row>
    <row r="124" spans="1:8" ht="33">
      <c r="A124" s="176" t="s">
        <v>25</v>
      </c>
      <c r="B124" s="147" t="s">
        <v>0</v>
      </c>
      <c r="C124" s="149" t="s">
        <v>50</v>
      </c>
      <c r="D124" s="149" t="s">
        <v>18</v>
      </c>
      <c r="E124" s="149" t="s">
        <v>58</v>
      </c>
      <c r="F124" s="149" t="s">
        <v>26</v>
      </c>
      <c r="G124" s="150">
        <v>150000</v>
      </c>
      <c r="H124" s="165">
        <v>0</v>
      </c>
    </row>
    <row r="125" spans="1:8" ht="49.5">
      <c r="A125" s="133" t="s">
        <v>12</v>
      </c>
      <c r="B125" s="147" t="s">
        <v>0</v>
      </c>
      <c r="C125" s="149" t="s">
        <v>50</v>
      </c>
      <c r="D125" s="149" t="s">
        <v>18</v>
      </c>
      <c r="E125" s="149" t="s">
        <v>257</v>
      </c>
      <c r="F125" s="149"/>
      <c r="G125" s="150">
        <f>G126</f>
        <v>0</v>
      </c>
      <c r="H125" s="165">
        <f>H126</f>
        <v>2127158</v>
      </c>
    </row>
    <row r="126" spans="1:8" ht="16.5">
      <c r="A126" s="133" t="s">
        <v>29</v>
      </c>
      <c r="B126" s="147" t="s">
        <v>0</v>
      </c>
      <c r="C126" s="149" t="s">
        <v>50</v>
      </c>
      <c r="D126" s="149" t="s">
        <v>18</v>
      </c>
      <c r="E126" s="149" t="s">
        <v>265</v>
      </c>
      <c r="F126" s="149"/>
      <c r="G126" s="150">
        <f>G127+G129+G131+G133</f>
        <v>0</v>
      </c>
      <c r="H126" s="165">
        <f>H127+H129+H131+H133</f>
        <v>2127158</v>
      </c>
    </row>
    <row r="127" spans="1:8" ht="33">
      <c r="A127" s="176" t="s">
        <v>62</v>
      </c>
      <c r="B127" s="147" t="s">
        <v>0</v>
      </c>
      <c r="C127" s="149" t="s">
        <v>50</v>
      </c>
      <c r="D127" s="149" t="s">
        <v>18</v>
      </c>
      <c r="E127" s="149" t="s">
        <v>618</v>
      </c>
      <c r="F127" s="149"/>
      <c r="G127" s="150">
        <f>G128</f>
        <v>0</v>
      </c>
      <c r="H127" s="165">
        <f>H128</f>
        <v>695258</v>
      </c>
    </row>
    <row r="128" spans="1:8" ht="33">
      <c r="A128" s="176" t="s">
        <v>25</v>
      </c>
      <c r="B128" s="147" t="s">
        <v>0</v>
      </c>
      <c r="C128" s="149" t="s">
        <v>50</v>
      </c>
      <c r="D128" s="149" t="s">
        <v>18</v>
      </c>
      <c r="E128" s="149" t="s">
        <v>618</v>
      </c>
      <c r="F128" s="149" t="s">
        <v>26</v>
      </c>
      <c r="G128" s="150">
        <v>0</v>
      </c>
      <c r="H128" s="165">
        <v>695258</v>
      </c>
    </row>
    <row r="129" spans="1:8" ht="16.5">
      <c r="A129" s="176" t="s">
        <v>46</v>
      </c>
      <c r="B129" s="147" t="s">
        <v>0</v>
      </c>
      <c r="C129" s="149" t="s">
        <v>50</v>
      </c>
      <c r="D129" s="149" t="s">
        <v>18</v>
      </c>
      <c r="E129" s="149" t="s">
        <v>619</v>
      </c>
      <c r="F129" s="149"/>
      <c r="G129" s="150">
        <f>G130</f>
        <v>0</v>
      </c>
      <c r="H129" s="165">
        <f>H130</f>
        <v>1263900</v>
      </c>
    </row>
    <row r="130" spans="1:8" ht="33">
      <c r="A130" s="176" t="s">
        <v>25</v>
      </c>
      <c r="B130" s="147" t="s">
        <v>0</v>
      </c>
      <c r="C130" s="149" t="s">
        <v>50</v>
      </c>
      <c r="D130" s="149" t="s">
        <v>18</v>
      </c>
      <c r="E130" s="149" t="s">
        <v>619</v>
      </c>
      <c r="F130" s="149" t="s">
        <v>26</v>
      </c>
      <c r="G130" s="150">
        <v>0</v>
      </c>
      <c r="H130" s="165">
        <v>1263900</v>
      </c>
    </row>
    <row r="131" spans="1:8" ht="16.5">
      <c r="A131" s="176" t="s">
        <v>616</v>
      </c>
      <c r="B131" s="147" t="s">
        <v>0</v>
      </c>
      <c r="C131" s="149" t="s">
        <v>50</v>
      </c>
      <c r="D131" s="149" t="s">
        <v>18</v>
      </c>
      <c r="E131" s="149" t="s">
        <v>604</v>
      </c>
      <c r="F131" s="149"/>
      <c r="G131" s="150">
        <f>G132</f>
        <v>0</v>
      </c>
      <c r="H131" s="165">
        <f>H132</f>
        <v>0</v>
      </c>
    </row>
    <row r="132" spans="1:8" ht="33">
      <c r="A132" s="176" t="s">
        <v>25</v>
      </c>
      <c r="B132" s="147" t="s">
        <v>0</v>
      </c>
      <c r="C132" s="149" t="s">
        <v>50</v>
      </c>
      <c r="D132" s="149" t="s">
        <v>18</v>
      </c>
      <c r="E132" s="149" t="s">
        <v>604</v>
      </c>
      <c r="F132" s="149" t="s">
        <v>26</v>
      </c>
      <c r="G132" s="150">
        <v>0</v>
      </c>
      <c r="H132" s="165">
        <v>0</v>
      </c>
    </row>
    <row r="133" spans="1:8" ht="16.5">
      <c r="A133" s="176" t="s">
        <v>451</v>
      </c>
      <c r="B133" s="147" t="s">
        <v>0</v>
      </c>
      <c r="C133" s="149" t="s">
        <v>50</v>
      </c>
      <c r="D133" s="149" t="s">
        <v>18</v>
      </c>
      <c r="E133" s="149" t="s">
        <v>620</v>
      </c>
      <c r="F133" s="149"/>
      <c r="G133" s="150">
        <f>G134</f>
        <v>0</v>
      </c>
      <c r="H133" s="165">
        <f>H134</f>
        <v>168000</v>
      </c>
    </row>
    <row r="134" spans="1:8" ht="33">
      <c r="A134" s="176" t="s">
        <v>25</v>
      </c>
      <c r="B134" s="147" t="s">
        <v>0</v>
      </c>
      <c r="C134" s="149" t="s">
        <v>50</v>
      </c>
      <c r="D134" s="149" t="s">
        <v>18</v>
      </c>
      <c r="E134" s="149" t="s">
        <v>620</v>
      </c>
      <c r="F134" s="149" t="s">
        <v>26</v>
      </c>
      <c r="G134" s="150">
        <v>0</v>
      </c>
      <c r="H134" s="165">
        <v>168000</v>
      </c>
    </row>
    <row r="135" spans="1:8" ht="49.5">
      <c r="A135" s="133" t="s">
        <v>589</v>
      </c>
      <c r="B135" s="147" t="s">
        <v>0</v>
      </c>
      <c r="C135" s="149" t="s">
        <v>50</v>
      </c>
      <c r="D135" s="149" t="s">
        <v>18</v>
      </c>
      <c r="E135" s="149" t="s">
        <v>285</v>
      </c>
      <c r="F135" s="149"/>
      <c r="G135" s="150">
        <f t="shared" ref="G135:H137" si="9">G136</f>
        <v>10000</v>
      </c>
      <c r="H135" s="165">
        <f t="shared" si="9"/>
        <v>0</v>
      </c>
    </row>
    <row r="136" spans="1:8" ht="16.5">
      <c r="A136" s="133" t="s">
        <v>271</v>
      </c>
      <c r="B136" s="147" t="s">
        <v>0</v>
      </c>
      <c r="C136" s="149" t="s">
        <v>50</v>
      </c>
      <c r="D136" s="149" t="s">
        <v>18</v>
      </c>
      <c r="E136" s="149" t="s">
        <v>544</v>
      </c>
      <c r="F136" s="149"/>
      <c r="G136" s="150">
        <f t="shared" si="9"/>
        <v>10000</v>
      </c>
      <c r="H136" s="165">
        <f t="shared" si="9"/>
        <v>0</v>
      </c>
    </row>
    <row r="137" spans="1:8" ht="33">
      <c r="A137" s="166" t="s">
        <v>552</v>
      </c>
      <c r="B137" s="147" t="s">
        <v>0</v>
      </c>
      <c r="C137" s="149" t="s">
        <v>50</v>
      </c>
      <c r="D137" s="149" t="s">
        <v>18</v>
      </c>
      <c r="E137" s="149" t="s">
        <v>567</v>
      </c>
      <c r="F137" s="149"/>
      <c r="G137" s="150">
        <f t="shared" si="9"/>
        <v>10000</v>
      </c>
      <c r="H137" s="165">
        <f t="shared" si="9"/>
        <v>0</v>
      </c>
    </row>
    <row r="138" spans="1:8" ht="33">
      <c r="A138" s="166" t="s">
        <v>25</v>
      </c>
      <c r="B138" s="147" t="s">
        <v>0</v>
      </c>
      <c r="C138" s="149" t="s">
        <v>50</v>
      </c>
      <c r="D138" s="149" t="s">
        <v>18</v>
      </c>
      <c r="E138" s="149" t="s">
        <v>567</v>
      </c>
      <c r="F138" s="149" t="s">
        <v>26</v>
      </c>
      <c r="G138" s="150">
        <v>10000</v>
      </c>
      <c r="H138" s="165">
        <v>0</v>
      </c>
    </row>
    <row r="139" spans="1:8" ht="49.5">
      <c r="A139" s="133" t="s">
        <v>12</v>
      </c>
      <c r="B139" s="147" t="s">
        <v>0</v>
      </c>
      <c r="C139" s="149" t="s">
        <v>50</v>
      </c>
      <c r="D139" s="149" t="s">
        <v>18</v>
      </c>
      <c r="E139" s="149" t="s">
        <v>257</v>
      </c>
      <c r="F139" s="149"/>
      <c r="G139" s="150">
        <f t="shared" ref="G139:H141" si="10">G140</f>
        <v>0</v>
      </c>
      <c r="H139" s="165">
        <f t="shared" si="10"/>
        <v>10000</v>
      </c>
    </row>
    <row r="140" spans="1:8" ht="16.5">
      <c r="A140" s="133" t="s">
        <v>29</v>
      </c>
      <c r="B140" s="147" t="s">
        <v>0</v>
      </c>
      <c r="C140" s="149" t="s">
        <v>50</v>
      </c>
      <c r="D140" s="149" t="s">
        <v>18</v>
      </c>
      <c r="E140" s="149" t="s">
        <v>265</v>
      </c>
      <c r="F140" s="149"/>
      <c r="G140" s="150">
        <f t="shared" si="10"/>
        <v>0</v>
      </c>
      <c r="H140" s="165">
        <f t="shared" si="10"/>
        <v>10000</v>
      </c>
    </row>
    <row r="141" spans="1:8" ht="33">
      <c r="A141" s="166" t="s">
        <v>552</v>
      </c>
      <c r="B141" s="147" t="s">
        <v>0</v>
      </c>
      <c r="C141" s="149" t="s">
        <v>50</v>
      </c>
      <c r="D141" s="149" t="s">
        <v>18</v>
      </c>
      <c r="E141" s="149" t="s">
        <v>621</v>
      </c>
      <c r="F141" s="149"/>
      <c r="G141" s="150">
        <f t="shared" si="10"/>
        <v>0</v>
      </c>
      <c r="H141" s="165">
        <f t="shared" si="10"/>
        <v>10000</v>
      </c>
    </row>
    <row r="142" spans="1:8" ht="33">
      <c r="A142" s="166" t="s">
        <v>25</v>
      </c>
      <c r="B142" s="147" t="s">
        <v>0</v>
      </c>
      <c r="C142" s="149" t="s">
        <v>50</v>
      </c>
      <c r="D142" s="149" t="s">
        <v>18</v>
      </c>
      <c r="E142" s="149" t="s">
        <v>621</v>
      </c>
      <c r="F142" s="149" t="s">
        <v>26</v>
      </c>
      <c r="G142" s="150">
        <v>0</v>
      </c>
      <c r="H142" s="165">
        <v>10000</v>
      </c>
    </row>
    <row r="143" spans="1:8" ht="36.75" customHeight="1">
      <c r="A143" s="177" t="s">
        <v>597</v>
      </c>
      <c r="B143" s="144" t="s">
        <v>0</v>
      </c>
      <c r="C143" s="145" t="s">
        <v>50</v>
      </c>
      <c r="D143" s="145" t="s">
        <v>50</v>
      </c>
      <c r="E143" s="145"/>
      <c r="F143" s="145"/>
      <c r="G143" s="146">
        <f t="shared" ref="G143:H146" si="11">G144</f>
        <v>114295.19</v>
      </c>
      <c r="H143" s="164">
        <f t="shared" si="11"/>
        <v>153000</v>
      </c>
    </row>
    <row r="144" spans="1:8" ht="49.5">
      <c r="A144" s="185" t="s">
        <v>557</v>
      </c>
      <c r="B144" s="149" t="s">
        <v>0</v>
      </c>
      <c r="C144" s="149" t="s">
        <v>50</v>
      </c>
      <c r="D144" s="149" t="s">
        <v>50</v>
      </c>
      <c r="E144" s="149" t="s">
        <v>315</v>
      </c>
      <c r="F144" s="149"/>
      <c r="G144" s="150">
        <f t="shared" si="11"/>
        <v>114295.19</v>
      </c>
      <c r="H144" s="165">
        <f t="shared" si="11"/>
        <v>153000</v>
      </c>
    </row>
    <row r="145" spans="1:8" ht="16.5">
      <c r="A145" s="137" t="s">
        <v>455</v>
      </c>
      <c r="B145" s="147" t="s">
        <v>0</v>
      </c>
      <c r="C145" s="147" t="s">
        <v>50</v>
      </c>
      <c r="D145" s="147" t="s">
        <v>50</v>
      </c>
      <c r="E145" s="147" t="s">
        <v>453</v>
      </c>
      <c r="F145" s="147"/>
      <c r="G145" s="150">
        <f t="shared" si="11"/>
        <v>114295.19</v>
      </c>
      <c r="H145" s="165">
        <f t="shared" si="11"/>
        <v>153000</v>
      </c>
    </row>
    <row r="146" spans="1:8" ht="55.5" customHeight="1">
      <c r="A146" s="137" t="s">
        <v>447</v>
      </c>
      <c r="B146" s="147" t="s">
        <v>0</v>
      </c>
      <c r="C146" s="147" t="s">
        <v>50</v>
      </c>
      <c r="D146" s="147" t="s">
        <v>50</v>
      </c>
      <c r="E146" s="147" t="s">
        <v>568</v>
      </c>
      <c r="F146" s="147"/>
      <c r="G146" s="150">
        <f t="shared" si="11"/>
        <v>114295.19</v>
      </c>
      <c r="H146" s="165">
        <f t="shared" si="11"/>
        <v>153000</v>
      </c>
    </row>
    <row r="147" spans="1:8" ht="18.75" customHeight="1">
      <c r="A147" s="176" t="s">
        <v>448</v>
      </c>
      <c r="B147" s="147" t="s">
        <v>0</v>
      </c>
      <c r="C147" s="147" t="s">
        <v>50</v>
      </c>
      <c r="D147" s="147" t="s">
        <v>50</v>
      </c>
      <c r="E147" s="147" t="s">
        <v>568</v>
      </c>
      <c r="F147" s="147" t="s">
        <v>449</v>
      </c>
      <c r="G147" s="150">
        <v>114295.19</v>
      </c>
      <c r="H147" s="165">
        <v>153000</v>
      </c>
    </row>
    <row r="148" spans="1:8" ht="16.5">
      <c r="A148" s="161" t="s">
        <v>63</v>
      </c>
      <c r="B148" s="141" t="s">
        <v>0</v>
      </c>
      <c r="C148" s="142" t="s">
        <v>64</v>
      </c>
      <c r="D148" s="142"/>
      <c r="E148" s="142"/>
      <c r="F148" s="142"/>
      <c r="G148" s="143">
        <f>G149+G170</f>
        <v>11841283</v>
      </c>
      <c r="H148" s="162">
        <f>H149+H170</f>
        <v>11974802</v>
      </c>
    </row>
    <row r="149" spans="1:8" ht="16.5">
      <c r="A149" s="161" t="s">
        <v>65</v>
      </c>
      <c r="B149" s="141" t="s">
        <v>0</v>
      </c>
      <c r="C149" s="141" t="s">
        <v>64</v>
      </c>
      <c r="D149" s="141" t="s">
        <v>9</v>
      </c>
      <c r="E149" s="142"/>
      <c r="F149" s="142"/>
      <c r="G149" s="157">
        <f>G150+G166</f>
        <v>9401370</v>
      </c>
      <c r="H149" s="180">
        <f>H150+H158+H166</f>
        <v>9531569</v>
      </c>
    </row>
    <row r="150" spans="1:8" ht="49.5">
      <c r="A150" s="175" t="s">
        <v>69</v>
      </c>
      <c r="B150" s="139" t="s">
        <v>0</v>
      </c>
      <c r="C150" s="152" t="s">
        <v>64</v>
      </c>
      <c r="D150" s="139" t="s">
        <v>9</v>
      </c>
      <c r="E150" s="152" t="s">
        <v>305</v>
      </c>
      <c r="F150" s="139"/>
      <c r="G150" s="150">
        <f>G151</f>
        <v>9285370</v>
      </c>
      <c r="H150" s="165">
        <f>H151</f>
        <v>0</v>
      </c>
    </row>
    <row r="151" spans="1:8" ht="23.25" customHeight="1">
      <c r="A151" s="184" t="s">
        <v>300</v>
      </c>
      <c r="B151" s="152" t="s">
        <v>0</v>
      </c>
      <c r="C151" s="152" t="s">
        <v>64</v>
      </c>
      <c r="D151" s="152" t="s">
        <v>9</v>
      </c>
      <c r="E151" s="149" t="s">
        <v>301</v>
      </c>
      <c r="F151" s="139"/>
      <c r="G151" s="150">
        <f>G152+G156</f>
        <v>9285370</v>
      </c>
      <c r="H151" s="165">
        <f>H152+H156</f>
        <v>0</v>
      </c>
    </row>
    <row r="152" spans="1:8" ht="35.25" customHeight="1">
      <c r="A152" s="175" t="s">
        <v>66</v>
      </c>
      <c r="B152" s="139" t="s">
        <v>0</v>
      </c>
      <c r="C152" s="152" t="s">
        <v>64</v>
      </c>
      <c r="D152" s="139" t="s">
        <v>9</v>
      </c>
      <c r="E152" s="149" t="s">
        <v>302</v>
      </c>
      <c r="F152" s="139"/>
      <c r="G152" s="150">
        <f>G153+G154+G155</f>
        <v>8016793</v>
      </c>
      <c r="H152" s="165">
        <f>H153+H154+H155</f>
        <v>0</v>
      </c>
    </row>
    <row r="153" spans="1:8" ht="16.5">
      <c r="A153" s="176" t="s">
        <v>67</v>
      </c>
      <c r="B153" s="148" t="s">
        <v>0</v>
      </c>
      <c r="C153" s="148" t="s">
        <v>64</v>
      </c>
      <c r="D153" s="148" t="s">
        <v>9</v>
      </c>
      <c r="E153" s="149" t="s">
        <v>302</v>
      </c>
      <c r="F153" s="152" t="s">
        <v>68</v>
      </c>
      <c r="G153" s="150">
        <v>5007146</v>
      </c>
      <c r="H153" s="165">
        <v>0</v>
      </c>
    </row>
    <row r="154" spans="1:8" ht="33">
      <c r="A154" s="183" t="s">
        <v>25</v>
      </c>
      <c r="B154" s="147" t="s">
        <v>0</v>
      </c>
      <c r="C154" s="149" t="s">
        <v>64</v>
      </c>
      <c r="D154" s="149" t="s">
        <v>9</v>
      </c>
      <c r="E154" s="149" t="s">
        <v>302</v>
      </c>
      <c r="F154" s="149" t="s">
        <v>26</v>
      </c>
      <c r="G154" s="150">
        <v>2673647</v>
      </c>
      <c r="H154" s="165">
        <v>0</v>
      </c>
    </row>
    <row r="155" spans="1:8" ht="16.5">
      <c r="A155" s="167" t="s">
        <v>27</v>
      </c>
      <c r="B155" s="139" t="s">
        <v>0</v>
      </c>
      <c r="C155" s="139" t="s">
        <v>64</v>
      </c>
      <c r="D155" s="139" t="s">
        <v>9</v>
      </c>
      <c r="E155" s="149" t="s">
        <v>302</v>
      </c>
      <c r="F155" s="152" t="s">
        <v>28</v>
      </c>
      <c r="G155" s="158">
        <v>336000</v>
      </c>
      <c r="H155" s="182">
        <v>0</v>
      </c>
    </row>
    <row r="156" spans="1:8" ht="16.5">
      <c r="A156" s="185" t="s">
        <v>303</v>
      </c>
      <c r="B156" s="148" t="s">
        <v>0</v>
      </c>
      <c r="C156" s="148" t="s">
        <v>64</v>
      </c>
      <c r="D156" s="148" t="s">
        <v>9</v>
      </c>
      <c r="E156" s="149" t="s">
        <v>304</v>
      </c>
      <c r="F156" s="149"/>
      <c r="G156" s="158">
        <f>G157</f>
        <v>1268577</v>
      </c>
      <c r="H156" s="182">
        <f>H157</f>
        <v>0</v>
      </c>
    </row>
    <row r="157" spans="1:8" ht="33">
      <c r="A157" s="176" t="s">
        <v>25</v>
      </c>
      <c r="B157" s="148" t="s">
        <v>0</v>
      </c>
      <c r="C157" s="148" t="s">
        <v>64</v>
      </c>
      <c r="D157" s="148" t="s">
        <v>9</v>
      </c>
      <c r="E157" s="149" t="s">
        <v>304</v>
      </c>
      <c r="F157" s="149" t="s">
        <v>26</v>
      </c>
      <c r="G157" s="158">
        <v>1268577</v>
      </c>
      <c r="H157" s="182">
        <v>0</v>
      </c>
    </row>
    <row r="158" spans="1:8" ht="49.5">
      <c r="A158" s="133" t="s">
        <v>12</v>
      </c>
      <c r="B158" s="139" t="s">
        <v>0</v>
      </c>
      <c r="C158" s="152" t="s">
        <v>64</v>
      </c>
      <c r="D158" s="139" t="s">
        <v>9</v>
      </c>
      <c r="E158" s="152" t="s">
        <v>257</v>
      </c>
      <c r="F158" s="139"/>
      <c r="G158" s="150">
        <f>G159</f>
        <v>0</v>
      </c>
      <c r="H158" s="165">
        <f>H159</f>
        <v>9415569</v>
      </c>
    </row>
    <row r="159" spans="1:8" ht="16.5">
      <c r="A159" s="133" t="s">
        <v>29</v>
      </c>
      <c r="B159" s="152" t="s">
        <v>0</v>
      </c>
      <c r="C159" s="152" t="s">
        <v>64</v>
      </c>
      <c r="D159" s="152" t="s">
        <v>9</v>
      </c>
      <c r="E159" s="149" t="s">
        <v>265</v>
      </c>
      <c r="F159" s="139"/>
      <c r="G159" s="150">
        <f>G160+G164</f>
        <v>0</v>
      </c>
      <c r="H159" s="165">
        <f>H160+H164</f>
        <v>9415569</v>
      </c>
    </row>
    <row r="160" spans="1:8" ht="49.5">
      <c r="A160" s="275" t="s">
        <v>66</v>
      </c>
      <c r="B160" s="139" t="s">
        <v>0</v>
      </c>
      <c r="C160" s="152" t="s">
        <v>64</v>
      </c>
      <c r="D160" s="139" t="s">
        <v>9</v>
      </c>
      <c r="E160" s="149" t="s">
        <v>622</v>
      </c>
      <c r="F160" s="139"/>
      <c r="G160" s="150">
        <f>G161+G162+G163</f>
        <v>0</v>
      </c>
      <c r="H160" s="165">
        <f>H161+H162+H163</f>
        <v>8022616</v>
      </c>
    </row>
    <row r="161" spans="1:8" ht="16.5">
      <c r="A161" s="176" t="s">
        <v>67</v>
      </c>
      <c r="B161" s="148" t="s">
        <v>0</v>
      </c>
      <c r="C161" s="148" t="s">
        <v>64</v>
      </c>
      <c r="D161" s="148" t="s">
        <v>9</v>
      </c>
      <c r="E161" s="149" t="s">
        <v>622</v>
      </c>
      <c r="F161" s="152" t="s">
        <v>68</v>
      </c>
      <c r="G161" s="150">
        <v>0</v>
      </c>
      <c r="H161" s="165">
        <v>5008196</v>
      </c>
    </row>
    <row r="162" spans="1:8" ht="33">
      <c r="A162" s="183" t="s">
        <v>25</v>
      </c>
      <c r="B162" s="147" t="s">
        <v>0</v>
      </c>
      <c r="C162" s="149" t="s">
        <v>64</v>
      </c>
      <c r="D162" s="149" t="s">
        <v>9</v>
      </c>
      <c r="E162" s="149" t="s">
        <v>622</v>
      </c>
      <c r="F162" s="149" t="s">
        <v>26</v>
      </c>
      <c r="G162" s="150">
        <v>0</v>
      </c>
      <c r="H162" s="165">
        <v>2678420</v>
      </c>
    </row>
    <row r="163" spans="1:8" ht="16.5">
      <c r="A163" s="167" t="s">
        <v>27</v>
      </c>
      <c r="B163" s="139" t="s">
        <v>0</v>
      </c>
      <c r="C163" s="139" t="s">
        <v>64</v>
      </c>
      <c r="D163" s="139" t="s">
        <v>9</v>
      </c>
      <c r="E163" s="149" t="s">
        <v>622</v>
      </c>
      <c r="F163" s="152" t="s">
        <v>28</v>
      </c>
      <c r="G163" s="158">
        <v>0</v>
      </c>
      <c r="H163" s="182">
        <v>336000</v>
      </c>
    </row>
    <row r="164" spans="1:8" ht="16.5">
      <c r="A164" s="185" t="s">
        <v>303</v>
      </c>
      <c r="B164" s="148" t="s">
        <v>0</v>
      </c>
      <c r="C164" s="148" t="s">
        <v>64</v>
      </c>
      <c r="D164" s="148" t="s">
        <v>9</v>
      </c>
      <c r="E164" s="149" t="s">
        <v>623</v>
      </c>
      <c r="F164" s="149"/>
      <c r="G164" s="158">
        <f>G165</f>
        <v>0</v>
      </c>
      <c r="H164" s="182">
        <f>H165</f>
        <v>1392953</v>
      </c>
    </row>
    <row r="165" spans="1:8" ht="33">
      <c r="A165" s="176" t="s">
        <v>25</v>
      </c>
      <c r="B165" s="148" t="s">
        <v>0</v>
      </c>
      <c r="C165" s="148" t="s">
        <v>64</v>
      </c>
      <c r="D165" s="148" t="s">
        <v>9</v>
      </c>
      <c r="E165" s="149" t="s">
        <v>623</v>
      </c>
      <c r="F165" s="149" t="s">
        <v>26</v>
      </c>
      <c r="G165" s="158">
        <v>0</v>
      </c>
      <c r="H165" s="182">
        <v>1392953</v>
      </c>
    </row>
    <row r="166" spans="1:8" ht="48.75" customHeight="1">
      <c r="A166" s="176" t="s">
        <v>611</v>
      </c>
      <c r="B166" s="148" t="s">
        <v>0</v>
      </c>
      <c r="C166" s="148" t="s">
        <v>64</v>
      </c>
      <c r="D166" s="148" t="s">
        <v>9</v>
      </c>
      <c r="E166" s="152" t="s">
        <v>269</v>
      </c>
      <c r="F166" s="149"/>
      <c r="G166" s="158">
        <f t="shared" ref="G166:H168" si="12">G167</f>
        <v>116000</v>
      </c>
      <c r="H166" s="182">
        <f t="shared" si="12"/>
        <v>116000</v>
      </c>
    </row>
    <row r="167" spans="1:8" ht="16.5">
      <c r="A167" s="176" t="s">
        <v>636</v>
      </c>
      <c r="B167" s="148" t="s">
        <v>0</v>
      </c>
      <c r="C167" s="148" t="s">
        <v>64</v>
      </c>
      <c r="D167" s="148" t="s">
        <v>9</v>
      </c>
      <c r="E167" s="149" t="s">
        <v>643</v>
      </c>
      <c r="F167" s="149"/>
      <c r="G167" s="158">
        <f t="shared" si="12"/>
        <v>116000</v>
      </c>
      <c r="H167" s="182">
        <f t="shared" si="12"/>
        <v>116000</v>
      </c>
    </row>
    <row r="168" spans="1:8" ht="16.5">
      <c r="A168" s="176" t="s">
        <v>637</v>
      </c>
      <c r="B168" s="148" t="s">
        <v>0</v>
      </c>
      <c r="C168" s="148" t="s">
        <v>64</v>
      </c>
      <c r="D168" s="148" t="s">
        <v>9</v>
      </c>
      <c r="E168" s="149" t="s">
        <v>644</v>
      </c>
      <c r="F168" s="149"/>
      <c r="G168" s="158">
        <f t="shared" si="12"/>
        <v>116000</v>
      </c>
      <c r="H168" s="182">
        <f t="shared" si="12"/>
        <v>116000</v>
      </c>
    </row>
    <row r="169" spans="1:8" ht="33">
      <c r="A169" s="176" t="s">
        <v>25</v>
      </c>
      <c r="B169" s="148" t="s">
        <v>0</v>
      </c>
      <c r="C169" s="148" t="s">
        <v>64</v>
      </c>
      <c r="D169" s="148" t="s">
        <v>9</v>
      </c>
      <c r="E169" s="149" t="s">
        <v>644</v>
      </c>
      <c r="F169" s="149" t="s">
        <v>26</v>
      </c>
      <c r="G169" s="158">
        <v>116000</v>
      </c>
      <c r="H169" s="182">
        <v>116000</v>
      </c>
    </row>
    <row r="170" spans="1:8" ht="26.25" customHeight="1">
      <c r="A170" s="161" t="s">
        <v>70</v>
      </c>
      <c r="B170" s="144" t="s">
        <v>0</v>
      </c>
      <c r="C170" s="145" t="s">
        <v>64</v>
      </c>
      <c r="D170" s="145" t="s">
        <v>22</v>
      </c>
      <c r="E170" s="159"/>
      <c r="F170" s="145"/>
      <c r="G170" s="146">
        <f>G171</f>
        <v>2439913</v>
      </c>
      <c r="H170" s="164">
        <f>H171+H176</f>
        <v>2443233</v>
      </c>
    </row>
    <row r="171" spans="1:8" ht="49.5">
      <c r="A171" s="175" t="s">
        <v>69</v>
      </c>
      <c r="B171" s="147" t="s">
        <v>0</v>
      </c>
      <c r="C171" s="149" t="s">
        <v>64</v>
      </c>
      <c r="D171" s="149" t="s">
        <v>22</v>
      </c>
      <c r="E171" s="149" t="s">
        <v>305</v>
      </c>
      <c r="F171" s="149"/>
      <c r="G171" s="150">
        <f>G172</f>
        <v>2439913</v>
      </c>
      <c r="H171" s="165">
        <f>H172</f>
        <v>0</v>
      </c>
    </row>
    <row r="172" spans="1:8" ht="16.5">
      <c r="A172" s="175" t="s">
        <v>306</v>
      </c>
      <c r="B172" s="139" t="s">
        <v>0</v>
      </c>
      <c r="C172" s="139" t="s">
        <v>64</v>
      </c>
      <c r="D172" s="139" t="s">
        <v>22</v>
      </c>
      <c r="E172" s="149" t="s">
        <v>307</v>
      </c>
      <c r="F172" s="149"/>
      <c r="G172" s="150">
        <f>G173</f>
        <v>2439913</v>
      </c>
      <c r="H172" s="165">
        <f>H173</f>
        <v>0</v>
      </c>
    </row>
    <row r="173" spans="1:8" ht="49.5">
      <c r="A173" s="175" t="s">
        <v>454</v>
      </c>
      <c r="B173" s="139" t="s">
        <v>0</v>
      </c>
      <c r="C173" s="139" t="s">
        <v>64</v>
      </c>
      <c r="D173" s="139" t="s">
        <v>22</v>
      </c>
      <c r="E173" s="139" t="s">
        <v>308</v>
      </c>
      <c r="F173" s="152"/>
      <c r="G173" s="158">
        <f>G174+G175</f>
        <v>2439913</v>
      </c>
      <c r="H173" s="182">
        <f>H174+H175</f>
        <v>0</v>
      </c>
    </row>
    <row r="174" spans="1:8" ht="21.75" customHeight="1">
      <c r="A174" s="175" t="s">
        <v>15</v>
      </c>
      <c r="B174" s="139" t="s">
        <v>0</v>
      </c>
      <c r="C174" s="139" t="s">
        <v>64</v>
      </c>
      <c r="D174" s="139" t="s">
        <v>22</v>
      </c>
      <c r="E174" s="139" t="s">
        <v>308</v>
      </c>
      <c r="F174" s="152" t="s">
        <v>16</v>
      </c>
      <c r="G174" s="158">
        <v>2169233</v>
      </c>
      <c r="H174" s="182">
        <v>0</v>
      </c>
    </row>
    <row r="175" spans="1:8" ht="33">
      <c r="A175" s="176" t="s">
        <v>25</v>
      </c>
      <c r="B175" s="139" t="s">
        <v>0</v>
      </c>
      <c r="C175" s="139" t="s">
        <v>64</v>
      </c>
      <c r="D175" s="139" t="s">
        <v>22</v>
      </c>
      <c r="E175" s="139" t="s">
        <v>308</v>
      </c>
      <c r="F175" s="152" t="s">
        <v>26</v>
      </c>
      <c r="G175" s="158">
        <v>270680</v>
      </c>
      <c r="H175" s="182">
        <v>0</v>
      </c>
    </row>
    <row r="176" spans="1:8" ht="49.5">
      <c r="A176" s="133" t="s">
        <v>12</v>
      </c>
      <c r="B176" s="147" t="s">
        <v>0</v>
      </c>
      <c r="C176" s="149" t="s">
        <v>64</v>
      </c>
      <c r="D176" s="149" t="s">
        <v>22</v>
      </c>
      <c r="E176" s="149" t="s">
        <v>257</v>
      </c>
      <c r="F176" s="149"/>
      <c r="G176" s="150">
        <f>G177</f>
        <v>0</v>
      </c>
      <c r="H176" s="165">
        <f>H177</f>
        <v>2443233</v>
      </c>
    </row>
    <row r="177" spans="1:8" ht="16.5">
      <c r="A177" s="133" t="s">
        <v>29</v>
      </c>
      <c r="B177" s="139" t="s">
        <v>0</v>
      </c>
      <c r="C177" s="139" t="s">
        <v>64</v>
      </c>
      <c r="D177" s="139" t="s">
        <v>22</v>
      </c>
      <c r="E177" s="149" t="s">
        <v>265</v>
      </c>
      <c r="F177" s="149"/>
      <c r="G177" s="150">
        <f>G178</f>
        <v>0</v>
      </c>
      <c r="H177" s="165">
        <f>H178</f>
        <v>2443233</v>
      </c>
    </row>
    <row r="178" spans="1:8" ht="49.5">
      <c r="A178" s="275" t="s">
        <v>454</v>
      </c>
      <c r="B178" s="139" t="s">
        <v>0</v>
      </c>
      <c r="C178" s="139" t="s">
        <v>64</v>
      </c>
      <c r="D178" s="139" t="s">
        <v>22</v>
      </c>
      <c r="E178" s="139" t="s">
        <v>624</v>
      </c>
      <c r="F178" s="152"/>
      <c r="G178" s="158">
        <f>G179+G180</f>
        <v>0</v>
      </c>
      <c r="H178" s="182">
        <f>H179+H180</f>
        <v>2443233</v>
      </c>
    </row>
    <row r="179" spans="1:8" ht="33">
      <c r="A179" s="175" t="s">
        <v>15</v>
      </c>
      <c r="B179" s="139" t="s">
        <v>0</v>
      </c>
      <c r="C179" s="139" t="s">
        <v>64</v>
      </c>
      <c r="D179" s="139" t="s">
        <v>22</v>
      </c>
      <c r="E179" s="139" t="s">
        <v>624</v>
      </c>
      <c r="F179" s="152" t="s">
        <v>16</v>
      </c>
      <c r="G179" s="158">
        <v>0</v>
      </c>
      <c r="H179" s="182">
        <v>2169233</v>
      </c>
    </row>
    <row r="180" spans="1:8" ht="33">
      <c r="A180" s="176" t="s">
        <v>25</v>
      </c>
      <c r="B180" s="139" t="s">
        <v>0</v>
      </c>
      <c r="C180" s="139" t="s">
        <v>64</v>
      </c>
      <c r="D180" s="139" t="s">
        <v>22</v>
      </c>
      <c r="E180" s="139" t="s">
        <v>624</v>
      </c>
      <c r="F180" s="152" t="s">
        <v>26</v>
      </c>
      <c r="G180" s="158">
        <v>0</v>
      </c>
      <c r="H180" s="182">
        <v>274000</v>
      </c>
    </row>
    <row r="181" spans="1:8" ht="16.5">
      <c r="A181" s="177" t="s">
        <v>606</v>
      </c>
      <c r="B181" s="141" t="s">
        <v>0</v>
      </c>
      <c r="C181" s="141" t="s">
        <v>39</v>
      </c>
      <c r="D181" s="141"/>
      <c r="E181" s="141"/>
      <c r="F181" s="142"/>
      <c r="G181" s="157">
        <f t="shared" ref="G181:H185" si="13">G182</f>
        <v>0</v>
      </c>
      <c r="H181" s="180">
        <f t="shared" si="13"/>
        <v>0</v>
      </c>
    </row>
    <row r="182" spans="1:8" ht="16.5">
      <c r="A182" s="177" t="s">
        <v>607</v>
      </c>
      <c r="B182" s="141" t="s">
        <v>0</v>
      </c>
      <c r="C182" s="141" t="s">
        <v>39</v>
      </c>
      <c r="D182" s="141" t="s">
        <v>39</v>
      </c>
      <c r="E182" s="141"/>
      <c r="F182" s="142"/>
      <c r="G182" s="157">
        <f t="shared" si="13"/>
        <v>0</v>
      </c>
      <c r="H182" s="180">
        <f t="shared" si="13"/>
        <v>0</v>
      </c>
    </row>
    <row r="183" spans="1:8" ht="49.5">
      <c r="A183" s="176" t="s">
        <v>608</v>
      </c>
      <c r="B183" s="139" t="s">
        <v>0</v>
      </c>
      <c r="C183" s="139" t="s">
        <v>39</v>
      </c>
      <c r="D183" s="139" t="s">
        <v>39</v>
      </c>
      <c r="E183" s="139" t="s">
        <v>317</v>
      </c>
      <c r="F183" s="152"/>
      <c r="G183" s="158">
        <f t="shared" si="13"/>
        <v>0</v>
      </c>
      <c r="H183" s="182">
        <f t="shared" si="13"/>
        <v>0</v>
      </c>
    </row>
    <row r="184" spans="1:8" ht="16.5">
      <c r="A184" s="176" t="s">
        <v>609</v>
      </c>
      <c r="B184" s="139" t="s">
        <v>0</v>
      </c>
      <c r="C184" s="139" t="s">
        <v>39</v>
      </c>
      <c r="D184" s="139" t="s">
        <v>39</v>
      </c>
      <c r="E184" s="139" t="s">
        <v>316</v>
      </c>
      <c r="F184" s="152"/>
      <c r="G184" s="158">
        <f t="shared" si="13"/>
        <v>0</v>
      </c>
      <c r="H184" s="182">
        <f t="shared" si="13"/>
        <v>0</v>
      </c>
    </row>
    <row r="185" spans="1:8" ht="17.25" customHeight="1">
      <c r="A185" s="176" t="s">
        <v>610</v>
      </c>
      <c r="B185" s="139" t="s">
        <v>0</v>
      </c>
      <c r="C185" s="139" t="s">
        <v>39</v>
      </c>
      <c r="D185" s="139" t="s">
        <v>39</v>
      </c>
      <c r="E185" s="139" t="s">
        <v>556</v>
      </c>
      <c r="F185" s="152"/>
      <c r="G185" s="158">
        <f t="shared" si="13"/>
        <v>0</v>
      </c>
      <c r="H185" s="182">
        <f t="shared" si="13"/>
        <v>0</v>
      </c>
    </row>
    <row r="186" spans="1:8" ht="33">
      <c r="A186" s="176" t="s">
        <v>25</v>
      </c>
      <c r="B186" s="139" t="s">
        <v>0</v>
      </c>
      <c r="C186" s="139" t="s">
        <v>39</v>
      </c>
      <c r="D186" s="139" t="s">
        <v>39</v>
      </c>
      <c r="E186" s="139" t="s">
        <v>556</v>
      </c>
      <c r="F186" s="152" t="s">
        <v>26</v>
      </c>
      <c r="G186" s="158">
        <v>0</v>
      </c>
      <c r="H186" s="182">
        <v>0</v>
      </c>
    </row>
    <row r="187" spans="1:8" ht="16.5">
      <c r="A187" s="177" t="s">
        <v>71</v>
      </c>
      <c r="B187" s="141" t="s">
        <v>0</v>
      </c>
      <c r="C187" s="141" t="s">
        <v>44</v>
      </c>
      <c r="D187" s="141"/>
      <c r="E187" s="141"/>
      <c r="F187" s="142"/>
      <c r="G187" s="157">
        <f>G188+G197</f>
        <v>435064</v>
      </c>
      <c r="H187" s="180">
        <f>H188+H197</f>
        <v>441564</v>
      </c>
    </row>
    <row r="188" spans="1:8" ht="16.5">
      <c r="A188" s="177" t="s">
        <v>72</v>
      </c>
      <c r="B188" s="141" t="s">
        <v>0</v>
      </c>
      <c r="C188" s="141" t="s">
        <v>44</v>
      </c>
      <c r="D188" s="141" t="s">
        <v>9</v>
      </c>
      <c r="E188" s="139"/>
      <c r="F188" s="152"/>
      <c r="G188" s="157">
        <f>G189</f>
        <v>147564</v>
      </c>
      <c r="H188" s="180">
        <f>H189+H193</f>
        <v>147564</v>
      </c>
    </row>
    <row r="189" spans="1:8" ht="49.5" customHeight="1">
      <c r="A189" s="175" t="s">
        <v>516</v>
      </c>
      <c r="B189" s="139" t="s">
        <v>0</v>
      </c>
      <c r="C189" s="139" t="s">
        <v>44</v>
      </c>
      <c r="D189" s="139" t="s">
        <v>9</v>
      </c>
      <c r="E189" s="139" t="s">
        <v>289</v>
      </c>
      <c r="F189" s="152"/>
      <c r="G189" s="158">
        <f>G190</f>
        <v>147564</v>
      </c>
      <c r="H189" s="182">
        <f>H190</f>
        <v>0</v>
      </c>
    </row>
    <row r="190" spans="1:8" ht="33">
      <c r="A190" s="140" t="s">
        <v>311</v>
      </c>
      <c r="B190" s="139" t="s">
        <v>0</v>
      </c>
      <c r="C190" s="139" t="s">
        <v>44</v>
      </c>
      <c r="D190" s="139" t="s">
        <v>9</v>
      </c>
      <c r="E190" s="139" t="s">
        <v>534</v>
      </c>
      <c r="F190" s="152"/>
      <c r="G190" s="158">
        <f>G191</f>
        <v>147564</v>
      </c>
      <c r="H190" s="182">
        <f>H191</f>
        <v>0</v>
      </c>
    </row>
    <row r="191" spans="1:8" ht="16.5">
      <c r="A191" s="183" t="s">
        <v>312</v>
      </c>
      <c r="B191" s="139" t="s">
        <v>0</v>
      </c>
      <c r="C191" s="139" t="s">
        <v>44</v>
      </c>
      <c r="D191" s="139" t="s">
        <v>9</v>
      </c>
      <c r="E191" s="139" t="s">
        <v>583</v>
      </c>
      <c r="F191" s="152"/>
      <c r="G191" s="158">
        <f>G192</f>
        <v>147564</v>
      </c>
      <c r="H191" s="182">
        <f>H192</f>
        <v>0</v>
      </c>
    </row>
    <row r="192" spans="1:8" ht="16.5">
      <c r="A192" s="176" t="s">
        <v>73</v>
      </c>
      <c r="B192" s="139" t="s">
        <v>0</v>
      </c>
      <c r="C192" s="139" t="s">
        <v>44</v>
      </c>
      <c r="D192" s="139" t="s">
        <v>9</v>
      </c>
      <c r="E192" s="139" t="s">
        <v>583</v>
      </c>
      <c r="F192" s="152" t="s">
        <v>74</v>
      </c>
      <c r="G192" s="158">
        <v>147564</v>
      </c>
      <c r="H192" s="182">
        <v>0</v>
      </c>
    </row>
    <row r="193" spans="1:8" ht="55.5" customHeight="1">
      <c r="A193" s="133" t="s">
        <v>12</v>
      </c>
      <c r="B193" s="139" t="s">
        <v>0</v>
      </c>
      <c r="C193" s="139" t="s">
        <v>44</v>
      </c>
      <c r="D193" s="139" t="s">
        <v>9</v>
      </c>
      <c r="E193" s="139" t="s">
        <v>257</v>
      </c>
      <c r="F193" s="152"/>
      <c r="G193" s="158">
        <f t="shared" ref="G193:H195" si="14">G194</f>
        <v>0</v>
      </c>
      <c r="H193" s="182">
        <f t="shared" si="14"/>
        <v>147564</v>
      </c>
    </row>
    <row r="194" spans="1:8" ht="21" customHeight="1">
      <c r="A194" s="133" t="s">
        <v>29</v>
      </c>
      <c r="B194" s="139" t="s">
        <v>0</v>
      </c>
      <c r="C194" s="139" t="s">
        <v>44</v>
      </c>
      <c r="D194" s="139" t="s">
        <v>9</v>
      </c>
      <c r="E194" s="139" t="s">
        <v>265</v>
      </c>
      <c r="F194" s="152"/>
      <c r="G194" s="158">
        <f t="shared" si="14"/>
        <v>0</v>
      </c>
      <c r="H194" s="182">
        <f t="shared" si="14"/>
        <v>147564</v>
      </c>
    </row>
    <row r="195" spans="1:8" ht="16.5">
      <c r="A195" s="183" t="s">
        <v>312</v>
      </c>
      <c r="B195" s="139" t="s">
        <v>0</v>
      </c>
      <c r="C195" s="139" t="s">
        <v>44</v>
      </c>
      <c r="D195" s="139" t="s">
        <v>9</v>
      </c>
      <c r="E195" s="139" t="s">
        <v>625</v>
      </c>
      <c r="F195" s="152"/>
      <c r="G195" s="158">
        <f t="shared" si="14"/>
        <v>0</v>
      </c>
      <c r="H195" s="182">
        <f t="shared" si="14"/>
        <v>147564</v>
      </c>
    </row>
    <row r="196" spans="1:8" ht="16.5">
      <c r="A196" s="183" t="s">
        <v>73</v>
      </c>
      <c r="B196" s="139" t="s">
        <v>0</v>
      </c>
      <c r="C196" s="139" t="s">
        <v>44</v>
      </c>
      <c r="D196" s="139" t="s">
        <v>9</v>
      </c>
      <c r="E196" s="139" t="s">
        <v>625</v>
      </c>
      <c r="F196" s="152" t="s">
        <v>74</v>
      </c>
      <c r="G196" s="158">
        <v>0</v>
      </c>
      <c r="H196" s="182">
        <v>147564</v>
      </c>
    </row>
    <row r="197" spans="1:8" ht="16.5">
      <c r="A197" s="186" t="s">
        <v>75</v>
      </c>
      <c r="B197" s="141" t="s">
        <v>0</v>
      </c>
      <c r="C197" s="141" t="s">
        <v>44</v>
      </c>
      <c r="D197" s="141" t="s">
        <v>18</v>
      </c>
      <c r="E197" s="141"/>
      <c r="F197" s="142"/>
      <c r="G197" s="157">
        <f>+G206+G198+P226</f>
        <v>287500</v>
      </c>
      <c r="H197" s="180">
        <f>+H206+H198+H202+H217</f>
        <v>294000</v>
      </c>
    </row>
    <row r="198" spans="1:8" ht="49.5">
      <c r="A198" s="176" t="s">
        <v>549</v>
      </c>
      <c r="B198" s="152" t="s">
        <v>0</v>
      </c>
      <c r="C198" s="152" t="s">
        <v>44</v>
      </c>
      <c r="D198" s="152" t="s">
        <v>18</v>
      </c>
      <c r="E198" s="139" t="s">
        <v>569</v>
      </c>
      <c r="F198" s="152"/>
      <c r="G198" s="158">
        <f t="shared" ref="G198:H200" si="15">G199</f>
        <v>46000</v>
      </c>
      <c r="H198" s="182">
        <f t="shared" si="15"/>
        <v>0</v>
      </c>
    </row>
    <row r="199" spans="1:8" ht="16.5">
      <c r="A199" s="176" t="s">
        <v>600</v>
      </c>
      <c r="B199" s="152" t="s">
        <v>0</v>
      </c>
      <c r="C199" s="152" t="s">
        <v>44</v>
      </c>
      <c r="D199" s="152" t="s">
        <v>18</v>
      </c>
      <c r="E199" s="139" t="s">
        <v>570</v>
      </c>
      <c r="F199" s="152"/>
      <c r="G199" s="158">
        <f t="shared" si="15"/>
        <v>46000</v>
      </c>
      <c r="H199" s="182">
        <f t="shared" si="15"/>
        <v>0</v>
      </c>
    </row>
    <row r="200" spans="1:8" ht="33">
      <c r="A200" s="176" t="s">
        <v>548</v>
      </c>
      <c r="B200" s="152" t="s">
        <v>0</v>
      </c>
      <c r="C200" s="152" t="s">
        <v>44</v>
      </c>
      <c r="D200" s="152" t="s">
        <v>18</v>
      </c>
      <c r="E200" s="139" t="s">
        <v>571</v>
      </c>
      <c r="F200" s="152"/>
      <c r="G200" s="158">
        <f t="shared" si="15"/>
        <v>46000</v>
      </c>
      <c r="H200" s="182">
        <f t="shared" si="15"/>
        <v>0</v>
      </c>
    </row>
    <row r="201" spans="1:8" ht="33">
      <c r="A201" s="176" t="s">
        <v>546</v>
      </c>
      <c r="B201" s="152" t="s">
        <v>0</v>
      </c>
      <c r="C201" s="152" t="s">
        <v>44</v>
      </c>
      <c r="D201" s="152" t="s">
        <v>18</v>
      </c>
      <c r="E201" s="139" t="s">
        <v>571</v>
      </c>
      <c r="F201" s="152" t="s">
        <v>545</v>
      </c>
      <c r="G201" s="158">
        <v>46000</v>
      </c>
      <c r="H201" s="182">
        <v>0</v>
      </c>
    </row>
    <row r="202" spans="1:8" ht="49.5">
      <c r="A202" s="133" t="s">
        <v>12</v>
      </c>
      <c r="B202" s="152" t="s">
        <v>0</v>
      </c>
      <c r="C202" s="152" t="s">
        <v>44</v>
      </c>
      <c r="D202" s="152" t="s">
        <v>18</v>
      </c>
      <c r="E202" s="139" t="s">
        <v>626</v>
      </c>
      <c r="F202" s="152"/>
      <c r="G202" s="158">
        <f t="shared" ref="G202:H204" si="16">G203</f>
        <v>0</v>
      </c>
      <c r="H202" s="182">
        <f t="shared" si="16"/>
        <v>45000</v>
      </c>
    </row>
    <row r="203" spans="1:8" ht="16.5">
      <c r="A203" s="133" t="s">
        <v>29</v>
      </c>
      <c r="B203" s="152" t="s">
        <v>0</v>
      </c>
      <c r="C203" s="152" t="s">
        <v>44</v>
      </c>
      <c r="D203" s="152" t="s">
        <v>18</v>
      </c>
      <c r="E203" s="139" t="s">
        <v>265</v>
      </c>
      <c r="F203" s="152"/>
      <c r="G203" s="158">
        <f t="shared" si="16"/>
        <v>0</v>
      </c>
      <c r="H203" s="182">
        <f t="shared" si="16"/>
        <v>45000</v>
      </c>
    </row>
    <row r="204" spans="1:8" ht="33">
      <c r="A204" s="176" t="s">
        <v>548</v>
      </c>
      <c r="B204" s="152" t="s">
        <v>0</v>
      </c>
      <c r="C204" s="152" t="s">
        <v>44</v>
      </c>
      <c r="D204" s="152" t="s">
        <v>18</v>
      </c>
      <c r="E204" s="139" t="s">
        <v>627</v>
      </c>
      <c r="F204" s="152"/>
      <c r="G204" s="158">
        <f t="shared" si="16"/>
        <v>0</v>
      </c>
      <c r="H204" s="182">
        <f t="shared" si="16"/>
        <v>45000</v>
      </c>
    </row>
    <row r="205" spans="1:8" ht="33">
      <c r="A205" s="176" t="s">
        <v>546</v>
      </c>
      <c r="B205" s="152" t="s">
        <v>0</v>
      </c>
      <c r="C205" s="152" t="s">
        <v>44</v>
      </c>
      <c r="D205" s="152" t="s">
        <v>18</v>
      </c>
      <c r="E205" s="139" t="s">
        <v>627</v>
      </c>
      <c r="F205" s="152" t="s">
        <v>545</v>
      </c>
      <c r="G205" s="158">
        <v>0</v>
      </c>
      <c r="H205" s="182">
        <v>45000</v>
      </c>
    </row>
    <row r="206" spans="1:8" ht="49.5">
      <c r="A206" s="175" t="s">
        <v>310</v>
      </c>
      <c r="B206" s="139" t="s">
        <v>0</v>
      </c>
      <c r="C206" s="139" t="s">
        <v>44</v>
      </c>
      <c r="D206" s="139" t="s">
        <v>18</v>
      </c>
      <c r="E206" s="139" t="s">
        <v>289</v>
      </c>
      <c r="F206" s="152"/>
      <c r="G206" s="158">
        <f>G207+G214</f>
        <v>241500</v>
      </c>
      <c r="H206" s="182">
        <f>H207+H214</f>
        <v>0</v>
      </c>
    </row>
    <row r="207" spans="1:8" ht="16.5">
      <c r="A207" s="175" t="s">
        <v>313</v>
      </c>
      <c r="B207" s="139" t="s">
        <v>0</v>
      </c>
      <c r="C207" s="139" t="s">
        <v>44</v>
      </c>
      <c r="D207" s="139" t="s">
        <v>18</v>
      </c>
      <c r="E207" s="139" t="s">
        <v>290</v>
      </c>
      <c r="F207" s="152"/>
      <c r="G207" s="158">
        <f>G208+G210+G212</f>
        <v>196500</v>
      </c>
      <c r="H207" s="182">
        <f>H208+H210+H212</f>
        <v>0</v>
      </c>
    </row>
    <row r="208" spans="1:8" ht="33">
      <c r="A208" s="183" t="s">
        <v>314</v>
      </c>
      <c r="B208" s="139" t="s">
        <v>0</v>
      </c>
      <c r="C208" s="139" t="s">
        <v>44</v>
      </c>
      <c r="D208" s="139" t="s">
        <v>18</v>
      </c>
      <c r="E208" s="139" t="s">
        <v>572</v>
      </c>
      <c r="F208" s="152"/>
      <c r="G208" s="158">
        <f>+G209</f>
        <v>70000</v>
      </c>
      <c r="H208" s="182">
        <f>+H209</f>
        <v>0</v>
      </c>
    </row>
    <row r="209" spans="1:8" ht="33">
      <c r="A209" s="176" t="s">
        <v>546</v>
      </c>
      <c r="B209" s="139" t="s">
        <v>0</v>
      </c>
      <c r="C209" s="139" t="s">
        <v>44</v>
      </c>
      <c r="D209" s="139" t="s">
        <v>18</v>
      </c>
      <c r="E209" s="139" t="s">
        <v>572</v>
      </c>
      <c r="F209" s="152" t="s">
        <v>545</v>
      </c>
      <c r="G209" s="158">
        <v>70000</v>
      </c>
      <c r="H209" s="182">
        <v>0</v>
      </c>
    </row>
    <row r="210" spans="1:8" ht="16.5">
      <c r="A210" s="181" t="s">
        <v>76</v>
      </c>
      <c r="B210" s="152" t="s">
        <v>0</v>
      </c>
      <c r="C210" s="152" t="s">
        <v>44</v>
      </c>
      <c r="D210" s="152" t="s">
        <v>18</v>
      </c>
      <c r="E210" s="139" t="s">
        <v>573</v>
      </c>
      <c r="F210" s="152"/>
      <c r="G210" s="158">
        <f>+G211</f>
        <v>120000</v>
      </c>
      <c r="H210" s="182">
        <f>+H211</f>
        <v>0</v>
      </c>
    </row>
    <row r="211" spans="1:8" ht="33">
      <c r="A211" s="176" t="s">
        <v>546</v>
      </c>
      <c r="B211" s="152" t="s">
        <v>0</v>
      </c>
      <c r="C211" s="152" t="s">
        <v>44</v>
      </c>
      <c r="D211" s="152" t="s">
        <v>18</v>
      </c>
      <c r="E211" s="139" t="s">
        <v>573</v>
      </c>
      <c r="F211" s="152" t="s">
        <v>545</v>
      </c>
      <c r="G211" s="158">
        <v>120000</v>
      </c>
      <c r="H211" s="182">
        <v>0</v>
      </c>
    </row>
    <row r="212" spans="1:8" ht="33">
      <c r="A212" s="183" t="s">
        <v>77</v>
      </c>
      <c r="B212" s="152" t="s">
        <v>0</v>
      </c>
      <c r="C212" s="152" t="s">
        <v>44</v>
      </c>
      <c r="D212" s="152" t="s">
        <v>18</v>
      </c>
      <c r="E212" s="139" t="s">
        <v>574</v>
      </c>
      <c r="F212" s="160"/>
      <c r="G212" s="158">
        <f>+G213</f>
        <v>6500</v>
      </c>
      <c r="H212" s="182">
        <f>+H213</f>
        <v>0</v>
      </c>
    </row>
    <row r="213" spans="1:8" ht="33">
      <c r="A213" s="176" t="s">
        <v>546</v>
      </c>
      <c r="B213" s="152" t="s">
        <v>0</v>
      </c>
      <c r="C213" s="152" t="s">
        <v>44</v>
      </c>
      <c r="D213" s="152" t="s">
        <v>18</v>
      </c>
      <c r="E213" s="139" t="s">
        <v>574</v>
      </c>
      <c r="F213" s="152" t="s">
        <v>545</v>
      </c>
      <c r="G213" s="158">
        <v>6500</v>
      </c>
      <c r="H213" s="182">
        <v>0</v>
      </c>
    </row>
    <row r="214" spans="1:8" ht="33">
      <c r="A214" s="140" t="s">
        <v>311</v>
      </c>
      <c r="B214" s="139" t="s">
        <v>0</v>
      </c>
      <c r="C214" s="139" t="s">
        <v>44</v>
      </c>
      <c r="D214" s="139" t="s">
        <v>18</v>
      </c>
      <c r="E214" s="139" t="s">
        <v>534</v>
      </c>
      <c r="F214" s="152"/>
      <c r="G214" s="158">
        <f>G215</f>
        <v>45000</v>
      </c>
      <c r="H214" s="182">
        <f>H215</f>
        <v>0</v>
      </c>
    </row>
    <row r="215" spans="1:8" ht="66">
      <c r="A215" s="140" t="s">
        <v>598</v>
      </c>
      <c r="B215" s="139" t="s">
        <v>0</v>
      </c>
      <c r="C215" s="139" t="s">
        <v>44</v>
      </c>
      <c r="D215" s="139" t="s">
        <v>18</v>
      </c>
      <c r="E215" s="139" t="s">
        <v>584</v>
      </c>
      <c r="F215" s="152"/>
      <c r="G215" s="158">
        <f>G216</f>
        <v>45000</v>
      </c>
      <c r="H215" s="182">
        <f>H216</f>
        <v>0</v>
      </c>
    </row>
    <row r="216" spans="1:8" ht="16.5">
      <c r="A216" s="176" t="s">
        <v>73</v>
      </c>
      <c r="B216" s="139" t="s">
        <v>0</v>
      </c>
      <c r="C216" s="139" t="s">
        <v>44</v>
      </c>
      <c r="D216" s="139" t="s">
        <v>18</v>
      </c>
      <c r="E216" s="139" t="s">
        <v>584</v>
      </c>
      <c r="F216" s="152" t="s">
        <v>74</v>
      </c>
      <c r="G216" s="158">
        <v>45000</v>
      </c>
      <c r="H216" s="182">
        <v>0</v>
      </c>
    </row>
    <row r="217" spans="1:8" ht="49.5">
      <c r="A217" s="133" t="s">
        <v>12</v>
      </c>
      <c r="B217" s="139" t="s">
        <v>0</v>
      </c>
      <c r="C217" s="139" t="s">
        <v>44</v>
      </c>
      <c r="D217" s="139" t="s">
        <v>18</v>
      </c>
      <c r="E217" s="139" t="s">
        <v>257</v>
      </c>
      <c r="F217" s="152"/>
      <c r="G217" s="158">
        <f>G218+G225</f>
        <v>0</v>
      </c>
      <c r="H217" s="182">
        <f>H218+H225</f>
        <v>249000</v>
      </c>
    </row>
    <row r="218" spans="1:8" ht="16.5">
      <c r="A218" s="133" t="s">
        <v>29</v>
      </c>
      <c r="B218" s="139" t="s">
        <v>0</v>
      </c>
      <c r="C218" s="139" t="s">
        <v>44</v>
      </c>
      <c r="D218" s="139" t="s">
        <v>18</v>
      </c>
      <c r="E218" s="139" t="s">
        <v>265</v>
      </c>
      <c r="F218" s="152"/>
      <c r="G218" s="158">
        <f>G219+G221+G223</f>
        <v>0</v>
      </c>
      <c r="H218" s="182">
        <f>H219+H221+H223</f>
        <v>204000</v>
      </c>
    </row>
    <row r="219" spans="1:8" ht="33">
      <c r="A219" s="183" t="s">
        <v>314</v>
      </c>
      <c r="B219" s="139" t="s">
        <v>0</v>
      </c>
      <c r="C219" s="139" t="s">
        <v>44</v>
      </c>
      <c r="D219" s="139" t="s">
        <v>18</v>
      </c>
      <c r="E219" s="139" t="s">
        <v>629</v>
      </c>
      <c r="F219" s="152"/>
      <c r="G219" s="158">
        <f>+G220</f>
        <v>0</v>
      </c>
      <c r="H219" s="182">
        <f>+H220</f>
        <v>68000</v>
      </c>
    </row>
    <row r="220" spans="1:8" ht="33">
      <c r="A220" s="183" t="s">
        <v>546</v>
      </c>
      <c r="B220" s="139" t="s">
        <v>0</v>
      </c>
      <c r="C220" s="139" t="s">
        <v>44</v>
      </c>
      <c r="D220" s="139" t="s">
        <v>18</v>
      </c>
      <c r="E220" s="139" t="s">
        <v>629</v>
      </c>
      <c r="F220" s="152" t="s">
        <v>545</v>
      </c>
      <c r="G220" s="158">
        <v>0</v>
      </c>
      <c r="H220" s="182">
        <v>68000</v>
      </c>
    </row>
    <row r="221" spans="1:8" ht="16.5">
      <c r="A221" s="295" t="s">
        <v>76</v>
      </c>
      <c r="B221" s="152" t="s">
        <v>0</v>
      </c>
      <c r="C221" s="152" t="s">
        <v>44</v>
      </c>
      <c r="D221" s="152" t="s">
        <v>18</v>
      </c>
      <c r="E221" s="139" t="s">
        <v>630</v>
      </c>
      <c r="F221" s="152"/>
      <c r="G221" s="158">
        <f>+G222</f>
        <v>0</v>
      </c>
      <c r="H221" s="182">
        <f>+H222</f>
        <v>130000</v>
      </c>
    </row>
    <row r="222" spans="1:8" ht="33">
      <c r="A222" s="183" t="s">
        <v>546</v>
      </c>
      <c r="B222" s="152" t="s">
        <v>0</v>
      </c>
      <c r="C222" s="152" t="s">
        <v>44</v>
      </c>
      <c r="D222" s="152" t="s">
        <v>18</v>
      </c>
      <c r="E222" s="139" t="s">
        <v>630</v>
      </c>
      <c r="F222" s="152" t="s">
        <v>545</v>
      </c>
      <c r="G222" s="158">
        <v>0</v>
      </c>
      <c r="H222" s="182">
        <v>130000</v>
      </c>
    </row>
    <row r="223" spans="1:8" ht="33">
      <c r="A223" s="183" t="s">
        <v>77</v>
      </c>
      <c r="B223" s="152" t="s">
        <v>0</v>
      </c>
      <c r="C223" s="152" t="s">
        <v>44</v>
      </c>
      <c r="D223" s="152" t="s">
        <v>18</v>
      </c>
      <c r="E223" s="139" t="s">
        <v>631</v>
      </c>
      <c r="F223" s="160"/>
      <c r="G223" s="158">
        <f>+G224</f>
        <v>0</v>
      </c>
      <c r="H223" s="182">
        <f>+H224</f>
        <v>6000</v>
      </c>
    </row>
    <row r="224" spans="1:8" ht="33">
      <c r="A224" s="176" t="s">
        <v>546</v>
      </c>
      <c r="B224" s="152" t="s">
        <v>0</v>
      </c>
      <c r="C224" s="152" t="s">
        <v>44</v>
      </c>
      <c r="D224" s="152" t="s">
        <v>18</v>
      </c>
      <c r="E224" s="139" t="s">
        <v>631</v>
      </c>
      <c r="F224" s="152" t="s">
        <v>545</v>
      </c>
      <c r="G224" s="158">
        <v>0</v>
      </c>
      <c r="H224" s="182">
        <v>6000</v>
      </c>
    </row>
    <row r="225" spans="1:8" ht="33">
      <c r="A225" s="140" t="s">
        <v>311</v>
      </c>
      <c r="B225" s="139" t="s">
        <v>0</v>
      </c>
      <c r="C225" s="139" t="s">
        <v>44</v>
      </c>
      <c r="D225" s="139" t="s">
        <v>18</v>
      </c>
      <c r="E225" s="152" t="s">
        <v>265</v>
      </c>
      <c r="F225" s="152"/>
      <c r="G225" s="158">
        <v>0</v>
      </c>
      <c r="H225" s="182">
        <f>H226</f>
        <v>45000</v>
      </c>
    </row>
    <row r="226" spans="1:8" ht="66">
      <c r="A226" s="140" t="s">
        <v>598</v>
      </c>
      <c r="B226" s="139" t="s">
        <v>0</v>
      </c>
      <c r="C226" s="139" t="s">
        <v>44</v>
      </c>
      <c r="D226" s="139" t="s">
        <v>18</v>
      </c>
      <c r="E226" s="152" t="s">
        <v>638</v>
      </c>
      <c r="F226" s="152"/>
      <c r="G226" s="158">
        <v>0</v>
      </c>
      <c r="H226" s="182">
        <v>45000</v>
      </c>
    </row>
    <row r="227" spans="1:8" ht="16.5">
      <c r="A227" s="176" t="s">
        <v>73</v>
      </c>
      <c r="B227" s="139" t="s">
        <v>0</v>
      </c>
      <c r="C227" s="139" t="s">
        <v>44</v>
      </c>
      <c r="D227" s="139" t="s">
        <v>18</v>
      </c>
      <c r="E227" s="139" t="s">
        <v>584</v>
      </c>
      <c r="F227" s="152" t="s">
        <v>74</v>
      </c>
      <c r="G227" s="158">
        <v>0</v>
      </c>
      <c r="H227" s="182">
        <v>45000</v>
      </c>
    </row>
    <row r="228" spans="1:8" ht="16.5">
      <c r="A228" s="187" t="s">
        <v>78</v>
      </c>
      <c r="B228" s="141" t="s">
        <v>0</v>
      </c>
      <c r="C228" s="142" t="s">
        <v>79</v>
      </c>
      <c r="D228" s="142"/>
      <c r="E228" s="142"/>
      <c r="F228" s="142"/>
      <c r="G228" s="143">
        <f>G229</f>
        <v>2989786</v>
      </c>
      <c r="H228" s="162">
        <f>H229</f>
        <v>3044736</v>
      </c>
    </row>
    <row r="229" spans="1:8" ht="16.5">
      <c r="A229" s="178" t="s">
        <v>80</v>
      </c>
      <c r="B229" s="142" t="s">
        <v>0</v>
      </c>
      <c r="C229" s="142" t="s">
        <v>79</v>
      </c>
      <c r="D229" s="141" t="s">
        <v>9</v>
      </c>
      <c r="E229" s="142"/>
      <c r="F229" s="142"/>
      <c r="G229" s="157">
        <f>G230+G238+G253</f>
        <v>2989786</v>
      </c>
      <c r="H229" s="180">
        <f>H230+H238+H253+H234</f>
        <v>3044736</v>
      </c>
    </row>
    <row r="230" spans="1:8" ht="52.5" customHeight="1">
      <c r="A230" s="133" t="s">
        <v>589</v>
      </c>
      <c r="B230" s="152" t="s">
        <v>0</v>
      </c>
      <c r="C230" s="152" t="s">
        <v>79</v>
      </c>
      <c r="D230" s="152" t="s">
        <v>9</v>
      </c>
      <c r="E230" s="152" t="s">
        <v>285</v>
      </c>
      <c r="F230" s="152"/>
      <c r="G230" s="158">
        <f t="shared" ref="G230:H232" si="17">G231</f>
        <v>9500</v>
      </c>
      <c r="H230" s="182">
        <f t="shared" si="17"/>
        <v>0</v>
      </c>
    </row>
    <row r="231" spans="1:8" ht="16.5">
      <c r="A231" s="136" t="s">
        <v>318</v>
      </c>
      <c r="B231" s="152" t="s">
        <v>0</v>
      </c>
      <c r="C231" s="152" t="s">
        <v>79</v>
      </c>
      <c r="D231" s="152" t="s">
        <v>9</v>
      </c>
      <c r="E231" s="152" t="s">
        <v>575</v>
      </c>
      <c r="F231" s="152"/>
      <c r="G231" s="158">
        <f t="shared" si="17"/>
        <v>9500</v>
      </c>
      <c r="H231" s="182">
        <f t="shared" si="17"/>
        <v>0</v>
      </c>
    </row>
    <row r="232" spans="1:8" ht="33">
      <c r="A232" s="184" t="s">
        <v>81</v>
      </c>
      <c r="B232" s="149" t="s">
        <v>0</v>
      </c>
      <c r="C232" s="152" t="s">
        <v>79</v>
      </c>
      <c r="D232" s="152" t="s">
        <v>9</v>
      </c>
      <c r="E232" s="149" t="s">
        <v>576</v>
      </c>
      <c r="F232" s="152"/>
      <c r="G232" s="158">
        <f t="shared" si="17"/>
        <v>9500</v>
      </c>
      <c r="H232" s="182">
        <f t="shared" si="17"/>
        <v>0</v>
      </c>
    </row>
    <row r="233" spans="1:8" ht="33">
      <c r="A233" s="183" t="s">
        <v>25</v>
      </c>
      <c r="B233" s="149" t="s">
        <v>0</v>
      </c>
      <c r="C233" s="152" t="s">
        <v>79</v>
      </c>
      <c r="D233" s="152" t="s">
        <v>9</v>
      </c>
      <c r="E233" s="149" t="s">
        <v>576</v>
      </c>
      <c r="F233" s="152" t="s">
        <v>26</v>
      </c>
      <c r="G233" s="158">
        <v>9500</v>
      </c>
      <c r="H233" s="182">
        <v>0</v>
      </c>
    </row>
    <row r="234" spans="1:8" ht="49.5">
      <c r="A234" s="133" t="s">
        <v>12</v>
      </c>
      <c r="B234" s="152" t="s">
        <v>0</v>
      </c>
      <c r="C234" s="152" t="s">
        <v>79</v>
      </c>
      <c r="D234" s="152" t="s">
        <v>9</v>
      </c>
      <c r="E234" s="152" t="s">
        <v>257</v>
      </c>
      <c r="F234" s="152"/>
      <c r="G234" s="158">
        <f t="shared" ref="G234:H236" si="18">G235</f>
        <v>0</v>
      </c>
      <c r="H234" s="182">
        <f t="shared" si="18"/>
        <v>6000</v>
      </c>
    </row>
    <row r="235" spans="1:8" ht="16.5">
      <c r="A235" s="133" t="s">
        <v>29</v>
      </c>
      <c r="B235" s="152" t="s">
        <v>0</v>
      </c>
      <c r="C235" s="152" t="s">
        <v>79</v>
      </c>
      <c r="D235" s="152" t="s">
        <v>9</v>
      </c>
      <c r="E235" s="152" t="s">
        <v>265</v>
      </c>
      <c r="F235" s="152"/>
      <c r="G235" s="158">
        <f t="shared" si="18"/>
        <v>0</v>
      </c>
      <c r="H235" s="182">
        <f t="shared" si="18"/>
        <v>6000</v>
      </c>
    </row>
    <row r="236" spans="1:8" ht="33">
      <c r="A236" s="184" t="s">
        <v>81</v>
      </c>
      <c r="B236" s="149" t="s">
        <v>0</v>
      </c>
      <c r="C236" s="152" t="s">
        <v>79</v>
      </c>
      <c r="D236" s="152" t="s">
        <v>9</v>
      </c>
      <c r="E236" s="149" t="s">
        <v>628</v>
      </c>
      <c r="F236" s="152"/>
      <c r="G236" s="158">
        <f t="shared" si="18"/>
        <v>0</v>
      </c>
      <c r="H236" s="182">
        <f t="shared" si="18"/>
        <v>6000</v>
      </c>
    </row>
    <row r="237" spans="1:8" ht="33">
      <c r="A237" s="183" t="s">
        <v>25</v>
      </c>
      <c r="B237" s="149" t="s">
        <v>0</v>
      </c>
      <c r="C237" s="152" t="s">
        <v>79</v>
      </c>
      <c r="D237" s="152" t="s">
        <v>9</v>
      </c>
      <c r="E237" s="149" t="s">
        <v>628</v>
      </c>
      <c r="F237" s="152" t="s">
        <v>26</v>
      </c>
      <c r="G237" s="158">
        <v>0</v>
      </c>
      <c r="H237" s="182">
        <v>6000</v>
      </c>
    </row>
    <row r="238" spans="1:8" ht="49.5">
      <c r="A238" s="133" t="s">
        <v>558</v>
      </c>
      <c r="B238" s="152" t="s">
        <v>0</v>
      </c>
      <c r="C238" s="152" t="s">
        <v>79</v>
      </c>
      <c r="D238" s="152" t="s">
        <v>9</v>
      </c>
      <c r="E238" s="152" t="s">
        <v>452</v>
      </c>
      <c r="F238" s="152"/>
      <c r="G238" s="158">
        <f>G239+G244+G247</f>
        <v>2980286</v>
      </c>
      <c r="H238" s="182">
        <f>H239+H244+H247</f>
        <v>3038736</v>
      </c>
    </row>
    <row r="239" spans="1:8" ht="16.5">
      <c r="A239" s="133" t="s">
        <v>319</v>
      </c>
      <c r="B239" s="148" t="s">
        <v>0</v>
      </c>
      <c r="C239" s="148" t="s">
        <v>79</v>
      </c>
      <c r="D239" s="148" t="s">
        <v>9</v>
      </c>
      <c r="E239" s="152" t="s">
        <v>309</v>
      </c>
      <c r="F239" s="152"/>
      <c r="G239" s="158">
        <f>G240</f>
        <v>2850186</v>
      </c>
      <c r="H239" s="182">
        <f>H240</f>
        <v>2905536</v>
      </c>
    </row>
    <row r="240" spans="1:8" ht="49.5">
      <c r="A240" s="175" t="s">
        <v>66</v>
      </c>
      <c r="B240" s="148" t="s">
        <v>0</v>
      </c>
      <c r="C240" s="148" t="s">
        <v>79</v>
      </c>
      <c r="D240" s="148" t="s">
        <v>9</v>
      </c>
      <c r="E240" s="152" t="s">
        <v>577</v>
      </c>
      <c r="F240" s="152"/>
      <c r="G240" s="158">
        <f>G241+G242+G243</f>
        <v>2850186</v>
      </c>
      <c r="H240" s="182">
        <f>H241+H242+H243</f>
        <v>2905536</v>
      </c>
    </row>
    <row r="241" spans="1:8" ht="16.5">
      <c r="A241" s="176" t="s">
        <v>67</v>
      </c>
      <c r="B241" s="148" t="s">
        <v>0</v>
      </c>
      <c r="C241" s="148" t="s">
        <v>79</v>
      </c>
      <c r="D241" s="148" t="s">
        <v>9</v>
      </c>
      <c r="E241" s="152" t="s">
        <v>577</v>
      </c>
      <c r="F241" s="152" t="s">
        <v>68</v>
      </c>
      <c r="G241" s="158">
        <v>1687536</v>
      </c>
      <c r="H241" s="182">
        <v>1691336</v>
      </c>
    </row>
    <row r="242" spans="1:8" ht="33">
      <c r="A242" s="176" t="s">
        <v>25</v>
      </c>
      <c r="B242" s="148" t="s">
        <v>0</v>
      </c>
      <c r="C242" s="148" t="s">
        <v>79</v>
      </c>
      <c r="D242" s="148" t="s">
        <v>9</v>
      </c>
      <c r="E242" s="152" t="s">
        <v>577</v>
      </c>
      <c r="F242" s="152" t="s">
        <v>26</v>
      </c>
      <c r="G242" s="158">
        <v>821650</v>
      </c>
      <c r="H242" s="182">
        <v>873200</v>
      </c>
    </row>
    <row r="243" spans="1:8" ht="16.5">
      <c r="A243" s="176" t="s">
        <v>27</v>
      </c>
      <c r="B243" s="148" t="s">
        <v>0</v>
      </c>
      <c r="C243" s="148" t="s">
        <v>79</v>
      </c>
      <c r="D243" s="148" t="s">
        <v>9</v>
      </c>
      <c r="E243" s="152" t="s">
        <v>577</v>
      </c>
      <c r="F243" s="152" t="s">
        <v>28</v>
      </c>
      <c r="G243" s="158">
        <v>341000</v>
      </c>
      <c r="H243" s="182">
        <v>341000</v>
      </c>
    </row>
    <row r="244" spans="1:8" ht="33">
      <c r="A244" s="169" t="s">
        <v>320</v>
      </c>
      <c r="B244" s="148" t="s">
        <v>0</v>
      </c>
      <c r="C244" s="148" t="s">
        <v>79</v>
      </c>
      <c r="D244" s="148" t="s">
        <v>9</v>
      </c>
      <c r="E244" s="152" t="s">
        <v>578</v>
      </c>
      <c r="F244" s="152"/>
      <c r="G244" s="158">
        <f>G245</f>
        <v>130100</v>
      </c>
      <c r="H244" s="182">
        <f>H245</f>
        <v>133200</v>
      </c>
    </row>
    <row r="245" spans="1:8" ht="16.5">
      <c r="A245" s="169" t="s">
        <v>83</v>
      </c>
      <c r="B245" s="148" t="s">
        <v>0</v>
      </c>
      <c r="C245" s="148" t="s">
        <v>79</v>
      </c>
      <c r="D245" s="148" t="s">
        <v>9</v>
      </c>
      <c r="E245" s="152" t="s">
        <v>579</v>
      </c>
      <c r="F245" s="152"/>
      <c r="G245" s="158">
        <f>G246</f>
        <v>130100</v>
      </c>
      <c r="H245" s="182">
        <f>H246</f>
        <v>133200</v>
      </c>
    </row>
    <row r="246" spans="1:8" ht="33">
      <c r="A246" s="176" t="s">
        <v>25</v>
      </c>
      <c r="B246" s="148" t="s">
        <v>0</v>
      </c>
      <c r="C246" s="148" t="s">
        <v>79</v>
      </c>
      <c r="D246" s="148" t="s">
        <v>9</v>
      </c>
      <c r="E246" s="152" t="s">
        <v>579</v>
      </c>
      <c r="F246" s="152" t="s">
        <v>26</v>
      </c>
      <c r="G246" s="158">
        <v>130100</v>
      </c>
      <c r="H246" s="182">
        <v>133200</v>
      </c>
    </row>
    <row r="247" spans="1:8" ht="16.5">
      <c r="A247" s="169" t="s">
        <v>321</v>
      </c>
      <c r="B247" s="152" t="s">
        <v>0</v>
      </c>
      <c r="C247" s="152" t="s">
        <v>79</v>
      </c>
      <c r="D247" s="152" t="s">
        <v>9</v>
      </c>
      <c r="E247" s="152" t="s">
        <v>580</v>
      </c>
      <c r="F247" s="152"/>
      <c r="G247" s="158">
        <f>G251+G248</f>
        <v>0</v>
      </c>
      <c r="H247" s="182">
        <f>H251+H248</f>
        <v>0</v>
      </c>
    </row>
    <row r="248" spans="1:8" ht="33">
      <c r="A248" s="183" t="s">
        <v>553</v>
      </c>
      <c r="B248" s="152" t="s">
        <v>0</v>
      </c>
      <c r="C248" s="152" t="s">
        <v>79</v>
      </c>
      <c r="D248" s="152" t="s">
        <v>9</v>
      </c>
      <c r="E248" s="152" t="s">
        <v>581</v>
      </c>
      <c r="F248" s="152"/>
      <c r="G248" s="158">
        <f>G249+G250</f>
        <v>0</v>
      </c>
      <c r="H248" s="182">
        <f>H249+H250</f>
        <v>0</v>
      </c>
    </row>
    <row r="249" spans="1:8" ht="33">
      <c r="A249" s="176" t="s">
        <v>25</v>
      </c>
      <c r="B249" s="152" t="s">
        <v>0</v>
      </c>
      <c r="C249" s="152" t="s">
        <v>79</v>
      </c>
      <c r="D249" s="152" t="s">
        <v>9</v>
      </c>
      <c r="E249" s="152" t="s">
        <v>581</v>
      </c>
      <c r="F249" s="152" t="s">
        <v>26</v>
      </c>
      <c r="G249" s="158">
        <v>0</v>
      </c>
      <c r="H249" s="182">
        <v>0</v>
      </c>
    </row>
    <row r="250" spans="1:8" ht="16.5">
      <c r="A250" s="176" t="s">
        <v>53</v>
      </c>
      <c r="B250" s="152" t="s">
        <v>0</v>
      </c>
      <c r="C250" s="152" t="s">
        <v>79</v>
      </c>
      <c r="D250" s="152" t="s">
        <v>9</v>
      </c>
      <c r="E250" s="152" t="s">
        <v>581</v>
      </c>
      <c r="F250" s="152" t="s">
        <v>54</v>
      </c>
      <c r="G250" s="158">
        <v>0</v>
      </c>
      <c r="H250" s="182">
        <v>0</v>
      </c>
    </row>
    <row r="251" spans="1:8" ht="16.5">
      <c r="A251" s="185" t="s">
        <v>82</v>
      </c>
      <c r="B251" s="152" t="s">
        <v>0</v>
      </c>
      <c r="C251" s="152" t="s">
        <v>79</v>
      </c>
      <c r="D251" s="152" t="s">
        <v>9</v>
      </c>
      <c r="E251" s="152" t="s">
        <v>582</v>
      </c>
      <c r="F251" s="152"/>
      <c r="G251" s="158">
        <f>G252</f>
        <v>0</v>
      </c>
      <c r="H251" s="182">
        <f>H252</f>
        <v>0</v>
      </c>
    </row>
    <row r="252" spans="1:8" ht="16.5">
      <c r="A252" s="181" t="s">
        <v>53</v>
      </c>
      <c r="B252" s="152" t="s">
        <v>0</v>
      </c>
      <c r="C252" s="152" t="s">
        <v>79</v>
      </c>
      <c r="D252" s="152" t="s">
        <v>9</v>
      </c>
      <c r="E252" s="152" t="s">
        <v>582</v>
      </c>
      <c r="F252" s="152" t="s">
        <v>54</v>
      </c>
      <c r="G252" s="158">
        <v>0</v>
      </c>
      <c r="H252" s="182">
        <v>0</v>
      </c>
    </row>
    <row r="253" spans="1:8" ht="49.5">
      <c r="A253" s="176" t="s">
        <v>611</v>
      </c>
      <c r="B253" s="152" t="s">
        <v>0</v>
      </c>
      <c r="C253" s="152" t="s">
        <v>79</v>
      </c>
      <c r="D253" s="152" t="s">
        <v>9</v>
      </c>
      <c r="E253" s="152" t="s">
        <v>317</v>
      </c>
      <c r="F253" s="152"/>
      <c r="G253" s="158">
        <f t="shared" ref="G253:H255" si="19">G254</f>
        <v>0</v>
      </c>
      <c r="H253" s="182">
        <f t="shared" si="19"/>
        <v>0</v>
      </c>
    </row>
    <row r="254" spans="1:8" ht="34.5" customHeight="1">
      <c r="A254" s="176" t="s">
        <v>613</v>
      </c>
      <c r="B254" s="152" t="s">
        <v>0</v>
      </c>
      <c r="C254" s="152" t="s">
        <v>79</v>
      </c>
      <c r="D254" s="152" t="s">
        <v>9</v>
      </c>
      <c r="E254" s="152" t="s">
        <v>632</v>
      </c>
      <c r="F254" s="152"/>
      <c r="G254" s="158">
        <f t="shared" si="19"/>
        <v>0</v>
      </c>
      <c r="H254" s="182">
        <f t="shared" si="19"/>
        <v>0</v>
      </c>
    </row>
    <row r="255" spans="1:8" ht="33">
      <c r="A255" s="176" t="s">
        <v>614</v>
      </c>
      <c r="B255" s="152" t="s">
        <v>0</v>
      </c>
      <c r="C255" s="152" t="s">
        <v>79</v>
      </c>
      <c r="D255" s="152" t="s">
        <v>9</v>
      </c>
      <c r="E255" s="152" t="s">
        <v>635</v>
      </c>
      <c r="F255" s="152"/>
      <c r="G255" s="158">
        <f t="shared" si="19"/>
        <v>0</v>
      </c>
      <c r="H255" s="182">
        <f t="shared" si="19"/>
        <v>0</v>
      </c>
    </row>
    <row r="256" spans="1:8" ht="33">
      <c r="A256" s="176" t="s">
        <v>25</v>
      </c>
      <c r="B256" s="152" t="s">
        <v>0</v>
      </c>
      <c r="C256" s="152" t="s">
        <v>79</v>
      </c>
      <c r="D256" s="152" t="s">
        <v>9</v>
      </c>
      <c r="E256" s="152" t="s">
        <v>635</v>
      </c>
      <c r="F256" s="152" t="s">
        <v>26</v>
      </c>
      <c r="G256" s="158">
        <v>0</v>
      </c>
      <c r="H256" s="182">
        <v>0</v>
      </c>
    </row>
    <row r="257" spans="1:8" ht="17.25" thickBot="1">
      <c r="A257" s="253" t="s">
        <v>84</v>
      </c>
      <c r="B257" s="254"/>
      <c r="C257" s="255"/>
      <c r="D257" s="255"/>
      <c r="E257" s="255"/>
      <c r="F257" s="255"/>
      <c r="G257" s="256">
        <f>G19+G55+G62+G83+G92+G148+G187+G228+G181</f>
        <v>35227977</v>
      </c>
      <c r="H257" s="257">
        <f>H19+H55+H62+H83+H92+H148+H187+H228+H181</f>
        <v>26568284</v>
      </c>
    </row>
  </sheetData>
  <sheetProtection selectLockedCells="1" selectUnlockedCells="1"/>
  <mergeCells count="4">
    <mergeCell ref="A12:G12"/>
    <mergeCell ref="A13:G13"/>
    <mergeCell ref="A14:G14"/>
    <mergeCell ref="A15:G15"/>
  </mergeCells>
  <phoneticPr fontId="0" type="noConversion"/>
  <pageMargins left="0.59027777777777779" right="0" top="0" bottom="0" header="0.51180555555555551" footer="0.51180555555555551"/>
  <pageSetup paperSize="9" scale="62" firstPageNumber="0" orientation="portrait" horizontalDpi="300" verticalDpi="300" r:id="rId1"/>
  <headerFooter alignWithMargins="0"/>
  <rowBreaks count="1" manualBreakCount="1">
    <brk id="12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H45"/>
  <sheetViews>
    <sheetView tabSelected="1" view="pageBreakPreview" topLeftCell="A27" zoomScaleNormal="80" workbookViewId="0">
      <selection activeCell="A11" sqref="A11:F11"/>
    </sheetView>
  </sheetViews>
  <sheetFormatPr defaultRowHeight="12.75"/>
  <cols>
    <col min="1" max="1" width="67.7109375" customWidth="1"/>
    <col min="2" max="2" width="8.85546875" style="92" customWidth="1"/>
    <col min="3" max="3" width="8" style="93" customWidth="1"/>
    <col min="4" max="4" width="16.85546875" style="93" customWidth="1"/>
    <col min="5" max="5" width="21.42578125" customWidth="1"/>
    <col min="7" max="7" width="7.28515625" customWidth="1"/>
  </cols>
  <sheetData>
    <row r="1" spans="1:8" ht="16.5">
      <c r="A1" s="188"/>
      <c r="B1" s="309" t="s">
        <v>445</v>
      </c>
      <c r="C1" s="310"/>
      <c r="D1" s="94"/>
      <c r="E1" s="94"/>
      <c r="F1" s="94"/>
      <c r="G1" s="94"/>
      <c r="H1" s="94"/>
    </row>
    <row r="2" spans="1:8" ht="16.5">
      <c r="A2" s="188"/>
      <c r="B2" s="309" t="s">
        <v>656</v>
      </c>
      <c r="C2" s="310"/>
      <c r="D2" s="310"/>
      <c r="E2" s="310"/>
      <c r="F2" s="311"/>
      <c r="G2" s="310"/>
      <c r="H2" s="94"/>
    </row>
    <row r="3" spans="1:8" ht="16.5">
      <c r="A3" s="188"/>
      <c r="B3" s="309" t="s">
        <v>3</v>
      </c>
      <c r="C3" s="310"/>
      <c r="D3" s="310"/>
      <c r="E3" s="310"/>
      <c r="F3" s="312"/>
      <c r="G3" s="310"/>
      <c r="H3" s="95"/>
    </row>
    <row r="4" spans="1:8" ht="16.5">
      <c r="A4" s="188"/>
      <c r="B4" s="313" t="s">
        <v>661</v>
      </c>
      <c r="C4" s="314"/>
      <c r="D4" s="314"/>
      <c r="E4" s="314"/>
      <c r="F4" s="311"/>
      <c r="G4" s="314"/>
      <c r="H4" s="94"/>
    </row>
    <row r="5" spans="1:8" ht="16.5">
      <c r="A5" s="188"/>
      <c r="B5" s="313" t="s">
        <v>685</v>
      </c>
      <c r="C5" s="314"/>
      <c r="D5" s="314"/>
      <c r="E5" s="314"/>
      <c r="F5" s="311"/>
      <c r="G5" s="314"/>
      <c r="H5" s="94"/>
    </row>
    <row r="6" spans="1:8" ht="16.5">
      <c r="A6" s="188"/>
      <c r="B6" s="313" t="s">
        <v>662</v>
      </c>
      <c r="C6" s="310"/>
      <c r="D6" s="310"/>
      <c r="E6" s="310"/>
      <c r="F6" s="310"/>
      <c r="G6" s="310"/>
      <c r="H6" s="94"/>
    </row>
    <row r="7" spans="1:8" ht="16.5">
      <c r="A7" s="188"/>
      <c r="B7" s="309" t="s">
        <v>663</v>
      </c>
      <c r="C7" s="310"/>
      <c r="D7" s="310"/>
      <c r="E7" s="310"/>
      <c r="F7" s="310"/>
      <c r="G7" s="310"/>
      <c r="H7" s="94"/>
    </row>
    <row r="8" spans="1:8" ht="16.5">
      <c r="A8" s="188"/>
      <c r="B8" s="313" t="s">
        <v>664</v>
      </c>
      <c r="C8" s="314"/>
      <c r="D8" s="314"/>
      <c r="E8" s="314"/>
      <c r="F8" s="311"/>
      <c r="G8" s="314"/>
      <c r="H8" s="94"/>
    </row>
    <row r="9" spans="1:8" ht="16.5">
      <c r="A9" s="188"/>
      <c r="B9" s="313" t="s">
        <v>722</v>
      </c>
      <c r="C9" s="314"/>
      <c r="D9" s="314"/>
      <c r="E9" s="314"/>
      <c r="F9" s="94"/>
      <c r="G9" s="314"/>
      <c r="H9" s="94"/>
    </row>
    <row r="10" spans="1:8" ht="16.5">
      <c r="A10" s="117"/>
      <c r="B10" s="313" t="s">
        <v>720</v>
      </c>
      <c r="C10" s="314"/>
      <c r="D10" s="314"/>
      <c r="E10" s="314"/>
      <c r="F10" s="94"/>
      <c r="G10" s="314"/>
    </row>
    <row r="11" spans="1:8" ht="66.75" customHeight="1">
      <c r="A11" s="377" t="s">
        <v>639</v>
      </c>
      <c r="B11" s="377"/>
      <c r="C11" s="377"/>
      <c r="D11" s="377"/>
      <c r="E11" s="377"/>
      <c r="F11" s="377"/>
    </row>
    <row r="12" spans="1:8" ht="16.5">
      <c r="A12" s="376" t="s">
        <v>167</v>
      </c>
      <c r="B12" s="376"/>
      <c r="C12" s="376"/>
      <c r="D12" s="376"/>
      <c r="E12" s="376"/>
    </row>
    <row r="13" spans="1:8" ht="18.75" customHeight="1" thickBot="1">
      <c r="A13" s="188"/>
      <c r="B13" s="98" t="s">
        <v>167</v>
      </c>
      <c r="C13" s="189"/>
      <c r="D13" s="189"/>
      <c r="E13" s="100" t="s">
        <v>104</v>
      </c>
    </row>
    <row r="14" spans="1:8" ht="48" customHeight="1" thickBot="1">
      <c r="A14" s="345" t="s">
        <v>106</v>
      </c>
      <c r="B14" s="346" t="s">
        <v>4</v>
      </c>
      <c r="C14" s="346" t="s">
        <v>5</v>
      </c>
      <c r="D14" s="347" t="s">
        <v>585</v>
      </c>
      <c r="E14" s="347" t="s">
        <v>602</v>
      </c>
    </row>
    <row r="15" spans="1:8" ht="16.5">
      <c r="A15" s="342" t="s">
        <v>8</v>
      </c>
      <c r="B15" s="343" t="s">
        <v>9</v>
      </c>
      <c r="C15" s="343"/>
      <c r="D15" s="351">
        <f>D16+D17+D18+D19+D20</f>
        <v>5719249</v>
      </c>
      <c r="E15" s="344">
        <f>E16+E17+E18+E19+E20</f>
        <v>5769365</v>
      </c>
    </row>
    <row r="16" spans="1:8" ht="33">
      <c r="A16" s="175" t="s">
        <v>10</v>
      </c>
      <c r="B16" s="139" t="s">
        <v>9</v>
      </c>
      <c r="C16" s="152" t="s">
        <v>11</v>
      </c>
      <c r="D16" s="150">
        <f>'Вед.2020-2021'!G20</f>
        <v>1126976</v>
      </c>
      <c r="E16" s="165">
        <f>'Вед.2020-2021'!H20</f>
        <v>1126976</v>
      </c>
      <c r="F16" s="86"/>
    </row>
    <row r="17" spans="1:6" ht="49.5">
      <c r="A17" s="175" t="s">
        <v>17</v>
      </c>
      <c r="B17" s="139" t="s">
        <v>9</v>
      </c>
      <c r="C17" s="152" t="s">
        <v>18</v>
      </c>
      <c r="D17" s="158">
        <f>'Вед.2020-2021'!G25</f>
        <v>427835</v>
      </c>
      <c r="E17" s="182">
        <f>'Вед.2020-2021'!H25</f>
        <v>427835</v>
      </c>
      <c r="F17" s="86"/>
    </row>
    <row r="18" spans="1:6" ht="49.5">
      <c r="A18" s="175" t="s">
        <v>21</v>
      </c>
      <c r="B18" s="139" t="s">
        <v>9</v>
      </c>
      <c r="C18" s="139" t="s">
        <v>22</v>
      </c>
      <c r="D18" s="150">
        <f>'Вед.2020-2021'!G30</f>
        <v>3923738</v>
      </c>
      <c r="E18" s="165">
        <f>'Вед.2020-2021'!H30</f>
        <v>3971554</v>
      </c>
      <c r="F18" s="86"/>
    </row>
    <row r="19" spans="1:6" ht="18.75">
      <c r="A19" s="173" t="s">
        <v>264</v>
      </c>
      <c r="B19" s="190" t="s">
        <v>9</v>
      </c>
      <c r="C19" s="190" t="s">
        <v>79</v>
      </c>
      <c r="D19" s="154">
        <f>'Вед.2020-2021'!G38</f>
        <v>25000</v>
      </c>
      <c r="E19" s="172">
        <f>'Вед.2020-2021'!H38</f>
        <v>25000</v>
      </c>
      <c r="F19" s="90"/>
    </row>
    <row r="20" spans="1:6" ht="16.5">
      <c r="A20" s="175" t="s">
        <v>29</v>
      </c>
      <c r="B20" s="139" t="s">
        <v>9</v>
      </c>
      <c r="C20" s="139" t="s">
        <v>30</v>
      </c>
      <c r="D20" s="150">
        <f>'Вед.2020-2021'!G43</f>
        <v>215700</v>
      </c>
      <c r="E20" s="165">
        <f>'Вед.2020-2021'!H43</f>
        <v>218000</v>
      </c>
      <c r="F20" s="86"/>
    </row>
    <row r="21" spans="1:6" ht="20.25" customHeight="1">
      <c r="A21" s="352" t="s">
        <v>32</v>
      </c>
      <c r="B21" s="191" t="s">
        <v>11</v>
      </c>
      <c r="C21" s="192"/>
      <c r="D21" s="348">
        <f>D22</f>
        <v>310200</v>
      </c>
      <c r="E21" s="193">
        <f>E22</f>
        <v>310200</v>
      </c>
    </row>
    <row r="22" spans="1:6" ht="18" customHeight="1">
      <c r="A22" s="175" t="s">
        <v>33</v>
      </c>
      <c r="B22" s="139" t="s">
        <v>11</v>
      </c>
      <c r="C22" s="152" t="s">
        <v>18</v>
      </c>
      <c r="D22" s="327">
        <v>310200</v>
      </c>
      <c r="E22" s="179">
        <v>310200</v>
      </c>
      <c r="F22" s="86"/>
    </row>
    <row r="23" spans="1:6" ht="33">
      <c r="A23" s="161" t="s">
        <v>35</v>
      </c>
      <c r="B23" s="142" t="s">
        <v>18</v>
      </c>
      <c r="C23" s="142"/>
      <c r="D23" s="143">
        <f>D24+D25</f>
        <v>57000</v>
      </c>
      <c r="E23" s="162">
        <f>E24+E25</f>
        <v>67500</v>
      </c>
    </row>
    <row r="24" spans="1:6" ht="17.25" customHeight="1">
      <c r="A24" s="175" t="s">
        <v>36</v>
      </c>
      <c r="B24" s="139" t="s">
        <v>18</v>
      </c>
      <c r="C24" s="139" t="s">
        <v>11</v>
      </c>
      <c r="D24" s="158">
        <v>16000</v>
      </c>
      <c r="E24" s="182">
        <v>13000</v>
      </c>
      <c r="F24" s="86"/>
    </row>
    <row r="25" spans="1:6" ht="15.75" customHeight="1">
      <c r="A25" s="167" t="s">
        <v>43</v>
      </c>
      <c r="B25" s="139" t="s">
        <v>18</v>
      </c>
      <c r="C25" s="139" t="s">
        <v>44</v>
      </c>
      <c r="D25" s="158">
        <v>41000</v>
      </c>
      <c r="E25" s="182">
        <v>54500</v>
      </c>
      <c r="F25" s="86"/>
    </row>
    <row r="26" spans="1:6" ht="17.25" customHeight="1">
      <c r="A26" s="161" t="s">
        <v>45</v>
      </c>
      <c r="B26" s="142" t="s">
        <v>22</v>
      </c>
      <c r="C26" s="142"/>
      <c r="D26" s="153">
        <f>+D27</f>
        <v>11009500</v>
      </c>
      <c r="E26" s="171">
        <f>+E27</f>
        <v>1649459</v>
      </c>
    </row>
    <row r="27" spans="1:6" ht="16.5">
      <c r="A27" s="175" t="s">
        <v>47</v>
      </c>
      <c r="B27" s="152" t="s">
        <v>22</v>
      </c>
      <c r="C27" s="149" t="s">
        <v>39</v>
      </c>
      <c r="D27" s="150">
        <f>'Вед.2020-2021'!G85</f>
        <v>11009500</v>
      </c>
      <c r="E27" s="165">
        <v>1649459</v>
      </c>
      <c r="F27" s="86"/>
    </row>
    <row r="28" spans="1:6" ht="16.5">
      <c r="A28" s="161" t="s">
        <v>49</v>
      </c>
      <c r="B28" s="142" t="s">
        <v>50</v>
      </c>
      <c r="C28" s="142"/>
      <c r="D28" s="143">
        <f>D29+D30+D31+D32</f>
        <v>2865895</v>
      </c>
      <c r="E28" s="162">
        <f>E29+E30+E31+E32</f>
        <v>3310658</v>
      </c>
      <c r="F28" s="194"/>
    </row>
    <row r="29" spans="1:6" ht="16.5">
      <c r="A29" s="195" t="s">
        <v>51</v>
      </c>
      <c r="B29" s="349" t="s">
        <v>50</v>
      </c>
      <c r="C29" s="196" t="s">
        <v>9</v>
      </c>
      <c r="D29" s="350">
        <f>'Вед.2020-2021'!G93</f>
        <v>38704.81</v>
      </c>
      <c r="E29" s="353">
        <f>'Вед.2020-2021'!H93</f>
        <v>0</v>
      </c>
      <c r="F29" s="86"/>
    </row>
    <row r="30" spans="1:6" ht="16.5">
      <c r="A30" s="175" t="s">
        <v>52</v>
      </c>
      <c r="B30" s="139" t="s">
        <v>50</v>
      </c>
      <c r="C30" s="139" t="s">
        <v>11</v>
      </c>
      <c r="D30" s="327">
        <f>'Вед.2020-2021'!G103</f>
        <v>830000</v>
      </c>
      <c r="E30" s="179">
        <f>'Вед.2020-2021'!H103</f>
        <v>850000</v>
      </c>
      <c r="F30" s="86"/>
    </row>
    <row r="31" spans="1:6" ht="16.5">
      <c r="A31" s="175" t="s">
        <v>55</v>
      </c>
      <c r="B31" s="152" t="s">
        <v>50</v>
      </c>
      <c r="C31" s="152" t="s">
        <v>18</v>
      </c>
      <c r="D31" s="327">
        <f>'Вед.2020-2021'!G106</f>
        <v>1882895</v>
      </c>
      <c r="E31" s="179">
        <v>2307658</v>
      </c>
      <c r="F31" s="86"/>
    </row>
    <row r="32" spans="1:6" ht="16.5">
      <c r="A32" s="176" t="s">
        <v>597</v>
      </c>
      <c r="B32" s="152" t="s">
        <v>50</v>
      </c>
      <c r="C32" s="152" t="s">
        <v>50</v>
      </c>
      <c r="D32" s="327">
        <f>'Вед.2020-2021'!G147</f>
        <v>114295.19</v>
      </c>
      <c r="E32" s="179">
        <v>153000</v>
      </c>
      <c r="F32" s="86"/>
    </row>
    <row r="33" spans="1:6" ht="16.5">
      <c r="A33" s="161" t="s">
        <v>63</v>
      </c>
      <c r="B33" s="142" t="s">
        <v>64</v>
      </c>
      <c r="C33" s="142"/>
      <c r="D33" s="143">
        <f>D34+D35</f>
        <v>11841283</v>
      </c>
      <c r="E33" s="162">
        <f>E34+E35</f>
        <v>11974802</v>
      </c>
    </row>
    <row r="34" spans="1:6" ht="16.5">
      <c r="A34" s="175" t="s">
        <v>38</v>
      </c>
      <c r="B34" s="139" t="s">
        <v>64</v>
      </c>
      <c r="C34" s="139" t="s">
        <v>9</v>
      </c>
      <c r="D34" s="158">
        <f>'Вед.2020-2021'!G149</f>
        <v>9401370</v>
      </c>
      <c r="E34" s="182">
        <v>9531569</v>
      </c>
    </row>
    <row r="35" spans="1:6" ht="16.5">
      <c r="A35" s="175" t="s">
        <v>70</v>
      </c>
      <c r="B35" s="152" t="s">
        <v>64</v>
      </c>
      <c r="C35" s="152" t="s">
        <v>22</v>
      </c>
      <c r="D35" s="154">
        <v>2439913</v>
      </c>
      <c r="E35" s="172">
        <v>2443233</v>
      </c>
    </row>
    <row r="36" spans="1:6" ht="16.5">
      <c r="A36" s="161" t="s">
        <v>606</v>
      </c>
      <c r="B36" s="142" t="s">
        <v>39</v>
      </c>
      <c r="C36" s="142"/>
      <c r="D36" s="153">
        <f>D37</f>
        <v>0</v>
      </c>
      <c r="E36" s="171">
        <f>E37</f>
        <v>0</v>
      </c>
    </row>
    <row r="37" spans="1:6" ht="16.5">
      <c r="A37" s="175" t="s">
        <v>640</v>
      </c>
      <c r="B37" s="152" t="s">
        <v>39</v>
      </c>
      <c r="C37" s="152" t="s">
        <v>39</v>
      </c>
      <c r="D37" s="154">
        <v>0</v>
      </c>
      <c r="E37" s="172">
        <v>0</v>
      </c>
    </row>
    <row r="38" spans="1:6" ht="16.5">
      <c r="A38" s="161" t="s">
        <v>71</v>
      </c>
      <c r="B38" s="142" t="s">
        <v>44</v>
      </c>
      <c r="C38" s="142"/>
      <c r="D38" s="153">
        <f>D39+D40</f>
        <v>435064</v>
      </c>
      <c r="E38" s="171">
        <f>E39+E40</f>
        <v>441564</v>
      </c>
    </row>
    <row r="39" spans="1:6" ht="16.5">
      <c r="A39" s="183" t="s">
        <v>72</v>
      </c>
      <c r="B39" s="147" t="s">
        <v>44</v>
      </c>
      <c r="C39" s="149" t="s">
        <v>9</v>
      </c>
      <c r="D39" s="150">
        <v>147564</v>
      </c>
      <c r="E39" s="165">
        <v>147564</v>
      </c>
      <c r="F39" s="197"/>
    </row>
    <row r="40" spans="1:6" ht="16.5">
      <c r="A40" s="175" t="s">
        <v>75</v>
      </c>
      <c r="B40" s="152" t="s">
        <v>44</v>
      </c>
      <c r="C40" s="152" t="s">
        <v>18</v>
      </c>
      <c r="D40" s="154">
        <f>'Вед.2020-2021'!G197</f>
        <v>287500</v>
      </c>
      <c r="E40" s="172">
        <f>'Вед.2020-2021'!H197</f>
        <v>294000</v>
      </c>
      <c r="F40" s="86"/>
    </row>
    <row r="41" spans="1:6" ht="18" customHeight="1">
      <c r="A41" s="187" t="s">
        <v>78</v>
      </c>
      <c r="B41" s="142" t="s">
        <v>79</v>
      </c>
      <c r="C41" s="142"/>
      <c r="D41" s="153">
        <f>D42</f>
        <v>2989786</v>
      </c>
      <c r="E41" s="171">
        <f>E42</f>
        <v>3044736</v>
      </c>
    </row>
    <row r="42" spans="1:6" ht="18.75" customHeight="1">
      <c r="A42" s="137" t="s">
        <v>80</v>
      </c>
      <c r="B42" s="152" t="s">
        <v>79</v>
      </c>
      <c r="C42" s="139" t="s">
        <v>9</v>
      </c>
      <c r="D42" s="150">
        <v>2989786</v>
      </c>
      <c r="E42" s="165">
        <v>3044736</v>
      </c>
      <c r="F42" s="86"/>
    </row>
    <row r="43" spans="1:6" ht="21.75" customHeight="1" thickBot="1">
      <c r="A43" s="354" t="s">
        <v>84</v>
      </c>
      <c r="B43" s="355"/>
      <c r="C43" s="355"/>
      <c r="D43" s="356">
        <f>D15+D21+D23+D26+D28+D33+D38+D41+D36</f>
        <v>35227977</v>
      </c>
      <c r="E43" s="357">
        <f>E15+E21+E23+E26+E28+E33+E38+E41+E36</f>
        <v>26568284</v>
      </c>
    </row>
    <row r="44" spans="1:6" ht="18.2" customHeight="1">
      <c r="A44" s="117"/>
      <c r="C44" s="92"/>
    </row>
    <row r="45" spans="1:6" ht="16.5">
      <c r="A45" s="117"/>
      <c r="C45" s="92"/>
      <c r="D45" s="92"/>
      <c r="E45" s="93"/>
    </row>
  </sheetData>
  <sheetProtection selectLockedCells="1" selectUnlockedCells="1"/>
  <mergeCells count="2">
    <mergeCell ref="A12:E12"/>
    <mergeCell ref="A11:F11"/>
  </mergeCells>
  <phoneticPr fontId="0" type="noConversion"/>
  <pageMargins left="1.3779527559055118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IT195"/>
  <sheetViews>
    <sheetView view="pageBreakPreview" topLeftCell="A64" zoomScaleNormal="80" workbookViewId="0">
      <selection activeCell="I27" sqref="I27"/>
    </sheetView>
  </sheetViews>
  <sheetFormatPr defaultRowHeight="12.75"/>
  <cols>
    <col min="1" max="1" width="63.140625" style="104" customWidth="1"/>
    <col min="2" max="2" width="21.5703125" style="105" customWidth="1"/>
    <col min="3" max="3" width="9.7109375" style="106" customWidth="1"/>
    <col min="4" max="4" width="18.7109375" style="106" customWidth="1"/>
    <col min="5" max="5" width="23.7109375" style="107" customWidth="1"/>
    <col min="6" max="6" width="9.28515625" style="106" customWidth="1"/>
    <col min="7" max="7" width="18.140625" style="106" customWidth="1"/>
    <col min="8" max="16384" width="9.140625" style="106"/>
  </cols>
  <sheetData>
    <row r="1" spans="1:254" ht="16.5">
      <c r="A1"/>
      <c r="B1" s="94"/>
      <c r="C1" s="309" t="s">
        <v>559</v>
      </c>
      <c r="D1" s="310"/>
      <c r="E1" s="94"/>
      <c r="F1" s="94"/>
      <c r="G1" s="22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6.5">
      <c r="A2"/>
      <c r="B2" s="94"/>
      <c r="C2" s="309" t="s">
        <v>656</v>
      </c>
      <c r="D2" s="310"/>
      <c r="E2" s="310"/>
      <c r="F2" s="310"/>
      <c r="G2" s="22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6.5">
      <c r="A3"/>
      <c r="B3" s="94"/>
      <c r="C3" s="309" t="s">
        <v>3</v>
      </c>
      <c r="D3" s="310"/>
      <c r="E3" s="310"/>
      <c r="F3" s="310"/>
      <c r="G3" s="22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6.5">
      <c r="A4"/>
      <c r="B4" s="94"/>
      <c r="C4" s="313" t="s">
        <v>661</v>
      </c>
      <c r="D4" s="314"/>
      <c r="E4" s="314"/>
      <c r="F4" s="314"/>
      <c r="G4" s="22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6.5">
      <c r="A5"/>
      <c r="B5" s="94"/>
      <c r="C5" s="313" t="s">
        <v>683</v>
      </c>
      <c r="D5" s="314"/>
      <c r="E5" s="314"/>
      <c r="F5" s="314"/>
      <c r="G5" s="22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>
      <c r="A6"/>
      <c r="B6" s="94"/>
      <c r="C6" s="313" t="s">
        <v>662</v>
      </c>
      <c r="D6" s="315"/>
      <c r="E6" s="315"/>
      <c r="F6" s="315"/>
      <c r="G6" s="22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6.5">
      <c r="A7"/>
      <c r="B7" s="94"/>
      <c r="C7" s="309" t="s">
        <v>663</v>
      </c>
      <c r="D7" s="310"/>
      <c r="E7" s="310"/>
      <c r="F7" s="315"/>
      <c r="G7" s="22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6.5">
      <c r="A8"/>
      <c r="B8" s="94"/>
      <c r="C8" s="313" t="s">
        <v>664</v>
      </c>
      <c r="D8" s="314"/>
      <c r="E8" s="314"/>
      <c r="F8" s="314"/>
      <c r="G8" s="22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6.5">
      <c r="A9"/>
      <c r="B9" s="94"/>
      <c r="C9" s="313" t="s">
        <v>716</v>
      </c>
      <c r="D9" s="314"/>
      <c r="E9" s="314"/>
      <c r="F9" s="314"/>
      <c r="G9" s="22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5.75">
      <c r="A10"/>
      <c r="B10" s="94"/>
      <c r="C10" s="313" t="s">
        <v>723</v>
      </c>
      <c r="D10" s="314"/>
      <c r="E10" s="314"/>
      <c r="F10" s="314"/>
      <c r="G10" s="94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6.5">
      <c r="A11"/>
      <c r="B11" s="94"/>
      <c r="C11" s="225"/>
      <c r="D11" s="225"/>
      <c r="E11" s="225"/>
      <c r="F11" s="94"/>
      <c r="G11" s="9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6.5">
      <c r="A12"/>
      <c r="B12" s="94"/>
      <c r="C12" s="225"/>
      <c r="D12" s="225"/>
      <c r="E12" s="225"/>
      <c r="F12" s="94"/>
      <c r="G12" s="94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6.5">
      <c r="A13"/>
      <c r="B13" s="94"/>
      <c r="C13" s="225"/>
      <c r="D13" s="225"/>
      <c r="E13" s="225"/>
      <c r="F13" s="94"/>
      <c r="G13" s="94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6.5">
      <c r="A14" s="376" t="s">
        <v>442</v>
      </c>
      <c r="B14" s="376"/>
      <c r="C14" s="376"/>
      <c r="D14" s="376"/>
      <c r="E14" s="376"/>
      <c r="F14" s="376"/>
      <c r="G14" s="9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6.5">
      <c r="A15" s="376" t="s">
        <v>517</v>
      </c>
      <c r="B15" s="376"/>
      <c r="C15" s="376"/>
      <c r="D15" s="376"/>
      <c r="E15" s="376"/>
      <c r="F15" s="376"/>
      <c r="G15" s="94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6.5">
      <c r="A16" s="376" t="s">
        <v>443</v>
      </c>
      <c r="B16" s="376"/>
      <c r="C16" s="376"/>
      <c r="D16" s="376"/>
      <c r="E16" s="376"/>
      <c r="F16" s="376"/>
      <c r="G16" s="9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6.5">
      <c r="A17" s="379" t="s">
        <v>444</v>
      </c>
      <c r="B17" s="379"/>
      <c r="C17" s="379"/>
      <c r="D17" s="379"/>
      <c r="E17" s="379"/>
      <c r="F17" s="379"/>
      <c r="G17" s="94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6.5">
      <c r="A18" s="378" t="s">
        <v>641</v>
      </c>
      <c r="B18" s="378"/>
      <c r="C18" s="378"/>
      <c r="D18" s="378"/>
      <c r="E18" s="378"/>
      <c r="F18" s="378"/>
      <c r="G18" s="94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6.5">
      <c r="A19"/>
      <c r="B19" s="94"/>
      <c r="C19" s="225"/>
      <c r="D19" s="225"/>
      <c r="E19" s="225"/>
      <c r="F19" s="94"/>
      <c r="G19" s="94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9.5" thickBot="1">
      <c r="A20" s="108"/>
      <c r="B20" s="109"/>
      <c r="C20" s="110"/>
      <c r="D20" s="110"/>
      <c r="E20" s="6" t="s">
        <v>104</v>
      </c>
      <c r="F20" s="110"/>
      <c r="G20" s="90"/>
    </row>
    <row r="21" spans="1:254" ht="33.75" thickBot="1">
      <c r="A21" s="220" t="s">
        <v>106</v>
      </c>
      <c r="B21" s="221" t="s">
        <v>6</v>
      </c>
      <c r="C21" s="250" t="s">
        <v>7</v>
      </c>
      <c r="D21" s="249" t="s">
        <v>585</v>
      </c>
      <c r="E21" s="249" t="s">
        <v>602</v>
      </c>
      <c r="F21" s="111"/>
      <c r="G21" s="111"/>
    </row>
    <row r="22" spans="1:254" ht="21" customHeight="1" thickBot="1">
      <c r="A22" s="266" t="s">
        <v>59</v>
      </c>
      <c r="B22" s="267"/>
      <c r="C22" s="268"/>
      <c r="D22" s="269">
        <f>D23+D27++D31+D37+D49+D56+D66+D73+D77+D81+D93+D106+D124+D128+D116</f>
        <v>29216527.999999996</v>
      </c>
      <c r="E22" s="269">
        <f>E23+E27++E31+E37+E49+E56+E66+E73+E77+E81+E93+E106+E124+E128</f>
        <v>6053195</v>
      </c>
      <c r="F22" s="96"/>
      <c r="G22" s="112"/>
    </row>
    <row r="23" spans="1:254" ht="54.75" customHeight="1">
      <c r="A23" s="270" t="s">
        <v>591</v>
      </c>
      <c r="B23" s="271" t="s">
        <v>277</v>
      </c>
      <c r="C23" s="271"/>
      <c r="D23" s="272">
        <f t="shared" ref="D23:E25" si="0">D24</f>
        <v>64400</v>
      </c>
      <c r="E23" s="273">
        <f t="shared" si="0"/>
        <v>80500</v>
      </c>
      <c r="F23" s="113"/>
      <c r="G23" s="112"/>
    </row>
    <row r="24" spans="1:254" ht="18.75" customHeight="1">
      <c r="A24" s="133" t="s">
        <v>280</v>
      </c>
      <c r="B24" s="149" t="s">
        <v>278</v>
      </c>
      <c r="C24" s="149"/>
      <c r="D24" s="150">
        <f t="shared" si="0"/>
        <v>64400</v>
      </c>
      <c r="E24" s="165">
        <f t="shared" si="0"/>
        <v>80500</v>
      </c>
      <c r="F24" s="113"/>
      <c r="G24" s="112"/>
    </row>
    <row r="25" spans="1:254" ht="17.25" customHeight="1">
      <c r="A25" s="167" t="s">
        <v>46</v>
      </c>
      <c r="B25" s="149" t="s">
        <v>279</v>
      </c>
      <c r="C25" s="149"/>
      <c r="D25" s="150">
        <f t="shared" si="0"/>
        <v>64400</v>
      </c>
      <c r="E25" s="165">
        <f t="shared" si="0"/>
        <v>80500</v>
      </c>
      <c r="F25" s="113"/>
      <c r="G25" s="248"/>
    </row>
    <row r="26" spans="1:254" ht="36.200000000000003" customHeight="1">
      <c r="A26" s="176" t="s">
        <v>25</v>
      </c>
      <c r="B26" s="149" t="s">
        <v>279</v>
      </c>
      <c r="C26" s="149" t="s">
        <v>26</v>
      </c>
      <c r="D26" s="150">
        <v>64400</v>
      </c>
      <c r="E26" s="165">
        <v>80500</v>
      </c>
      <c r="F26" s="113"/>
      <c r="G26" s="112"/>
    </row>
    <row r="27" spans="1:254" ht="70.5" customHeight="1">
      <c r="A27" s="163" t="s">
        <v>592</v>
      </c>
      <c r="B27" s="145" t="s">
        <v>273</v>
      </c>
      <c r="C27" s="145"/>
      <c r="D27" s="146">
        <f t="shared" ref="D27:E29" si="1">D28</f>
        <v>41000</v>
      </c>
      <c r="E27" s="164">
        <f t="shared" si="1"/>
        <v>54500</v>
      </c>
      <c r="F27" s="114"/>
      <c r="G27" s="112"/>
    </row>
    <row r="28" spans="1:254" ht="37.35" customHeight="1">
      <c r="A28" s="133" t="s">
        <v>276</v>
      </c>
      <c r="B28" s="149" t="s">
        <v>274</v>
      </c>
      <c r="C28" s="149"/>
      <c r="D28" s="150">
        <f t="shared" si="1"/>
        <v>41000</v>
      </c>
      <c r="E28" s="165">
        <f t="shared" si="1"/>
        <v>54500</v>
      </c>
      <c r="F28" s="114"/>
      <c r="G28" s="112"/>
    </row>
    <row r="29" spans="1:254" ht="37.35" customHeight="1">
      <c r="A29" s="175" t="s">
        <v>446</v>
      </c>
      <c r="B29" s="149" t="s">
        <v>275</v>
      </c>
      <c r="C29" s="149"/>
      <c r="D29" s="150">
        <f t="shared" si="1"/>
        <v>41000</v>
      </c>
      <c r="E29" s="165">
        <f t="shared" si="1"/>
        <v>54500</v>
      </c>
      <c r="F29" s="114"/>
      <c r="G29" s="112"/>
    </row>
    <row r="30" spans="1:254" ht="37.35" customHeight="1">
      <c r="A30" s="176" t="s">
        <v>25</v>
      </c>
      <c r="B30" s="149" t="s">
        <v>275</v>
      </c>
      <c r="C30" s="149" t="s">
        <v>26</v>
      </c>
      <c r="D30" s="150">
        <v>41000</v>
      </c>
      <c r="E30" s="165">
        <v>54500</v>
      </c>
      <c r="F30" s="114"/>
      <c r="G30" s="112"/>
    </row>
    <row r="31" spans="1:254" ht="50.25" customHeight="1">
      <c r="A31" s="274" t="s">
        <v>555</v>
      </c>
      <c r="B31" s="145" t="s">
        <v>299</v>
      </c>
      <c r="C31" s="145"/>
      <c r="D31" s="146">
        <f>D32</f>
        <v>61000</v>
      </c>
      <c r="E31" s="164">
        <f>E32</f>
        <v>109000</v>
      </c>
      <c r="F31" s="114"/>
      <c r="G31" s="112"/>
    </row>
    <row r="32" spans="1:254" ht="18.75" customHeight="1">
      <c r="A32" s="246" t="s">
        <v>512</v>
      </c>
      <c r="B32" s="149" t="s">
        <v>296</v>
      </c>
      <c r="C32" s="149"/>
      <c r="D32" s="150">
        <f>D33+D35</f>
        <v>61000</v>
      </c>
      <c r="E32" s="165">
        <f>E33+E35</f>
        <v>109000</v>
      </c>
      <c r="F32" s="114"/>
      <c r="G32" s="112"/>
    </row>
    <row r="33" spans="1:7" ht="18" customHeight="1">
      <c r="A33" s="246" t="s">
        <v>513</v>
      </c>
      <c r="B33" s="149" t="s">
        <v>586</v>
      </c>
      <c r="C33" s="149"/>
      <c r="D33" s="150">
        <f>D34</f>
        <v>18000</v>
      </c>
      <c r="E33" s="165">
        <f>E34</f>
        <v>20000</v>
      </c>
      <c r="F33" s="114"/>
      <c r="G33" s="112"/>
    </row>
    <row r="34" spans="1:7" ht="38.450000000000003" customHeight="1">
      <c r="A34" s="166" t="s">
        <v>25</v>
      </c>
      <c r="B34" s="149" t="s">
        <v>586</v>
      </c>
      <c r="C34" s="149" t="s">
        <v>26</v>
      </c>
      <c r="D34" s="150">
        <v>18000</v>
      </c>
      <c r="E34" s="165">
        <v>20000</v>
      </c>
      <c r="F34" s="114"/>
      <c r="G34" s="112"/>
    </row>
    <row r="35" spans="1:7" ht="21.75" customHeight="1">
      <c r="A35" s="176" t="s">
        <v>46</v>
      </c>
      <c r="B35" s="149" t="s">
        <v>566</v>
      </c>
      <c r="C35" s="149"/>
      <c r="D35" s="150">
        <f>D36</f>
        <v>43000</v>
      </c>
      <c r="E35" s="165">
        <f>E36</f>
        <v>89000</v>
      </c>
      <c r="F35" s="114"/>
      <c r="G35" s="114"/>
    </row>
    <row r="36" spans="1:7" ht="33.75">
      <c r="A36" s="176" t="s">
        <v>25</v>
      </c>
      <c r="B36" s="149" t="s">
        <v>566</v>
      </c>
      <c r="C36" s="149" t="s">
        <v>26</v>
      </c>
      <c r="D36" s="150">
        <v>43000</v>
      </c>
      <c r="E36" s="165">
        <v>89000</v>
      </c>
      <c r="F36" s="114"/>
      <c r="G36" s="114"/>
    </row>
    <row r="37" spans="1:7" ht="49.5">
      <c r="A37" s="163" t="s">
        <v>558</v>
      </c>
      <c r="B37" s="142" t="s">
        <v>452</v>
      </c>
      <c r="C37" s="142"/>
      <c r="D37" s="157">
        <f>D38+D43+D46</f>
        <v>2980286</v>
      </c>
      <c r="E37" s="180">
        <f>E38+E43+E46</f>
        <v>3038736</v>
      </c>
      <c r="F37" s="114"/>
      <c r="G37" s="114"/>
    </row>
    <row r="38" spans="1:7" ht="18.75">
      <c r="A38" s="133" t="s">
        <v>319</v>
      </c>
      <c r="B38" s="152" t="s">
        <v>309</v>
      </c>
      <c r="C38" s="152"/>
      <c r="D38" s="158">
        <f>D39</f>
        <v>2850186</v>
      </c>
      <c r="E38" s="182">
        <f>E39</f>
        <v>2905536</v>
      </c>
      <c r="F38" s="114"/>
      <c r="G38" s="114"/>
    </row>
    <row r="39" spans="1:7" ht="53.25" customHeight="1">
      <c r="A39" s="175" t="s">
        <v>66</v>
      </c>
      <c r="B39" s="152" t="s">
        <v>577</v>
      </c>
      <c r="C39" s="152"/>
      <c r="D39" s="158">
        <f>D40+D41+D42</f>
        <v>2850186</v>
      </c>
      <c r="E39" s="182">
        <f>E40+E41+E42</f>
        <v>2905536</v>
      </c>
      <c r="F39" s="114"/>
      <c r="G39" s="114"/>
    </row>
    <row r="40" spans="1:7" ht="21" customHeight="1">
      <c r="A40" s="176" t="s">
        <v>67</v>
      </c>
      <c r="B40" s="152" t="s">
        <v>577</v>
      </c>
      <c r="C40" s="152" t="s">
        <v>68</v>
      </c>
      <c r="D40" s="158">
        <v>1687536</v>
      </c>
      <c r="E40" s="182">
        <v>1691336</v>
      </c>
      <c r="F40" s="114"/>
      <c r="G40" s="112"/>
    </row>
    <row r="41" spans="1:7" ht="39.75" customHeight="1">
      <c r="A41" s="176" t="s">
        <v>25</v>
      </c>
      <c r="B41" s="152" t="s">
        <v>577</v>
      </c>
      <c r="C41" s="152" t="s">
        <v>26</v>
      </c>
      <c r="D41" s="158">
        <v>821650</v>
      </c>
      <c r="E41" s="182">
        <v>873200</v>
      </c>
      <c r="F41" s="114"/>
      <c r="G41" s="112"/>
    </row>
    <row r="42" spans="1:7" ht="18" customHeight="1">
      <c r="A42" s="167" t="s">
        <v>27</v>
      </c>
      <c r="B42" s="152" t="s">
        <v>577</v>
      </c>
      <c r="C42" s="152" t="s">
        <v>28</v>
      </c>
      <c r="D42" s="158">
        <v>341000</v>
      </c>
      <c r="E42" s="182">
        <v>341000</v>
      </c>
      <c r="F42" s="114"/>
      <c r="G42" s="112"/>
    </row>
    <row r="43" spans="1:7" ht="34.5" customHeight="1">
      <c r="A43" s="169" t="s">
        <v>320</v>
      </c>
      <c r="B43" s="152" t="s">
        <v>578</v>
      </c>
      <c r="C43" s="152"/>
      <c r="D43" s="158">
        <f>D44</f>
        <v>130100</v>
      </c>
      <c r="E43" s="182">
        <f>E44</f>
        <v>133200</v>
      </c>
      <c r="F43" s="114"/>
      <c r="G43" s="112"/>
    </row>
    <row r="44" spans="1:7" ht="22.5" customHeight="1">
      <c r="A44" s="169" t="s">
        <v>83</v>
      </c>
      <c r="B44" s="152" t="s">
        <v>579</v>
      </c>
      <c r="C44" s="152"/>
      <c r="D44" s="158">
        <f>D45</f>
        <v>130100</v>
      </c>
      <c r="E44" s="182">
        <f>E45</f>
        <v>133200</v>
      </c>
      <c r="F44" s="114"/>
      <c r="G44" s="112"/>
    </row>
    <row r="45" spans="1:7" ht="37.5" customHeight="1">
      <c r="A45" s="176" t="s">
        <v>25</v>
      </c>
      <c r="B45" s="152" t="s">
        <v>579</v>
      </c>
      <c r="C45" s="152" t="s">
        <v>26</v>
      </c>
      <c r="D45" s="158">
        <v>130100</v>
      </c>
      <c r="E45" s="182">
        <v>133200</v>
      </c>
      <c r="F45" s="114"/>
      <c r="G45" s="112"/>
    </row>
    <row r="46" spans="1:7" ht="35.25" customHeight="1">
      <c r="A46" s="169" t="s">
        <v>321</v>
      </c>
      <c r="B46" s="152" t="s">
        <v>580</v>
      </c>
      <c r="C46" s="152"/>
      <c r="D46" s="158">
        <f>D47</f>
        <v>0</v>
      </c>
      <c r="E46" s="182">
        <f>E47</f>
        <v>0</v>
      </c>
      <c r="F46" s="114"/>
      <c r="G46" s="112"/>
    </row>
    <row r="47" spans="1:7" ht="18.75" customHeight="1">
      <c r="A47" s="185" t="s">
        <v>82</v>
      </c>
      <c r="B47" s="152" t="s">
        <v>582</v>
      </c>
      <c r="C47" s="152"/>
      <c r="D47" s="158">
        <f>D48</f>
        <v>0</v>
      </c>
      <c r="E47" s="182">
        <f>E48</f>
        <v>0</v>
      </c>
      <c r="F47" s="114"/>
      <c r="G47" s="112"/>
    </row>
    <row r="48" spans="1:7" s="117" customFormat="1" ht="18" customHeight="1">
      <c r="A48" s="181" t="s">
        <v>53</v>
      </c>
      <c r="B48" s="152" t="s">
        <v>582</v>
      </c>
      <c r="C48" s="152" t="s">
        <v>54</v>
      </c>
      <c r="D48" s="158">
        <v>0</v>
      </c>
      <c r="E48" s="182">
        <v>0</v>
      </c>
      <c r="F48" s="115"/>
      <c r="G48" s="116"/>
    </row>
    <row r="49" spans="1:7" ht="73.5" customHeight="1">
      <c r="A49" s="178" t="s">
        <v>557</v>
      </c>
      <c r="B49" s="145" t="s">
        <v>315</v>
      </c>
      <c r="C49" s="145"/>
      <c r="D49" s="146">
        <f>D50+D53</f>
        <v>944295.19</v>
      </c>
      <c r="E49" s="164">
        <f>E50+E53</f>
        <v>1003000</v>
      </c>
      <c r="F49" s="114"/>
      <c r="G49" s="112"/>
    </row>
    <row r="50" spans="1:7" ht="18" customHeight="1">
      <c r="A50" s="243" t="s">
        <v>455</v>
      </c>
      <c r="B50" s="147" t="s">
        <v>453</v>
      </c>
      <c r="C50" s="244"/>
      <c r="D50" s="150">
        <f>D51</f>
        <v>114295.19</v>
      </c>
      <c r="E50" s="165">
        <f>E51</f>
        <v>153000</v>
      </c>
      <c r="F50" s="114"/>
      <c r="G50" s="112"/>
    </row>
    <row r="51" spans="1:7" ht="49.5" customHeight="1">
      <c r="A51" s="243" t="s">
        <v>447</v>
      </c>
      <c r="B51" s="147" t="s">
        <v>568</v>
      </c>
      <c r="C51" s="244"/>
      <c r="D51" s="150">
        <f>D52</f>
        <v>114295.19</v>
      </c>
      <c r="E51" s="165">
        <f>E52</f>
        <v>153000</v>
      </c>
      <c r="F51" s="114"/>
      <c r="G51" s="112"/>
    </row>
    <row r="52" spans="1:7" ht="18.75" customHeight="1">
      <c r="A52" s="245" t="s">
        <v>448</v>
      </c>
      <c r="B52" s="147" t="s">
        <v>568</v>
      </c>
      <c r="C52" s="244" t="s">
        <v>449</v>
      </c>
      <c r="D52" s="150">
        <v>114295.19</v>
      </c>
      <c r="E52" s="165">
        <v>153000</v>
      </c>
      <c r="F52" s="114"/>
      <c r="G52" s="112"/>
    </row>
    <row r="53" spans="1:7" ht="21" customHeight="1">
      <c r="A53" s="138" t="s">
        <v>291</v>
      </c>
      <c r="B53" s="149" t="s">
        <v>554</v>
      </c>
      <c r="C53" s="149"/>
      <c r="D53" s="150">
        <f>D54</f>
        <v>830000</v>
      </c>
      <c r="E53" s="165">
        <f>E54</f>
        <v>850000</v>
      </c>
      <c r="F53" s="114"/>
      <c r="G53" s="112"/>
    </row>
    <row r="54" spans="1:7" ht="36.75" customHeight="1">
      <c r="A54" s="138" t="s">
        <v>292</v>
      </c>
      <c r="B54" s="147" t="s">
        <v>564</v>
      </c>
      <c r="C54" s="147"/>
      <c r="D54" s="150">
        <f>D55</f>
        <v>830000</v>
      </c>
      <c r="E54" s="165">
        <f>E55</f>
        <v>850000</v>
      </c>
      <c r="F54" s="114"/>
      <c r="G54" s="112"/>
    </row>
    <row r="55" spans="1:7" ht="18.75" customHeight="1">
      <c r="A55" s="181" t="s">
        <v>53</v>
      </c>
      <c r="B55" s="147" t="s">
        <v>564</v>
      </c>
      <c r="C55" s="148" t="s">
        <v>54</v>
      </c>
      <c r="D55" s="150">
        <v>830000</v>
      </c>
      <c r="E55" s="165">
        <v>850000</v>
      </c>
      <c r="F55" s="114"/>
      <c r="G55" s="112"/>
    </row>
    <row r="56" spans="1:7" s="117" customFormat="1" ht="53.25" customHeight="1">
      <c r="A56" s="163" t="s">
        <v>589</v>
      </c>
      <c r="B56" s="145" t="s">
        <v>285</v>
      </c>
      <c r="C56" s="145"/>
      <c r="D56" s="146">
        <f>D57+D63</f>
        <v>33500</v>
      </c>
      <c r="E56" s="164">
        <f>E57+E63</f>
        <v>0</v>
      </c>
      <c r="F56" s="115"/>
      <c r="G56" s="116"/>
    </row>
    <row r="57" spans="1:7" s="117" customFormat="1" ht="19.5" customHeight="1">
      <c r="A57" s="133" t="s">
        <v>271</v>
      </c>
      <c r="B57" s="149" t="s">
        <v>544</v>
      </c>
      <c r="C57" s="149"/>
      <c r="D57" s="150">
        <f>D58+D61</f>
        <v>24000</v>
      </c>
      <c r="E57" s="165">
        <f>E58+E61</f>
        <v>0</v>
      </c>
      <c r="F57" s="115"/>
      <c r="G57" s="116"/>
    </row>
    <row r="58" spans="1:7" s="117" customFormat="1" ht="36" customHeight="1">
      <c r="A58" s="173" t="s">
        <v>37</v>
      </c>
      <c r="B58" s="149" t="s">
        <v>562</v>
      </c>
      <c r="C58" s="149"/>
      <c r="D58" s="150">
        <f>D60+D59</f>
        <v>14000</v>
      </c>
      <c r="E58" s="165">
        <f>E60+E59</f>
        <v>0</v>
      </c>
      <c r="F58" s="115"/>
      <c r="G58" s="116"/>
    </row>
    <row r="59" spans="1:7" ht="36.75" customHeight="1">
      <c r="A59" s="175" t="s">
        <v>15</v>
      </c>
      <c r="B59" s="149" t="s">
        <v>562</v>
      </c>
      <c r="C59" s="149" t="s">
        <v>16</v>
      </c>
      <c r="D59" s="150">
        <v>7000</v>
      </c>
      <c r="E59" s="165">
        <v>0</v>
      </c>
      <c r="F59" s="114"/>
      <c r="G59" s="112"/>
    </row>
    <row r="60" spans="1:7" ht="33.75">
      <c r="A60" s="166" t="s">
        <v>25</v>
      </c>
      <c r="B60" s="149" t="s">
        <v>562</v>
      </c>
      <c r="C60" s="149" t="s">
        <v>26</v>
      </c>
      <c r="D60" s="150">
        <v>7000</v>
      </c>
      <c r="E60" s="165">
        <v>0</v>
      </c>
      <c r="F60" s="114"/>
      <c r="G60" s="112"/>
    </row>
    <row r="61" spans="1:7" ht="39.75" customHeight="1">
      <c r="A61" s="166" t="s">
        <v>552</v>
      </c>
      <c r="B61" s="149" t="s">
        <v>587</v>
      </c>
      <c r="C61" s="149"/>
      <c r="D61" s="150">
        <f>D62</f>
        <v>10000</v>
      </c>
      <c r="E61" s="165">
        <f>E62</f>
        <v>0</v>
      </c>
      <c r="F61" s="114"/>
      <c r="G61" s="112"/>
    </row>
    <row r="62" spans="1:7" ht="33.75">
      <c r="A62" s="183" t="s">
        <v>25</v>
      </c>
      <c r="B62" s="149" t="s">
        <v>587</v>
      </c>
      <c r="C62" s="149" t="s">
        <v>26</v>
      </c>
      <c r="D62" s="150">
        <v>10000</v>
      </c>
      <c r="E62" s="165">
        <v>0</v>
      </c>
      <c r="F62" s="114"/>
      <c r="G62" s="112"/>
    </row>
    <row r="63" spans="1:7" ht="18.75">
      <c r="A63" s="136" t="s">
        <v>318</v>
      </c>
      <c r="B63" s="152" t="s">
        <v>575</v>
      </c>
      <c r="C63" s="152"/>
      <c r="D63" s="158">
        <f>D64</f>
        <v>9500</v>
      </c>
      <c r="E63" s="182">
        <f>E64</f>
        <v>0</v>
      </c>
      <c r="F63" s="114"/>
      <c r="G63" s="112"/>
    </row>
    <row r="64" spans="1:7" ht="38.25" customHeight="1">
      <c r="A64" s="184" t="s">
        <v>81</v>
      </c>
      <c r="B64" s="149" t="s">
        <v>588</v>
      </c>
      <c r="C64" s="152"/>
      <c r="D64" s="158">
        <f>D65</f>
        <v>9500</v>
      </c>
      <c r="E64" s="182">
        <f>E65</f>
        <v>0</v>
      </c>
      <c r="F64" s="114"/>
      <c r="G64" s="112"/>
    </row>
    <row r="65" spans="1:7" ht="33.75">
      <c r="A65" s="183" t="s">
        <v>25</v>
      </c>
      <c r="B65" s="149" t="s">
        <v>588</v>
      </c>
      <c r="C65" s="152" t="s">
        <v>26</v>
      </c>
      <c r="D65" s="158">
        <v>9500</v>
      </c>
      <c r="E65" s="182">
        <v>0</v>
      </c>
      <c r="F65" s="114"/>
      <c r="G65" s="112"/>
    </row>
    <row r="66" spans="1:7" ht="49.5">
      <c r="A66" s="293" t="s">
        <v>605</v>
      </c>
      <c r="B66" s="145" t="s">
        <v>281</v>
      </c>
      <c r="C66" s="145"/>
      <c r="D66" s="146">
        <f>D67+D70</f>
        <v>11009500</v>
      </c>
      <c r="E66" s="164">
        <f t="shared" ref="D66:E68" si="2">E67</f>
        <v>1649459</v>
      </c>
      <c r="F66" s="114"/>
      <c r="G66" s="112"/>
    </row>
    <row r="67" spans="1:7" ht="49.5">
      <c r="A67" s="134" t="s">
        <v>284</v>
      </c>
      <c r="B67" s="149" t="s">
        <v>282</v>
      </c>
      <c r="C67" s="149"/>
      <c r="D67" s="150">
        <f t="shared" si="2"/>
        <v>1827500</v>
      </c>
      <c r="E67" s="165">
        <f t="shared" si="2"/>
        <v>1649459</v>
      </c>
      <c r="F67" s="114"/>
      <c r="G67" s="112"/>
    </row>
    <row r="68" spans="1:7" ht="55.5" customHeight="1">
      <c r="A68" s="176" t="s">
        <v>48</v>
      </c>
      <c r="B68" s="149" t="s">
        <v>283</v>
      </c>
      <c r="C68" s="149"/>
      <c r="D68" s="150">
        <f t="shared" si="2"/>
        <v>1827500</v>
      </c>
      <c r="E68" s="165">
        <f t="shared" si="2"/>
        <v>1649459</v>
      </c>
      <c r="F68" s="114"/>
      <c r="G68" s="112"/>
    </row>
    <row r="69" spans="1:7" ht="33.75">
      <c r="A69" s="176" t="s">
        <v>25</v>
      </c>
      <c r="B69" s="149" t="s">
        <v>283</v>
      </c>
      <c r="C69" s="149" t="s">
        <v>26</v>
      </c>
      <c r="D69" s="150">
        <v>1827500</v>
      </c>
      <c r="E69" s="165">
        <f>'Вед.2020-2021'!H85</f>
        <v>1649459</v>
      </c>
      <c r="F69" s="114"/>
      <c r="G69" s="112"/>
    </row>
    <row r="70" spans="1:7" ht="18" customHeight="1">
      <c r="A70" s="176" t="s">
        <v>696</v>
      </c>
      <c r="B70" s="149" t="s">
        <v>695</v>
      </c>
      <c r="C70" s="145"/>
      <c r="D70" s="146">
        <f>D71</f>
        <v>9182000</v>
      </c>
      <c r="E70" s="164">
        <v>0</v>
      </c>
      <c r="F70" s="114"/>
      <c r="G70" s="112"/>
    </row>
    <row r="71" spans="1:7" ht="50.25">
      <c r="A71" s="176" t="s">
        <v>697</v>
      </c>
      <c r="B71" s="149" t="s">
        <v>694</v>
      </c>
      <c r="C71" s="149"/>
      <c r="D71" s="150">
        <f>D72</f>
        <v>9182000</v>
      </c>
      <c r="E71" s="165">
        <v>0</v>
      </c>
      <c r="F71" s="114"/>
      <c r="G71" s="112"/>
    </row>
    <row r="72" spans="1:7" ht="33.75">
      <c r="A72" s="176" t="s">
        <v>25</v>
      </c>
      <c r="B72" s="149" t="s">
        <v>694</v>
      </c>
      <c r="C72" s="149" t="s">
        <v>26</v>
      </c>
      <c r="D72" s="150">
        <v>9182000</v>
      </c>
      <c r="E72" s="165">
        <v>0</v>
      </c>
      <c r="F72" s="114"/>
      <c r="G72" s="112"/>
    </row>
    <row r="73" spans="1:7" ht="50.25">
      <c r="A73" s="274" t="s">
        <v>593</v>
      </c>
      <c r="B73" s="145" t="s">
        <v>286</v>
      </c>
      <c r="C73" s="145"/>
      <c r="D73" s="146">
        <f>D75</f>
        <v>2000</v>
      </c>
      <c r="E73" s="164">
        <f>E75</f>
        <v>2000</v>
      </c>
      <c r="F73" s="114"/>
      <c r="G73" s="112"/>
    </row>
    <row r="74" spans="1:7" ht="18.75">
      <c r="A74" s="169" t="s">
        <v>272</v>
      </c>
      <c r="B74" s="149" t="s">
        <v>288</v>
      </c>
      <c r="C74" s="149"/>
      <c r="D74" s="150">
        <f>D75</f>
        <v>2000</v>
      </c>
      <c r="E74" s="165">
        <f>E75</f>
        <v>2000</v>
      </c>
      <c r="F74" s="114"/>
      <c r="G74" s="112"/>
    </row>
    <row r="75" spans="1:7" ht="33" customHeight="1">
      <c r="A75" s="173" t="s">
        <v>37</v>
      </c>
      <c r="B75" s="152" t="s">
        <v>563</v>
      </c>
      <c r="C75" s="149"/>
      <c r="D75" s="150">
        <f>D76</f>
        <v>2000</v>
      </c>
      <c r="E75" s="165">
        <f>E76</f>
        <v>2000</v>
      </c>
      <c r="F75" s="114"/>
      <c r="G75" s="112"/>
    </row>
    <row r="76" spans="1:7" ht="33.75" customHeight="1">
      <c r="A76" s="166" t="s">
        <v>25</v>
      </c>
      <c r="B76" s="152" t="s">
        <v>563</v>
      </c>
      <c r="C76" s="149" t="s">
        <v>26</v>
      </c>
      <c r="D76" s="150">
        <v>2000</v>
      </c>
      <c r="E76" s="165">
        <v>2000</v>
      </c>
      <c r="F76" s="114"/>
      <c r="G76" s="112"/>
    </row>
    <row r="77" spans="1:7" ht="54.75" customHeight="1">
      <c r="A77" s="274" t="s">
        <v>549</v>
      </c>
      <c r="B77" s="145" t="s">
        <v>298</v>
      </c>
      <c r="C77" s="145"/>
      <c r="D77" s="146">
        <f t="shared" ref="D77:E79" si="3">D78</f>
        <v>46000</v>
      </c>
      <c r="E77" s="164">
        <f t="shared" si="3"/>
        <v>0</v>
      </c>
      <c r="F77" s="114"/>
      <c r="G77" s="112"/>
    </row>
    <row r="78" spans="1:7" s="117" customFormat="1" ht="21" customHeight="1">
      <c r="A78" s="176" t="s">
        <v>550</v>
      </c>
      <c r="B78" s="149" t="s">
        <v>297</v>
      </c>
      <c r="C78" s="149"/>
      <c r="D78" s="150">
        <f t="shared" si="3"/>
        <v>46000</v>
      </c>
      <c r="E78" s="165">
        <f t="shared" si="3"/>
        <v>0</v>
      </c>
      <c r="F78" s="115"/>
      <c r="G78" s="116"/>
    </row>
    <row r="79" spans="1:7" s="117" customFormat="1" ht="34.5" customHeight="1">
      <c r="A79" s="176" t="s">
        <v>548</v>
      </c>
      <c r="B79" s="149" t="s">
        <v>590</v>
      </c>
      <c r="C79" s="149"/>
      <c r="D79" s="150">
        <f t="shared" si="3"/>
        <v>46000</v>
      </c>
      <c r="E79" s="165">
        <f t="shared" si="3"/>
        <v>0</v>
      </c>
      <c r="F79" s="115"/>
      <c r="G79" s="116"/>
    </row>
    <row r="80" spans="1:7" s="117" customFormat="1" ht="33.75" customHeight="1">
      <c r="A80" s="176" t="s">
        <v>546</v>
      </c>
      <c r="B80" s="149" t="s">
        <v>590</v>
      </c>
      <c r="C80" s="149" t="s">
        <v>26</v>
      </c>
      <c r="D80" s="150">
        <v>46000</v>
      </c>
      <c r="E80" s="165">
        <v>0</v>
      </c>
      <c r="F80" s="115"/>
      <c r="G80" s="116"/>
    </row>
    <row r="81" spans="1:7" s="117" customFormat="1" ht="32.25" customHeight="1">
      <c r="A81" s="163" t="s">
        <v>87</v>
      </c>
      <c r="B81" s="142" t="s">
        <v>305</v>
      </c>
      <c r="C81" s="141"/>
      <c r="D81" s="146">
        <f>D82+D89</f>
        <v>11556783</v>
      </c>
      <c r="E81" s="164">
        <f>E82+E89</f>
        <v>0</v>
      </c>
      <c r="F81" s="115"/>
      <c r="G81" s="116"/>
    </row>
    <row r="82" spans="1:7" s="117" customFormat="1" ht="19.5" customHeight="1">
      <c r="A82" s="184" t="s">
        <v>300</v>
      </c>
      <c r="B82" s="149" t="s">
        <v>301</v>
      </c>
      <c r="C82" s="139"/>
      <c r="D82" s="150">
        <f>D83+D87</f>
        <v>9116870</v>
      </c>
      <c r="E82" s="165">
        <f>E83+E87</f>
        <v>0</v>
      </c>
      <c r="F82" s="115"/>
      <c r="G82" s="116"/>
    </row>
    <row r="83" spans="1:7" s="117" customFormat="1" ht="18.75" customHeight="1">
      <c r="A83" s="175" t="s">
        <v>66</v>
      </c>
      <c r="B83" s="149" t="s">
        <v>302</v>
      </c>
      <c r="C83" s="139"/>
      <c r="D83" s="150">
        <f>D84+D85+D86</f>
        <v>7848293</v>
      </c>
      <c r="E83" s="165">
        <f>E84+E85+E86</f>
        <v>0</v>
      </c>
      <c r="F83" s="115"/>
      <c r="G83" s="116"/>
    </row>
    <row r="84" spans="1:7" s="117" customFormat="1" ht="20.25" customHeight="1">
      <c r="A84" s="176" t="s">
        <v>67</v>
      </c>
      <c r="B84" s="149" t="s">
        <v>302</v>
      </c>
      <c r="C84" s="152" t="s">
        <v>68</v>
      </c>
      <c r="D84" s="150">
        <v>5007146</v>
      </c>
      <c r="E84" s="165">
        <v>0</v>
      </c>
      <c r="F84" s="115"/>
      <c r="G84" s="116"/>
    </row>
    <row r="85" spans="1:7" ht="18" customHeight="1">
      <c r="A85" s="183" t="s">
        <v>25</v>
      </c>
      <c r="B85" s="149" t="s">
        <v>302</v>
      </c>
      <c r="C85" s="149" t="s">
        <v>26</v>
      </c>
      <c r="D85" s="150">
        <v>2505147</v>
      </c>
      <c r="E85" s="165">
        <v>0</v>
      </c>
      <c r="F85" s="114"/>
      <c r="G85" s="112"/>
    </row>
    <row r="86" spans="1:7" ht="21" customHeight="1">
      <c r="A86" s="167" t="s">
        <v>27</v>
      </c>
      <c r="B86" s="149" t="s">
        <v>302</v>
      </c>
      <c r="C86" s="152" t="s">
        <v>28</v>
      </c>
      <c r="D86" s="158">
        <v>336000</v>
      </c>
      <c r="E86" s="182">
        <v>0</v>
      </c>
      <c r="F86" s="114"/>
      <c r="G86" s="112"/>
    </row>
    <row r="87" spans="1:7" ht="18.75" customHeight="1">
      <c r="A87" s="185" t="s">
        <v>303</v>
      </c>
      <c r="B87" s="149" t="s">
        <v>304</v>
      </c>
      <c r="C87" s="149"/>
      <c r="D87" s="158">
        <f>D88</f>
        <v>1268577</v>
      </c>
      <c r="E87" s="182">
        <f>E88</f>
        <v>0</v>
      </c>
      <c r="F87" s="114"/>
      <c r="G87" s="112"/>
    </row>
    <row r="88" spans="1:7" ht="36" customHeight="1">
      <c r="A88" s="176" t="s">
        <v>25</v>
      </c>
      <c r="B88" s="149" t="s">
        <v>304</v>
      </c>
      <c r="C88" s="149" t="s">
        <v>26</v>
      </c>
      <c r="D88" s="158">
        <v>1268577</v>
      </c>
      <c r="E88" s="182">
        <v>0</v>
      </c>
      <c r="F88" s="114"/>
      <c r="G88" s="112"/>
    </row>
    <row r="89" spans="1:7" ht="21.75" customHeight="1">
      <c r="A89" s="275" t="s">
        <v>306</v>
      </c>
      <c r="B89" s="149" t="s">
        <v>307</v>
      </c>
      <c r="C89" s="149"/>
      <c r="D89" s="150">
        <f>D90</f>
        <v>2439913</v>
      </c>
      <c r="E89" s="165">
        <f>E90</f>
        <v>0</v>
      </c>
      <c r="F89" s="114"/>
      <c r="G89" s="112"/>
    </row>
    <row r="90" spans="1:7" ht="19.5" customHeight="1">
      <c r="A90" s="175" t="s">
        <v>454</v>
      </c>
      <c r="B90" s="139" t="s">
        <v>308</v>
      </c>
      <c r="C90" s="152"/>
      <c r="D90" s="158">
        <f>D91+D92</f>
        <v>2439913</v>
      </c>
      <c r="E90" s="182">
        <f>E91+E92</f>
        <v>0</v>
      </c>
      <c r="F90" s="114"/>
      <c r="G90" s="112"/>
    </row>
    <row r="91" spans="1:7" ht="16.5" customHeight="1">
      <c r="A91" s="175" t="s">
        <v>15</v>
      </c>
      <c r="B91" s="139" t="s">
        <v>308</v>
      </c>
      <c r="C91" s="152" t="s">
        <v>16</v>
      </c>
      <c r="D91" s="158">
        <v>2169233</v>
      </c>
      <c r="E91" s="182">
        <v>0</v>
      </c>
      <c r="F91" s="114"/>
      <c r="G91" s="112"/>
    </row>
    <row r="92" spans="1:7" ht="34.5" customHeight="1">
      <c r="A92" s="176" t="s">
        <v>25</v>
      </c>
      <c r="B92" s="139" t="s">
        <v>308</v>
      </c>
      <c r="C92" s="152" t="s">
        <v>26</v>
      </c>
      <c r="D92" s="158">
        <v>270680</v>
      </c>
      <c r="E92" s="182">
        <v>0</v>
      </c>
      <c r="F92" s="114"/>
      <c r="G92" s="112"/>
    </row>
    <row r="93" spans="1:7" ht="36" customHeight="1">
      <c r="A93" s="161" t="s">
        <v>516</v>
      </c>
      <c r="B93" s="141" t="s">
        <v>289</v>
      </c>
      <c r="C93" s="142"/>
      <c r="D93" s="157">
        <f>D94+D101</f>
        <v>389064</v>
      </c>
      <c r="E93" s="180">
        <f>E94+E101</f>
        <v>0</v>
      </c>
      <c r="F93" s="114"/>
      <c r="G93" s="112"/>
    </row>
    <row r="94" spans="1:7" ht="22.5" customHeight="1">
      <c r="A94" s="175" t="s">
        <v>313</v>
      </c>
      <c r="B94" s="139" t="s">
        <v>290</v>
      </c>
      <c r="C94" s="152"/>
      <c r="D94" s="158">
        <f>D95+D97+D99</f>
        <v>196500</v>
      </c>
      <c r="E94" s="182">
        <f>E95+E97+E99</f>
        <v>0</v>
      </c>
      <c r="F94" s="114"/>
      <c r="G94" s="112"/>
    </row>
    <row r="95" spans="1:7" ht="35.25" customHeight="1">
      <c r="A95" s="183" t="s">
        <v>314</v>
      </c>
      <c r="B95" s="139" t="s">
        <v>572</v>
      </c>
      <c r="C95" s="152"/>
      <c r="D95" s="158">
        <f>+ D96</f>
        <v>70000</v>
      </c>
      <c r="E95" s="182">
        <f>+ E96</f>
        <v>0</v>
      </c>
      <c r="F95" s="114"/>
      <c r="G95" s="112"/>
    </row>
    <row r="96" spans="1:7" ht="33" customHeight="1">
      <c r="A96" s="176" t="s">
        <v>547</v>
      </c>
      <c r="B96" s="139" t="s">
        <v>572</v>
      </c>
      <c r="C96" s="152" t="s">
        <v>545</v>
      </c>
      <c r="D96" s="158">
        <v>70000</v>
      </c>
      <c r="E96" s="182">
        <v>0</v>
      </c>
      <c r="F96" s="114"/>
      <c r="G96" s="112"/>
    </row>
    <row r="97" spans="1:7" ht="15.75" customHeight="1">
      <c r="A97" s="181" t="s">
        <v>76</v>
      </c>
      <c r="B97" s="139" t="s">
        <v>573</v>
      </c>
      <c r="C97" s="152"/>
      <c r="D97" s="158">
        <f>+D98</f>
        <v>120000</v>
      </c>
      <c r="E97" s="182">
        <f>+E98</f>
        <v>0</v>
      </c>
      <c r="F97" s="114"/>
      <c r="G97" s="112"/>
    </row>
    <row r="98" spans="1:7" ht="16.5" customHeight="1">
      <c r="A98" s="176" t="s">
        <v>547</v>
      </c>
      <c r="B98" s="139" t="s">
        <v>573</v>
      </c>
      <c r="C98" s="152" t="s">
        <v>545</v>
      </c>
      <c r="D98" s="158">
        <v>120000</v>
      </c>
      <c r="E98" s="182">
        <v>0</v>
      </c>
      <c r="F98" s="114"/>
      <c r="G98" s="112"/>
    </row>
    <row r="99" spans="1:7" ht="36" customHeight="1">
      <c r="A99" s="183" t="s">
        <v>77</v>
      </c>
      <c r="B99" s="139" t="s">
        <v>574</v>
      </c>
      <c r="C99" s="160"/>
      <c r="D99" s="158">
        <f>+D100</f>
        <v>6500</v>
      </c>
      <c r="E99" s="182">
        <f>+E100</f>
        <v>0</v>
      </c>
      <c r="F99" s="114"/>
      <c r="G99" s="112"/>
    </row>
    <row r="100" spans="1:7" ht="35.25" customHeight="1">
      <c r="A100" s="176" t="s">
        <v>547</v>
      </c>
      <c r="B100" s="139" t="s">
        <v>574</v>
      </c>
      <c r="C100" s="152" t="s">
        <v>545</v>
      </c>
      <c r="D100" s="158">
        <v>6500</v>
      </c>
      <c r="E100" s="182">
        <v>0</v>
      </c>
      <c r="F100" s="114"/>
      <c r="G100" s="112"/>
    </row>
    <row r="101" spans="1:7" ht="38.25" customHeight="1">
      <c r="A101" s="140" t="s">
        <v>311</v>
      </c>
      <c r="B101" s="139" t="s">
        <v>534</v>
      </c>
      <c r="C101" s="152"/>
      <c r="D101" s="158">
        <f>D102+D104</f>
        <v>192564</v>
      </c>
      <c r="E101" s="182">
        <f>E102+E104</f>
        <v>0</v>
      </c>
      <c r="F101" s="114"/>
      <c r="G101" s="112"/>
    </row>
    <row r="102" spans="1:7" ht="17.25" customHeight="1">
      <c r="A102" s="183" t="s">
        <v>312</v>
      </c>
      <c r="B102" s="139" t="s">
        <v>583</v>
      </c>
      <c r="C102" s="152"/>
      <c r="D102" s="158">
        <f>D103</f>
        <v>147564</v>
      </c>
      <c r="E102" s="182">
        <f>E103</f>
        <v>0</v>
      </c>
      <c r="F102" s="114"/>
      <c r="G102" s="112"/>
    </row>
    <row r="103" spans="1:7" ht="16.5" customHeight="1">
      <c r="A103" s="176" t="s">
        <v>73</v>
      </c>
      <c r="B103" s="139" t="s">
        <v>583</v>
      </c>
      <c r="C103" s="152" t="s">
        <v>74</v>
      </c>
      <c r="D103" s="158">
        <v>147564</v>
      </c>
      <c r="E103" s="182">
        <v>0</v>
      </c>
      <c r="F103" s="114"/>
      <c r="G103" s="112"/>
    </row>
    <row r="104" spans="1:7" ht="18.75" customHeight="1">
      <c r="A104" s="140" t="s">
        <v>599</v>
      </c>
      <c r="B104" s="152" t="s">
        <v>584</v>
      </c>
      <c r="C104" s="152"/>
      <c r="D104" s="158">
        <f>D105</f>
        <v>45000</v>
      </c>
      <c r="E104" s="182">
        <f>E105</f>
        <v>0</v>
      </c>
      <c r="F104" s="114"/>
      <c r="G104" s="112"/>
    </row>
    <row r="105" spans="1:7" ht="21.75" customHeight="1">
      <c r="A105" s="183" t="s">
        <v>73</v>
      </c>
      <c r="B105" s="152" t="s">
        <v>584</v>
      </c>
      <c r="C105" s="152" t="s">
        <v>74</v>
      </c>
      <c r="D105" s="158">
        <v>45000</v>
      </c>
      <c r="E105" s="182">
        <v>0</v>
      </c>
      <c r="F105" s="114"/>
      <c r="G105" s="112"/>
    </row>
    <row r="106" spans="1:7" ht="69.75" customHeight="1">
      <c r="A106" s="170" t="s">
        <v>56</v>
      </c>
      <c r="B106" s="145" t="s">
        <v>293</v>
      </c>
      <c r="C106" s="145"/>
      <c r="D106" s="146">
        <f>D107</f>
        <v>1933995</v>
      </c>
      <c r="E106" s="164">
        <f>E107</f>
        <v>0</v>
      </c>
      <c r="F106" s="114"/>
      <c r="G106" s="112"/>
    </row>
    <row r="107" spans="1:7" ht="21" customHeight="1">
      <c r="A107" s="135" t="s">
        <v>184</v>
      </c>
      <c r="B107" s="149" t="s">
        <v>294</v>
      </c>
      <c r="C107" s="149"/>
      <c r="D107" s="150">
        <f>D108+D110+D114</f>
        <v>1933995</v>
      </c>
      <c r="E107" s="165">
        <f>E108+E110+E114</f>
        <v>0</v>
      </c>
      <c r="F107" s="114"/>
      <c r="G107" s="112"/>
    </row>
    <row r="108" spans="1:7" ht="34.5" customHeight="1">
      <c r="A108" s="176" t="s">
        <v>62</v>
      </c>
      <c r="B108" s="149" t="s">
        <v>295</v>
      </c>
      <c r="C108" s="149"/>
      <c r="D108" s="150">
        <f>D109</f>
        <v>654695</v>
      </c>
      <c r="E108" s="165">
        <f>E109</f>
        <v>0</v>
      </c>
      <c r="F108" s="114"/>
      <c r="G108" s="112"/>
    </row>
    <row r="109" spans="1:7" ht="35.25" customHeight="1">
      <c r="A109" s="176" t="s">
        <v>25</v>
      </c>
      <c r="B109" s="149" t="s">
        <v>295</v>
      </c>
      <c r="C109" s="149" t="s">
        <v>26</v>
      </c>
      <c r="D109" s="150">
        <v>654695</v>
      </c>
      <c r="E109" s="165">
        <v>0</v>
      </c>
      <c r="F109" s="114"/>
      <c r="G109" s="112"/>
    </row>
    <row r="110" spans="1:7" ht="17.25" customHeight="1">
      <c r="A110" s="176" t="s">
        <v>46</v>
      </c>
      <c r="B110" s="149" t="s">
        <v>57</v>
      </c>
      <c r="C110" s="149"/>
      <c r="D110" s="150">
        <f>D111</f>
        <v>1129300</v>
      </c>
      <c r="E110" s="165">
        <f>E111</f>
        <v>0</v>
      </c>
      <c r="F110" s="114"/>
      <c r="G110" s="112"/>
    </row>
    <row r="111" spans="1:7" ht="36" customHeight="1">
      <c r="A111" s="176" t="s">
        <v>25</v>
      </c>
      <c r="B111" s="149" t="s">
        <v>57</v>
      </c>
      <c r="C111" s="149" t="s">
        <v>26</v>
      </c>
      <c r="D111" s="150">
        <v>1129300</v>
      </c>
      <c r="E111" s="165">
        <v>0</v>
      </c>
      <c r="F111" s="114"/>
      <c r="G111" s="112"/>
    </row>
    <row r="112" spans="1:7" ht="33.75" customHeight="1">
      <c r="A112" s="176" t="s">
        <v>642</v>
      </c>
      <c r="B112" s="149" t="s">
        <v>615</v>
      </c>
      <c r="C112" s="149"/>
      <c r="D112" s="150">
        <f>D113</f>
        <v>0</v>
      </c>
      <c r="E112" s="165">
        <f>E113</f>
        <v>0</v>
      </c>
      <c r="F112" s="114"/>
      <c r="G112" s="112"/>
    </row>
    <row r="113" spans="1:7" ht="33.75" customHeight="1">
      <c r="A113" s="176" t="s">
        <v>25</v>
      </c>
      <c r="B113" s="149" t="s">
        <v>615</v>
      </c>
      <c r="C113" s="149" t="s">
        <v>26</v>
      </c>
      <c r="D113" s="150"/>
      <c r="E113" s="165"/>
      <c r="F113" s="114"/>
      <c r="G113" s="112"/>
    </row>
    <row r="114" spans="1:7" ht="19.5" customHeight="1">
      <c r="A114" s="247" t="s">
        <v>451</v>
      </c>
      <c r="B114" s="152" t="s">
        <v>58</v>
      </c>
      <c r="C114" s="152"/>
      <c r="D114" s="158">
        <f>D115</f>
        <v>150000</v>
      </c>
      <c r="E114" s="182">
        <f>E115</f>
        <v>0</v>
      </c>
      <c r="F114" s="114"/>
      <c r="G114" s="112"/>
    </row>
    <row r="115" spans="1:7" ht="15.75" customHeight="1">
      <c r="A115" s="176" t="s">
        <v>25</v>
      </c>
      <c r="B115" s="152" t="s">
        <v>58</v>
      </c>
      <c r="C115" s="149" t="s">
        <v>26</v>
      </c>
      <c r="D115" s="150">
        <v>150000</v>
      </c>
      <c r="E115" s="165">
        <v>0</v>
      </c>
      <c r="F115" s="114"/>
      <c r="G115" s="112"/>
    </row>
    <row r="116" spans="1:7" ht="52.5" customHeight="1">
      <c r="A116" s="274" t="s">
        <v>699</v>
      </c>
      <c r="B116" s="152" t="s">
        <v>269</v>
      </c>
      <c r="C116" s="145"/>
      <c r="D116" s="146">
        <f>D117</f>
        <v>38704.81</v>
      </c>
      <c r="E116" s="164">
        <v>0</v>
      </c>
      <c r="F116" s="114"/>
      <c r="G116" s="112"/>
    </row>
    <row r="117" spans="1:7" ht="38.25" customHeight="1">
      <c r="A117" s="135" t="s">
        <v>287</v>
      </c>
      <c r="B117" s="102" t="s">
        <v>270</v>
      </c>
      <c r="C117" s="149"/>
      <c r="D117" s="150">
        <f>D118+D120+D122</f>
        <v>38704.81</v>
      </c>
      <c r="E117" s="165">
        <v>0</v>
      </c>
      <c r="F117" s="114"/>
      <c r="G117" s="112"/>
    </row>
    <row r="118" spans="1:7" ht="122.25" customHeight="1">
      <c r="A118" s="185" t="s">
        <v>702</v>
      </c>
      <c r="B118" s="102" t="s">
        <v>703</v>
      </c>
      <c r="C118" s="149"/>
      <c r="D118" s="150">
        <f>D119</f>
        <v>0</v>
      </c>
      <c r="E118" s="165">
        <v>0</v>
      </c>
      <c r="F118" s="114"/>
      <c r="G118" s="112"/>
    </row>
    <row r="119" spans="1:7" ht="18.75" customHeight="1">
      <c r="A119" s="289" t="s">
        <v>53</v>
      </c>
      <c r="B119" s="102" t="s">
        <v>703</v>
      </c>
      <c r="C119" s="149" t="s">
        <v>54</v>
      </c>
      <c r="D119" s="327">
        <v>0</v>
      </c>
      <c r="E119" s="165">
        <v>0</v>
      </c>
      <c r="F119" s="114"/>
      <c r="G119" s="112"/>
    </row>
    <row r="120" spans="1:7" ht="87.75" customHeight="1">
      <c r="A120" s="185" t="s">
        <v>700</v>
      </c>
      <c r="B120" s="102" t="s">
        <v>704</v>
      </c>
      <c r="C120" s="149"/>
      <c r="D120" s="150">
        <f>D121</f>
        <v>0</v>
      </c>
      <c r="E120" s="165">
        <v>0</v>
      </c>
      <c r="F120" s="114"/>
      <c r="G120" s="112"/>
    </row>
    <row r="121" spans="1:7" ht="20.25" customHeight="1">
      <c r="A121" s="289" t="s">
        <v>53</v>
      </c>
      <c r="B121" s="102" t="s">
        <v>704</v>
      </c>
      <c r="C121" s="149" t="s">
        <v>54</v>
      </c>
      <c r="D121" s="327">
        <v>0</v>
      </c>
      <c r="E121" s="165">
        <v>0</v>
      </c>
      <c r="F121" s="114"/>
      <c r="G121" s="112"/>
    </row>
    <row r="122" spans="1:7" ht="87.75" customHeight="1">
      <c r="A122" s="358" t="s">
        <v>701</v>
      </c>
      <c r="B122" s="332" t="s">
        <v>705</v>
      </c>
      <c r="C122" s="251"/>
      <c r="D122" s="296">
        <f>D123</f>
        <v>38704.81</v>
      </c>
      <c r="E122" s="297">
        <v>0</v>
      </c>
      <c r="F122" s="114"/>
      <c r="G122" s="112"/>
    </row>
    <row r="123" spans="1:7" ht="16.5" customHeight="1">
      <c r="A123" s="289" t="s">
        <v>53</v>
      </c>
      <c r="B123" s="359" t="s">
        <v>705</v>
      </c>
      <c r="C123" s="149" t="s">
        <v>54</v>
      </c>
      <c r="D123" s="327">
        <v>38704.81</v>
      </c>
      <c r="E123" s="165">
        <v>0</v>
      </c>
      <c r="F123" s="114"/>
      <c r="G123" s="112"/>
    </row>
    <row r="124" spans="1:7" ht="54.75" customHeight="1">
      <c r="A124" s="360" t="s">
        <v>611</v>
      </c>
      <c r="B124" s="145" t="s">
        <v>317</v>
      </c>
      <c r="C124" s="145"/>
      <c r="D124" s="146">
        <f t="shared" ref="D124:E126" si="4">D125</f>
        <v>116000</v>
      </c>
      <c r="E124" s="164">
        <f t="shared" si="4"/>
        <v>116000</v>
      </c>
      <c r="F124" s="114"/>
      <c r="G124" s="112"/>
    </row>
    <row r="125" spans="1:7" ht="21" customHeight="1">
      <c r="A125" s="183" t="s">
        <v>636</v>
      </c>
      <c r="B125" s="149" t="s">
        <v>645</v>
      </c>
      <c r="C125" s="149"/>
      <c r="D125" s="150">
        <f t="shared" si="4"/>
        <v>116000</v>
      </c>
      <c r="E125" s="165">
        <f t="shared" si="4"/>
        <v>116000</v>
      </c>
      <c r="F125" s="114"/>
      <c r="G125" s="112"/>
    </row>
    <row r="126" spans="1:7" ht="27.75" customHeight="1">
      <c r="A126" s="176" t="s">
        <v>637</v>
      </c>
      <c r="B126" s="149" t="s">
        <v>646</v>
      </c>
      <c r="C126" s="149"/>
      <c r="D126" s="150">
        <f t="shared" si="4"/>
        <v>116000</v>
      </c>
      <c r="E126" s="165">
        <f t="shared" si="4"/>
        <v>116000</v>
      </c>
      <c r="F126" s="114"/>
      <c r="G126" s="112"/>
    </row>
    <row r="127" spans="1:7" ht="18.75" customHeight="1">
      <c r="A127" s="176" t="s">
        <v>25</v>
      </c>
      <c r="B127" s="149" t="s">
        <v>646</v>
      </c>
      <c r="C127" s="149" t="s">
        <v>26</v>
      </c>
      <c r="D127" s="150">
        <v>116000</v>
      </c>
      <c r="E127" s="165">
        <v>116000</v>
      </c>
      <c r="F127" s="114"/>
      <c r="G127" s="112"/>
    </row>
    <row r="128" spans="1:7" ht="17.25" customHeight="1">
      <c r="A128" s="177" t="s">
        <v>608</v>
      </c>
      <c r="B128" s="141" t="s">
        <v>612</v>
      </c>
      <c r="C128" s="145"/>
      <c r="D128" s="146">
        <f t="shared" ref="D128:E130" si="5">D129</f>
        <v>0</v>
      </c>
      <c r="E128" s="164">
        <f t="shared" si="5"/>
        <v>0</v>
      </c>
      <c r="F128" s="114"/>
      <c r="G128" s="112"/>
    </row>
    <row r="129" spans="1:7" ht="22.5" customHeight="1">
      <c r="A129" s="176" t="s">
        <v>609</v>
      </c>
      <c r="B129" s="139" t="s">
        <v>633</v>
      </c>
      <c r="C129" s="149"/>
      <c r="D129" s="150">
        <f t="shared" si="5"/>
        <v>0</v>
      </c>
      <c r="E129" s="165">
        <f t="shared" si="5"/>
        <v>0</v>
      </c>
      <c r="F129" s="114"/>
      <c r="G129" s="112"/>
    </row>
    <row r="130" spans="1:7" ht="29.25" customHeight="1">
      <c r="A130" s="176" t="s">
        <v>610</v>
      </c>
      <c r="B130" s="139" t="s">
        <v>634</v>
      </c>
      <c r="C130" s="149"/>
      <c r="D130" s="150">
        <f t="shared" si="5"/>
        <v>0</v>
      </c>
      <c r="E130" s="165">
        <f t="shared" si="5"/>
        <v>0</v>
      </c>
      <c r="F130" s="114"/>
      <c r="G130" s="112"/>
    </row>
    <row r="131" spans="1:7" ht="38.25" customHeight="1">
      <c r="A131" s="176" t="s">
        <v>25</v>
      </c>
      <c r="B131" s="139" t="s">
        <v>634</v>
      </c>
      <c r="C131" s="149" t="s">
        <v>26</v>
      </c>
      <c r="D131" s="150">
        <v>0</v>
      </c>
      <c r="E131" s="165">
        <v>0</v>
      </c>
      <c r="F131" s="114"/>
      <c r="G131" s="112"/>
    </row>
    <row r="132" spans="1:7" ht="34.5" customHeight="1">
      <c r="A132" s="222" t="s">
        <v>60</v>
      </c>
      <c r="B132" s="264" t="s">
        <v>257</v>
      </c>
      <c r="C132" s="223"/>
      <c r="D132" s="265">
        <f>D133+D136+D139+D151+D148</f>
        <v>6011449</v>
      </c>
      <c r="E132" s="224">
        <f>E133+E136+E139+E151+E155+E182+E172+E163+E148</f>
        <v>20515089</v>
      </c>
      <c r="F132" s="114"/>
      <c r="G132" s="112"/>
    </row>
    <row r="133" spans="1:7" ht="35.25" customHeight="1">
      <c r="A133" s="163" t="s">
        <v>19</v>
      </c>
      <c r="B133" s="151" t="s">
        <v>260</v>
      </c>
      <c r="C133" s="145"/>
      <c r="D133" s="146">
        <f>D134</f>
        <v>427835</v>
      </c>
      <c r="E133" s="164">
        <f>E134</f>
        <v>427835</v>
      </c>
      <c r="F133" s="114"/>
      <c r="G133" s="112"/>
    </row>
    <row r="134" spans="1:7" ht="16.5" customHeight="1">
      <c r="A134" s="133" t="s">
        <v>20</v>
      </c>
      <c r="B134" s="148" t="s">
        <v>261</v>
      </c>
      <c r="C134" s="149"/>
      <c r="D134" s="150">
        <f>D135</f>
        <v>427835</v>
      </c>
      <c r="E134" s="165">
        <f>E135</f>
        <v>427835</v>
      </c>
      <c r="F134" s="114"/>
      <c r="G134" s="112"/>
    </row>
    <row r="135" spans="1:7" ht="20.25" customHeight="1">
      <c r="A135" s="133" t="s">
        <v>15</v>
      </c>
      <c r="B135" s="148" t="s">
        <v>261</v>
      </c>
      <c r="C135" s="149" t="s">
        <v>16</v>
      </c>
      <c r="D135" s="150">
        <v>427835</v>
      </c>
      <c r="E135" s="165">
        <v>427835</v>
      </c>
      <c r="F135" s="114"/>
      <c r="G135" s="112"/>
    </row>
    <row r="136" spans="1:7" ht="32.25" customHeight="1">
      <c r="A136" s="163" t="s">
        <v>13</v>
      </c>
      <c r="B136" s="151" t="s">
        <v>258</v>
      </c>
      <c r="C136" s="145"/>
      <c r="D136" s="146">
        <f>D137</f>
        <v>1126976</v>
      </c>
      <c r="E136" s="164">
        <f>E137</f>
        <v>1126976</v>
      </c>
      <c r="F136" s="114"/>
      <c r="G136" s="112"/>
    </row>
    <row r="137" spans="1:7" ht="24.75" customHeight="1">
      <c r="A137" s="133" t="s">
        <v>14</v>
      </c>
      <c r="B137" s="148" t="s">
        <v>259</v>
      </c>
      <c r="C137" s="149"/>
      <c r="D137" s="150">
        <f>D138</f>
        <v>1126976</v>
      </c>
      <c r="E137" s="165">
        <f>E138</f>
        <v>1126976</v>
      </c>
      <c r="F137" s="114"/>
      <c r="G137" s="112"/>
    </row>
    <row r="138" spans="1:7" ht="22.5" customHeight="1">
      <c r="A138" s="133" t="s">
        <v>15</v>
      </c>
      <c r="B138" s="148" t="s">
        <v>259</v>
      </c>
      <c r="C138" s="149" t="s">
        <v>16</v>
      </c>
      <c r="D138" s="150">
        <v>1126976</v>
      </c>
      <c r="E138" s="165">
        <v>1126976</v>
      </c>
      <c r="F138" s="114"/>
      <c r="G138" s="112"/>
    </row>
    <row r="139" spans="1:7" ht="33" customHeight="1">
      <c r="A139" s="163" t="s">
        <v>23</v>
      </c>
      <c r="B139" s="151" t="s">
        <v>262</v>
      </c>
      <c r="C139" s="145"/>
      <c r="D139" s="146">
        <f>D140+D145</f>
        <v>4233938</v>
      </c>
      <c r="E139" s="164">
        <f>E140+E145</f>
        <v>4281754</v>
      </c>
      <c r="F139" s="114"/>
      <c r="G139" s="112"/>
    </row>
    <row r="140" spans="1:7" ht="22.5" customHeight="1">
      <c r="A140" s="133" t="s">
        <v>24</v>
      </c>
      <c r="B140" s="148" t="s">
        <v>263</v>
      </c>
      <c r="C140" s="149"/>
      <c r="D140" s="150">
        <f>D141+D142+D143+D144</f>
        <v>3923738</v>
      </c>
      <c r="E140" s="165">
        <f>E141+E142+E143+E144</f>
        <v>3971554</v>
      </c>
      <c r="F140" s="114"/>
      <c r="G140" s="112"/>
    </row>
    <row r="141" spans="1:7" ht="21" customHeight="1">
      <c r="A141" s="133" t="s">
        <v>15</v>
      </c>
      <c r="B141" s="148" t="s">
        <v>263</v>
      </c>
      <c r="C141" s="149" t="s">
        <v>16</v>
      </c>
      <c r="D141" s="150">
        <v>2677418</v>
      </c>
      <c r="E141" s="165">
        <v>2679418</v>
      </c>
      <c r="F141" s="114"/>
      <c r="G141" s="112"/>
    </row>
    <row r="142" spans="1:7" ht="16.5" customHeight="1">
      <c r="A142" s="166" t="s">
        <v>25</v>
      </c>
      <c r="B142" s="148" t="s">
        <v>263</v>
      </c>
      <c r="C142" s="149" t="s">
        <v>26</v>
      </c>
      <c r="D142" s="150">
        <v>1168320</v>
      </c>
      <c r="E142" s="165">
        <v>1213136</v>
      </c>
      <c r="F142" s="114"/>
      <c r="G142" s="112"/>
    </row>
    <row r="143" spans="1:7" ht="19.5" customHeight="1">
      <c r="A143" s="167" t="s">
        <v>27</v>
      </c>
      <c r="B143" s="148" t="s">
        <v>263</v>
      </c>
      <c r="C143" s="149" t="s">
        <v>28</v>
      </c>
      <c r="D143" s="150">
        <v>68000</v>
      </c>
      <c r="E143" s="165">
        <v>69000</v>
      </c>
      <c r="F143" s="114"/>
      <c r="G143" s="112"/>
    </row>
    <row r="144" spans="1:7" ht="18.75" customHeight="1">
      <c r="A144" s="167" t="s">
        <v>560</v>
      </c>
      <c r="B144" s="148" t="s">
        <v>263</v>
      </c>
      <c r="C144" s="149" t="s">
        <v>561</v>
      </c>
      <c r="D144" s="150">
        <v>10000</v>
      </c>
      <c r="E144" s="165">
        <v>10000</v>
      </c>
      <c r="F144" s="114"/>
      <c r="G144" s="112"/>
    </row>
    <row r="145" spans="1:7" ht="33" customHeight="1">
      <c r="A145" s="168" t="s">
        <v>34</v>
      </c>
      <c r="B145" s="149" t="s">
        <v>653</v>
      </c>
      <c r="C145" s="145"/>
      <c r="D145" s="154">
        <f>D146+D147</f>
        <v>310200</v>
      </c>
      <c r="E145" s="172">
        <f>E146+E147</f>
        <v>310200</v>
      </c>
      <c r="F145" s="114"/>
      <c r="G145" s="112"/>
    </row>
    <row r="146" spans="1:7" ht="16.5" customHeight="1">
      <c r="A146" s="133" t="s">
        <v>15</v>
      </c>
      <c r="B146" s="149" t="s">
        <v>653</v>
      </c>
      <c r="C146" s="149" t="s">
        <v>16</v>
      </c>
      <c r="D146" s="150">
        <v>281981.95</v>
      </c>
      <c r="E146" s="165">
        <v>281981.95</v>
      </c>
      <c r="F146" s="114"/>
      <c r="G146" s="112"/>
    </row>
    <row r="147" spans="1:7" ht="38.25" customHeight="1">
      <c r="A147" s="166" t="s">
        <v>25</v>
      </c>
      <c r="B147" s="149" t="s">
        <v>653</v>
      </c>
      <c r="C147" s="149" t="s">
        <v>26</v>
      </c>
      <c r="D147" s="150">
        <v>28218.05</v>
      </c>
      <c r="E147" s="165">
        <v>28218.05</v>
      </c>
      <c r="F147" s="114"/>
      <c r="G147" s="112"/>
    </row>
    <row r="148" spans="1:7" ht="18.75" customHeight="1">
      <c r="A148" s="301" t="s">
        <v>264</v>
      </c>
      <c r="B148" s="145" t="s">
        <v>265</v>
      </c>
      <c r="C148" s="145"/>
      <c r="D148" s="146">
        <f>D149</f>
        <v>25000</v>
      </c>
      <c r="E148" s="164">
        <f>E149</f>
        <v>25000</v>
      </c>
      <c r="F148" s="114"/>
      <c r="G148" s="112"/>
    </row>
    <row r="149" spans="1:7" ht="54" customHeight="1">
      <c r="A149" s="168" t="s">
        <v>40</v>
      </c>
      <c r="B149" s="149" t="s">
        <v>266</v>
      </c>
      <c r="C149" s="152"/>
      <c r="D149" s="150">
        <f>D150</f>
        <v>25000</v>
      </c>
      <c r="E149" s="165">
        <f>E150</f>
        <v>25000</v>
      </c>
      <c r="F149" s="114"/>
      <c r="G149" s="112"/>
    </row>
    <row r="150" spans="1:7" ht="16.5" customHeight="1">
      <c r="A150" s="133" t="s">
        <v>41</v>
      </c>
      <c r="B150" s="149" t="s">
        <v>266</v>
      </c>
      <c r="C150" s="152" t="s">
        <v>42</v>
      </c>
      <c r="D150" s="150">
        <v>25000</v>
      </c>
      <c r="E150" s="165">
        <v>25000</v>
      </c>
      <c r="F150" s="114"/>
      <c r="G150" s="112"/>
    </row>
    <row r="151" spans="1:7" ht="16.5" customHeight="1">
      <c r="A151" s="170" t="s">
        <v>29</v>
      </c>
      <c r="B151" s="145" t="s">
        <v>265</v>
      </c>
      <c r="C151" s="142"/>
      <c r="D151" s="146">
        <f>+D152</f>
        <v>197700</v>
      </c>
      <c r="E151" s="164">
        <f>+E152</f>
        <v>198000</v>
      </c>
      <c r="F151" s="114"/>
      <c r="G151" s="112"/>
    </row>
    <row r="152" spans="1:7" ht="16.5" customHeight="1">
      <c r="A152" s="133" t="s">
        <v>31</v>
      </c>
      <c r="B152" s="149" t="s">
        <v>268</v>
      </c>
      <c r="C152" s="149"/>
      <c r="D152" s="150">
        <f>D154+D153</f>
        <v>197700</v>
      </c>
      <c r="E152" s="165">
        <f>E154+E153</f>
        <v>198000</v>
      </c>
      <c r="F152" s="114"/>
      <c r="G152" s="112"/>
    </row>
    <row r="153" spans="1:7" ht="16.5" customHeight="1">
      <c r="A153" s="133" t="s">
        <v>560</v>
      </c>
      <c r="B153" s="149" t="s">
        <v>268</v>
      </c>
      <c r="C153" s="149" t="s">
        <v>561</v>
      </c>
      <c r="D153" s="150">
        <v>6000</v>
      </c>
      <c r="E153" s="165">
        <v>6000</v>
      </c>
      <c r="F153" s="114"/>
      <c r="G153" s="112"/>
    </row>
    <row r="154" spans="1:7" ht="18" customHeight="1">
      <c r="A154" s="166" t="s">
        <v>27</v>
      </c>
      <c r="B154" s="149" t="s">
        <v>268</v>
      </c>
      <c r="C154" s="149" t="s">
        <v>28</v>
      </c>
      <c r="D154" s="150">
        <v>191700</v>
      </c>
      <c r="E154" s="165">
        <v>192000</v>
      </c>
      <c r="F154" s="114"/>
      <c r="G154" s="112"/>
    </row>
    <row r="155" spans="1:7" ht="21" customHeight="1">
      <c r="A155" s="163" t="s">
        <v>36</v>
      </c>
      <c r="B155" s="290" t="s">
        <v>265</v>
      </c>
      <c r="C155" s="290"/>
      <c r="D155" s="298"/>
      <c r="E155" s="299">
        <f>E156+E159+E161</f>
        <v>27000</v>
      </c>
      <c r="F155" s="114"/>
      <c r="G155" s="112"/>
    </row>
    <row r="156" spans="1:7" ht="36" customHeight="1">
      <c r="A156" s="173" t="s">
        <v>37</v>
      </c>
      <c r="B156" s="149" t="s">
        <v>617</v>
      </c>
      <c r="C156" s="149"/>
      <c r="D156" s="150">
        <f>D158+D157</f>
        <v>0</v>
      </c>
      <c r="E156" s="165">
        <f>E158+E157</f>
        <v>11000</v>
      </c>
      <c r="F156" s="114"/>
      <c r="G156" s="112"/>
    </row>
    <row r="157" spans="1:7" ht="33" customHeight="1">
      <c r="A157" s="175" t="s">
        <v>15</v>
      </c>
      <c r="B157" s="149" t="s">
        <v>617</v>
      </c>
      <c r="C157" s="149" t="s">
        <v>16</v>
      </c>
      <c r="D157" s="150">
        <v>0</v>
      </c>
      <c r="E157" s="165">
        <v>8000</v>
      </c>
      <c r="F157" s="114"/>
      <c r="G157" s="112"/>
    </row>
    <row r="158" spans="1:7" ht="16.5" customHeight="1">
      <c r="A158" s="166" t="s">
        <v>25</v>
      </c>
      <c r="B158" s="149" t="s">
        <v>617</v>
      </c>
      <c r="C158" s="149" t="s">
        <v>26</v>
      </c>
      <c r="D158" s="150">
        <v>0</v>
      </c>
      <c r="E158" s="165">
        <v>3000</v>
      </c>
      <c r="F158" s="114"/>
      <c r="G158" s="112"/>
    </row>
    <row r="159" spans="1:7" ht="35.25" customHeight="1">
      <c r="A159" s="166" t="s">
        <v>552</v>
      </c>
      <c r="B159" s="149" t="s">
        <v>621</v>
      </c>
      <c r="C159" s="149"/>
      <c r="D159" s="150">
        <f>D160</f>
        <v>0</v>
      </c>
      <c r="E159" s="165">
        <f>E160</f>
        <v>10000</v>
      </c>
      <c r="F159" s="114"/>
      <c r="G159" s="112"/>
    </row>
    <row r="160" spans="1:7" ht="35.25" customHeight="1">
      <c r="A160" s="183" t="s">
        <v>25</v>
      </c>
      <c r="B160" s="149" t="s">
        <v>621</v>
      </c>
      <c r="C160" s="149" t="s">
        <v>26</v>
      </c>
      <c r="D160" s="150">
        <v>0</v>
      </c>
      <c r="E160" s="165">
        <v>10000</v>
      </c>
      <c r="F160" s="114"/>
      <c r="G160" s="112"/>
    </row>
    <row r="161" spans="1:7" ht="35.25" customHeight="1">
      <c r="A161" s="184" t="s">
        <v>81</v>
      </c>
      <c r="B161" s="149" t="s">
        <v>628</v>
      </c>
      <c r="C161" s="152"/>
      <c r="D161" s="158">
        <f>D162</f>
        <v>0</v>
      </c>
      <c r="E161" s="182">
        <f>E162</f>
        <v>6000</v>
      </c>
      <c r="F161" s="114"/>
      <c r="G161" s="112"/>
    </row>
    <row r="162" spans="1:7" ht="34.5" customHeight="1">
      <c r="A162" s="183" t="s">
        <v>25</v>
      </c>
      <c r="B162" s="149" t="s">
        <v>628</v>
      </c>
      <c r="C162" s="152" t="s">
        <v>26</v>
      </c>
      <c r="D162" s="158">
        <v>0</v>
      </c>
      <c r="E162" s="182">
        <v>6000</v>
      </c>
      <c r="F162" s="114"/>
      <c r="G162" s="112"/>
    </row>
    <row r="163" spans="1:7" ht="19.5" customHeight="1">
      <c r="A163" s="161" t="s">
        <v>55</v>
      </c>
      <c r="B163" s="145" t="s">
        <v>265</v>
      </c>
      <c r="C163" s="145"/>
      <c r="D163" s="146">
        <f>D164+D166+D168+D170</f>
        <v>0</v>
      </c>
      <c r="E163" s="164">
        <f>E164+E166+E168+E170</f>
        <v>2128158</v>
      </c>
      <c r="F163" s="114"/>
      <c r="G163" s="112"/>
    </row>
    <row r="164" spans="1:7" ht="36" customHeight="1">
      <c r="A164" s="176" t="s">
        <v>62</v>
      </c>
      <c r="B164" s="149" t="s">
        <v>618</v>
      </c>
      <c r="C164" s="149"/>
      <c r="D164" s="150">
        <f>D165</f>
        <v>0</v>
      </c>
      <c r="E164" s="165">
        <f>E165</f>
        <v>695258</v>
      </c>
      <c r="F164" s="114"/>
      <c r="G164" s="112"/>
    </row>
    <row r="165" spans="1:7" ht="36" customHeight="1">
      <c r="A165" s="176" t="s">
        <v>25</v>
      </c>
      <c r="B165" s="149" t="s">
        <v>618</v>
      </c>
      <c r="C165" s="149" t="s">
        <v>26</v>
      </c>
      <c r="D165" s="150">
        <v>0</v>
      </c>
      <c r="E165" s="165">
        <v>695258</v>
      </c>
      <c r="F165" s="114"/>
      <c r="G165" s="112"/>
    </row>
    <row r="166" spans="1:7" ht="16.5" customHeight="1">
      <c r="A166" s="176" t="s">
        <v>46</v>
      </c>
      <c r="B166" s="149" t="s">
        <v>619</v>
      </c>
      <c r="C166" s="149"/>
      <c r="D166" s="150">
        <f>D167</f>
        <v>0</v>
      </c>
      <c r="E166" s="165">
        <f>E167</f>
        <v>1264900</v>
      </c>
      <c r="F166" s="114"/>
      <c r="G166" s="112"/>
    </row>
    <row r="167" spans="1:7" ht="32.25" customHeight="1">
      <c r="A167" s="176" t="s">
        <v>25</v>
      </c>
      <c r="B167" s="149" t="s">
        <v>619</v>
      </c>
      <c r="C167" s="149" t="s">
        <v>26</v>
      </c>
      <c r="D167" s="150">
        <v>0</v>
      </c>
      <c r="E167" s="165">
        <v>1264900</v>
      </c>
      <c r="F167" s="114"/>
      <c r="G167" s="112"/>
    </row>
    <row r="168" spans="1:7" ht="16.5" customHeight="1">
      <c r="A168" s="176" t="s">
        <v>642</v>
      </c>
      <c r="B168" s="149" t="s">
        <v>604</v>
      </c>
      <c r="C168" s="149"/>
      <c r="D168" s="150">
        <f>D169</f>
        <v>0</v>
      </c>
      <c r="E168" s="165">
        <f>E169</f>
        <v>0</v>
      </c>
      <c r="F168" s="114"/>
      <c r="G168" s="112"/>
    </row>
    <row r="169" spans="1:7" ht="34.5" customHeight="1">
      <c r="A169" s="176" t="s">
        <v>25</v>
      </c>
      <c r="B169" s="149" t="s">
        <v>604</v>
      </c>
      <c r="C169" s="149" t="s">
        <v>26</v>
      </c>
      <c r="D169" s="150"/>
      <c r="E169" s="165"/>
      <c r="F169" s="114"/>
      <c r="G169" s="112"/>
    </row>
    <row r="170" spans="1:7" ht="16.5" customHeight="1">
      <c r="A170" s="247" t="s">
        <v>451</v>
      </c>
      <c r="B170" s="152" t="s">
        <v>620</v>
      </c>
      <c r="C170" s="152"/>
      <c r="D170" s="158">
        <f>D171</f>
        <v>0</v>
      </c>
      <c r="E170" s="182">
        <f>E171</f>
        <v>168000</v>
      </c>
      <c r="F170" s="114"/>
      <c r="G170" s="112"/>
    </row>
    <row r="171" spans="1:7" ht="36.75" customHeight="1">
      <c r="A171" s="176" t="s">
        <v>25</v>
      </c>
      <c r="B171" s="152" t="s">
        <v>620</v>
      </c>
      <c r="C171" s="149" t="s">
        <v>26</v>
      </c>
      <c r="D171" s="150">
        <v>0</v>
      </c>
      <c r="E171" s="165">
        <v>168000</v>
      </c>
      <c r="F171" s="114"/>
      <c r="G171" s="112"/>
    </row>
    <row r="172" spans="1:7" ht="15.75" customHeight="1">
      <c r="A172" s="163" t="s">
        <v>38</v>
      </c>
      <c r="B172" s="142" t="s">
        <v>265</v>
      </c>
      <c r="C172" s="141"/>
      <c r="D172" s="146">
        <f>D173+D177+D179</f>
        <v>0</v>
      </c>
      <c r="E172" s="164">
        <f>E173+E177+E179</f>
        <v>11858802</v>
      </c>
      <c r="F172" s="114"/>
      <c r="G172" s="112"/>
    </row>
    <row r="173" spans="1:7" ht="57" customHeight="1">
      <c r="A173" s="175" t="s">
        <v>66</v>
      </c>
      <c r="B173" s="149" t="s">
        <v>622</v>
      </c>
      <c r="C173" s="139"/>
      <c r="D173" s="150">
        <f>D174+D175+D176</f>
        <v>0</v>
      </c>
      <c r="E173" s="165">
        <f>E174+E175+E176</f>
        <v>8022616</v>
      </c>
      <c r="F173" s="114"/>
      <c r="G173" s="112"/>
    </row>
    <row r="174" spans="1:7" ht="16.5" customHeight="1">
      <c r="A174" s="176" t="s">
        <v>67</v>
      </c>
      <c r="B174" s="149" t="s">
        <v>622</v>
      </c>
      <c r="C174" s="152" t="s">
        <v>68</v>
      </c>
      <c r="D174" s="150">
        <v>0</v>
      </c>
      <c r="E174" s="165">
        <v>5008196</v>
      </c>
      <c r="F174" s="114"/>
      <c r="G174" s="112"/>
    </row>
    <row r="175" spans="1:7" ht="36" customHeight="1">
      <c r="A175" s="183" t="s">
        <v>25</v>
      </c>
      <c r="B175" s="149" t="s">
        <v>622</v>
      </c>
      <c r="C175" s="149" t="s">
        <v>26</v>
      </c>
      <c r="D175" s="150">
        <v>0</v>
      </c>
      <c r="E175" s="165">
        <v>2678420</v>
      </c>
      <c r="F175" s="114"/>
      <c r="G175" s="112"/>
    </row>
    <row r="176" spans="1:7" ht="23.25" customHeight="1">
      <c r="A176" s="167" t="s">
        <v>27</v>
      </c>
      <c r="B176" s="149" t="s">
        <v>622</v>
      </c>
      <c r="C176" s="152" t="s">
        <v>28</v>
      </c>
      <c r="D176" s="158">
        <v>0</v>
      </c>
      <c r="E176" s="182">
        <v>336000</v>
      </c>
      <c r="F176" s="114"/>
      <c r="G176" s="112"/>
    </row>
    <row r="177" spans="1:7" ht="33.75" customHeight="1">
      <c r="A177" s="185" t="s">
        <v>303</v>
      </c>
      <c r="B177" s="149" t="s">
        <v>623</v>
      </c>
      <c r="C177" s="149"/>
      <c r="D177" s="158">
        <f>D178</f>
        <v>0</v>
      </c>
      <c r="E177" s="182">
        <f>E178</f>
        <v>1392953</v>
      </c>
      <c r="F177" s="114"/>
      <c r="G177" s="112"/>
    </row>
    <row r="178" spans="1:7" ht="36.75" customHeight="1">
      <c r="A178" s="176" t="s">
        <v>25</v>
      </c>
      <c r="B178" s="149" t="s">
        <v>623</v>
      </c>
      <c r="C178" s="149" t="s">
        <v>26</v>
      </c>
      <c r="D178" s="158">
        <v>0</v>
      </c>
      <c r="E178" s="182">
        <v>1392953</v>
      </c>
      <c r="F178" s="114"/>
      <c r="G178" s="112"/>
    </row>
    <row r="179" spans="1:7" ht="36" customHeight="1">
      <c r="A179" s="175" t="s">
        <v>454</v>
      </c>
      <c r="B179" s="139" t="s">
        <v>624</v>
      </c>
      <c r="C179" s="152"/>
      <c r="D179" s="158">
        <f>D180+D181</f>
        <v>0</v>
      </c>
      <c r="E179" s="182">
        <f>E180+E181</f>
        <v>2443233</v>
      </c>
      <c r="F179" s="114"/>
      <c r="G179" s="112"/>
    </row>
    <row r="180" spans="1:7" ht="16.5" customHeight="1">
      <c r="A180" s="175" t="s">
        <v>15</v>
      </c>
      <c r="B180" s="139" t="s">
        <v>624</v>
      </c>
      <c r="C180" s="152" t="s">
        <v>16</v>
      </c>
      <c r="D180" s="158">
        <v>0</v>
      </c>
      <c r="E180" s="182">
        <v>2169233</v>
      </c>
      <c r="F180" s="114"/>
      <c r="G180" s="112"/>
    </row>
    <row r="181" spans="1:7" ht="36.75" customHeight="1">
      <c r="A181" s="176" t="s">
        <v>25</v>
      </c>
      <c r="B181" s="139" t="s">
        <v>624</v>
      </c>
      <c r="C181" s="152" t="s">
        <v>26</v>
      </c>
      <c r="D181" s="158">
        <v>0</v>
      </c>
      <c r="E181" s="182">
        <v>274000</v>
      </c>
      <c r="F181" s="114"/>
      <c r="G181" s="112"/>
    </row>
    <row r="182" spans="1:7" ht="18.75" customHeight="1">
      <c r="A182" s="300" t="s">
        <v>75</v>
      </c>
      <c r="B182" s="290" t="s">
        <v>265</v>
      </c>
      <c r="C182" s="290"/>
      <c r="D182" s="298">
        <f>D183+D185+D187+D189+D191+D193</f>
        <v>0</v>
      </c>
      <c r="E182" s="299">
        <f>E183+E185+E187+E189+E191+E193</f>
        <v>441564</v>
      </c>
      <c r="F182" s="114"/>
      <c r="G182" s="112"/>
    </row>
    <row r="183" spans="1:7" ht="33.75" customHeight="1">
      <c r="A183" s="176" t="s">
        <v>548</v>
      </c>
      <c r="B183" s="139" t="s">
        <v>627</v>
      </c>
      <c r="C183" s="152"/>
      <c r="D183" s="296">
        <f>D184</f>
        <v>0</v>
      </c>
      <c r="E183" s="297">
        <f>E184</f>
        <v>45000</v>
      </c>
      <c r="F183" s="114"/>
      <c r="G183" s="112"/>
    </row>
    <row r="184" spans="1:7" ht="33.75" customHeight="1">
      <c r="A184" s="176" t="s">
        <v>546</v>
      </c>
      <c r="B184" s="139" t="s">
        <v>627</v>
      </c>
      <c r="C184" s="152" t="s">
        <v>545</v>
      </c>
      <c r="D184" s="296"/>
      <c r="E184" s="297">
        <v>45000</v>
      </c>
      <c r="F184" s="114"/>
      <c r="G184" s="112"/>
    </row>
    <row r="185" spans="1:7" ht="36" customHeight="1">
      <c r="A185" s="183" t="s">
        <v>314</v>
      </c>
      <c r="B185" s="139" t="s">
        <v>629</v>
      </c>
      <c r="C185" s="152"/>
      <c r="D185" s="158">
        <f>+ D186</f>
        <v>0</v>
      </c>
      <c r="E185" s="182">
        <f>+ E186</f>
        <v>68000</v>
      </c>
      <c r="F185" s="114"/>
      <c r="G185" s="112"/>
    </row>
    <row r="186" spans="1:7" ht="33.75" customHeight="1">
      <c r="A186" s="176" t="s">
        <v>547</v>
      </c>
      <c r="B186" s="139" t="s">
        <v>629</v>
      </c>
      <c r="C186" s="152" t="s">
        <v>545</v>
      </c>
      <c r="D186" s="158">
        <v>0</v>
      </c>
      <c r="E186" s="182">
        <v>68000</v>
      </c>
      <c r="F186" s="114"/>
      <c r="G186" s="112"/>
    </row>
    <row r="187" spans="1:7" ht="17.25" customHeight="1">
      <c r="A187" s="181" t="s">
        <v>76</v>
      </c>
      <c r="B187" s="139" t="s">
        <v>630</v>
      </c>
      <c r="C187" s="152"/>
      <c r="D187" s="158">
        <f>+D188</f>
        <v>0</v>
      </c>
      <c r="E187" s="182">
        <f>+E188</f>
        <v>130000</v>
      </c>
      <c r="F187" s="114"/>
      <c r="G187" s="112"/>
    </row>
    <row r="188" spans="1:7" ht="31.5" customHeight="1">
      <c r="A188" s="176" t="s">
        <v>547</v>
      </c>
      <c r="B188" s="139" t="s">
        <v>630</v>
      </c>
      <c r="C188" s="152" t="s">
        <v>545</v>
      </c>
      <c r="D188" s="158">
        <v>0</v>
      </c>
      <c r="E188" s="182">
        <v>130000</v>
      </c>
      <c r="F188" s="114"/>
      <c r="G188" s="112"/>
    </row>
    <row r="189" spans="1:7" ht="33" customHeight="1">
      <c r="A189" s="183" t="s">
        <v>77</v>
      </c>
      <c r="B189" s="139" t="s">
        <v>631</v>
      </c>
      <c r="C189" s="160"/>
      <c r="D189" s="158">
        <f>+D190</f>
        <v>0</v>
      </c>
      <c r="E189" s="182">
        <f>+E190</f>
        <v>6000</v>
      </c>
      <c r="F189" s="114"/>
      <c r="G189" s="112"/>
    </row>
    <row r="190" spans="1:7" ht="33.75" customHeight="1">
      <c r="A190" s="176" t="s">
        <v>547</v>
      </c>
      <c r="B190" s="139" t="s">
        <v>631</v>
      </c>
      <c r="C190" s="152" t="s">
        <v>545</v>
      </c>
      <c r="D190" s="158">
        <v>0</v>
      </c>
      <c r="E190" s="182">
        <v>6000</v>
      </c>
      <c r="F190" s="114"/>
      <c r="G190" s="112"/>
    </row>
    <row r="191" spans="1:7" ht="16.5" customHeight="1">
      <c r="A191" s="183" t="s">
        <v>312</v>
      </c>
      <c r="B191" s="139" t="s">
        <v>625</v>
      </c>
      <c r="C191" s="152"/>
      <c r="D191" s="158">
        <f>D192</f>
        <v>0</v>
      </c>
      <c r="E191" s="182">
        <f>E192</f>
        <v>147564</v>
      </c>
      <c r="F191" s="114"/>
      <c r="G191" s="112"/>
    </row>
    <row r="192" spans="1:7" ht="16.5" customHeight="1">
      <c r="A192" s="176" t="s">
        <v>73</v>
      </c>
      <c r="B192" s="139" t="s">
        <v>625</v>
      </c>
      <c r="C192" s="152" t="s">
        <v>74</v>
      </c>
      <c r="D192" s="158">
        <v>0</v>
      </c>
      <c r="E192" s="182">
        <v>147564</v>
      </c>
      <c r="F192" s="114"/>
      <c r="G192" s="112"/>
    </row>
    <row r="193" spans="1:7" ht="66.75" customHeight="1">
      <c r="A193" s="140" t="s">
        <v>599</v>
      </c>
      <c r="B193" s="152" t="s">
        <v>638</v>
      </c>
      <c r="C193" s="152"/>
      <c r="D193" s="158">
        <f>D194</f>
        <v>0</v>
      </c>
      <c r="E193" s="182">
        <f>E194</f>
        <v>45000</v>
      </c>
      <c r="F193" s="114"/>
      <c r="G193" s="112"/>
    </row>
    <row r="194" spans="1:7" ht="16.5">
      <c r="A194" s="183" t="s">
        <v>73</v>
      </c>
      <c r="B194" s="152" t="s">
        <v>638</v>
      </c>
      <c r="C194" s="152" t="s">
        <v>74</v>
      </c>
      <c r="D194" s="158">
        <v>0</v>
      </c>
      <c r="E194" s="182">
        <v>45000</v>
      </c>
    </row>
    <row r="195" spans="1:7" ht="17.25" thickBot="1">
      <c r="A195" s="276" t="s">
        <v>61</v>
      </c>
      <c r="B195" s="277"/>
      <c r="C195" s="278"/>
      <c r="D195" s="279">
        <f>D22+D132</f>
        <v>35227977</v>
      </c>
      <c r="E195" s="280">
        <f>E22+E132</f>
        <v>26568284</v>
      </c>
    </row>
  </sheetData>
  <sheetProtection selectLockedCells="1" selectUnlockedCells="1"/>
  <mergeCells count="5">
    <mergeCell ref="A18:F18"/>
    <mergeCell ref="A14:F14"/>
    <mergeCell ref="A15:F15"/>
    <mergeCell ref="A16:F16"/>
    <mergeCell ref="A17:F17"/>
  </mergeCells>
  <phoneticPr fontId="0" type="noConversion"/>
  <pageMargins left="1.1811023622047245" right="0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9"/>
    <col min="2" max="2" width="59.28515625" style="89" customWidth="1"/>
    <col min="3" max="3" width="17.5703125" style="89" customWidth="1"/>
    <col min="4" max="16384" width="9.140625" style="89"/>
  </cols>
  <sheetData>
    <row r="1" spans="1:256">
      <c r="A1" s="3" t="s">
        <v>167</v>
      </c>
      <c r="B1" s="88" t="s">
        <v>88</v>
      </c>
      <c r="C1" s="88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81" t="s">
        <v>89</v>
      </c>
      <c r="C2" s="38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88" t="s">
        <v>90</v>
      </c>
      <c r="C3" s="8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88" t="s">
        <v>91</v>
      </c>
      <c r="C4" s="88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88" t="s">
        <v>92</v>
      </c>
      <c r="C5" s="8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88" t="s">
        <v>93</v>
      </c>
      <c r="C6" s="8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88" t="s">
        <v>94</v>
      </c>
      <c r="C7" s="88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18"/>
      <c r="C8" s="118"/>
    </row>
    <row r="9" spans="1:256">
      <c r="B9" s="118"/>
      <c r="C9" s="118"/>
    </row>
    <row r="10" spans="1:256">
      <c r="B10" s="118"/>
      <c r="C10" s="118"/>
    </row>
    <row r="11" spans="1:256">
      <c r="B11" s="118"/>
      <c r="C11" s="118"/>
    </row>
    <row r="13" spans="1:256" ht="15.75" customHeight="1">
      <c r="A13" s="382" t="s">
        <v>95</v>
      </c>
      <c r="B13" s="382"/>
      <c r="C13" s="382"/>
      <c r="D13" s="382"/>
      <c r="E13" s="119"/>
      <c r="F13" s="119"/>
    </row>
    <row r="14" spans="1:256" ht="15.75" customHeight="1">
      <c r="A14" s="382" t="s">
        <v>96</v>
      </c>
      <c r="B14" s="382"/>
      <c r="C14" s="382"/>
      <c r="D14" s="382"/>
    </row>
    <row r="15" spans="1:256" ht="15.75" customHeight="1">
      <c r="A15" s="382" t="s">
        <v>97</v>
      </c>
      <c r="B15" s="382"/>
      <c r="C15" s="382"/>
      <c r="D15" s="382"/>
      <c r="E15" s="119"/>
      <c r="F15" s="119"/>
    </row>
    <row r="16" spans="1:256">
      <c r="B16" s="118"/>
      <c r="C16" s="119"/>
      <c r="D16" s="119"/>
      <c r="E16" s="119"/>
      <c r="F16" s="119"/>
    </row>
    <row r="17" spans="1:6">
      <c r="B17" s="118"/>
      <c r="C17" s="119"/>
      <c r="D17" s="119"/>
      <c r="E17" s="119"/>
      <c r="F17" s="119"/>
    </row>
    <row r="19" spans="1:6" s="121" customFormat="1">
      <c r="A19" s="120" t="s">
        <v>86</v>
      </c>
      <c r="B19" s="120" t="s">
        <v>98</v>
      </c>
      <c r="C19" s="120" t="s">
        <v>99</v>
      </c>
    </row>
    <row r="20" spans="1:6" ht="28.5" customHeight="1">
      <c r="A20" s="380" t="s">
        <v>100</v>
      </c>
      <c r="B20" s="122" t="s">
        <v>118</v>
      </c>
      <c r="C20" s="123">
        <f>C22-C23</f>
        <v>5340000</v>
      </c>
    </row>
    <row r="21" spans="1:6">
      <c r="A21" s="380"/>
      <c r="B21" s="124" t="s">
        <v>101</v>
      </c>
      <c r="C21" s="125"/>
    </row>
    <row r="22" spans="1:6" ht="47.25">
      <c r="A22" s="380"/>
      <c r="B22" s="126" t="s">
        <v>102</v>
      </c>
      <c r="C22" s="123">
        <v>5500000</v>
      </c>
    </row>
    <row r="23" spans="1:6" ht="47.25">
      <c r="A23" s="380"/>
      <c r="B23" s="126" t="s">
        <v>103</v>
      </c>
      <c r="C23" s="123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источ. 2020-2021</vt:lpstr>
      <vt:lpstr>Доходы 2020-2021</vt:lpstr>
      <vt:lpstr>Вед.2020-2021</vt:lpstr>
      <vt:lpstr>Ф2020-2021</vt:lpstr>
      <vt:lpstr>МЦП по ЦСР -2019-2020</vt:lpstr>
      <vt:lpstr>кредиты</vt:lpstr>
      <vt:lpstr>Лист1</vt:lpstr>
      <vt:lpstr>'МЦП по ЦСР -2019-2020'!Excel_BuiltIn_Print_Area</vt:lpstr>
      <vt:lpstr>'Ф2020-2021'!Excel_BuiltIn_Print_Area</vt:lpstr>
      <vt:lpstr>'Вед.2020-2021'!Область_печати</vt:lpstr>
      <vt:lpstr>'Доходы 2020-2021'!Область_печати</vt:lpstr>
      <vt:lpstr>'источ. 2020-2021'!Область_печати</vt:lpstr>
      <vt:lpstr>'МЦП по ЦСР -2019-2020'!Область_печати</vt:lpstr>
      <vt:lpstr>'Ф2020-2021'!Область_печати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2019-12-03T04:12:29Z</cp:lastPrinted>
  <dcterms:created xsi:type="dcterms:W3CDTF">2019-12-04T02:52:37Z</dcterms:created>
  <dcterms:modified xsi:type="dcterms:W3CDTF">2019-12-04T02:52:37Z</dcterms:modified>
</cp:coreProperties>
</file>