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140" windowWidth="16380" windowHeight="7050" tabRatio="697" firstSheet="4" activeTab="8"/>
  </bookViews>
  <sheets>
    <sheet name="источ. 2019" sheetId="1" r:id="rId1"/>
    <sheet name="источ. 2020-2021" sheetId="2" r:id="rId2"/>
    <sheet name="Доходы 2020-2021" sheetId="4" r:id="rId3"/>
    <sheet name="Вед.2019 (2)" sheetId="21" r:id="rId4"/>
    <sheet name="Вед.2020-2021" sheetId="9" r:id="rId5"/>
    <sheet name="Ф2019 (2)" sheetId="22" r:id="rId6"/>
    <sheet name="Ф2020-2021" sheetId="14" r:id="rId7"/>
    <sheet name="МЦП по ЦСР - 2019 (2)" sheetId="23" r:id="rId8"/>
    <sheet name="МЦП по ЦСР -2019-2020" sheetId="15" r:id="rId9"/>
    <sheet name="кредиты" sheetId="12" state="hidden" r:id="rId10"/>
    <sheet name="Лист1" sheetId="19" r:id="rId11"/>
  </sheets>
  <externalReferences>
    <externalReference r:id="rId12"/>
    <externalReference r:id="rId13"/>
  </externalReferences>
  <definedNames>
    <definedName name="Excel_BuiltIn_Print_Area" localSheetId="3">[2]Ф2019!$A$1:$C$654</definedName>
    <definedName name="Excel_BuiltIn_Print_Area" localSheetId="4">#REF!</definedName>
    <definedName name="Excel_BuiltIn_Print_Area" localSheetId="0">'источ. 2019'!$A$2:$F$50</definedName>
    <definedName name="Excel_BuiltIn_Print_Area" localSheetId="7">[2]кредиты!$A$1:$F$35</definedName>
    <definedName name="Excel_BuiltIn_Print_Area" localSheetId="8">кредиты!$A$1:$F$35</definedName>
    <definedName name="Excel_BuiltIn_Print_Area" localSheetId="5">#REF!</definedName>
    <definedName name="Excel_BuiltIn_Print_Area" localSheetId="6">'Вед.2020-2021'!$A$1:$F$279</definedName>
    <definedName name="_xlnm.Print_Area" localSheetId="4">'Вед.2020-2021'!$A$1:$H$257</definedName>
    <definedName name="_xlnm.Print_Area" localSheetId="2">'Доходы 2020-2021'!$A$1:$D$204</definedName>
    <definedName name="_xlnm.Print_Area" localSheetId="0">'источ. 2019'!$A$1:$F$50</definedName>
    <definedName name="_xlnm.Print_Area" localSheetId="1">'источ. 2020-2021'!$A$1:$F$48</definedName>
    <definedName name="_xlnm.Print_Area" localSheetId="7">'МЦП по ЦСР - 2019 (2)'!$A$1:$E$185</definedName>
    <definedName name="_xlnm.Print_Area" localSheetId="8">'МЦП по ЦСР -2019-2020'!$A$1:$F$195</definedName>
    <definedName name="_xlnm.Print_Area" localSheetId="5">'Ф2019 (2)'!$A$1:$F$578</definedName>
    <definedName name="_xlnm.Print_Area" localSheetId="6">'Ф2020-2021'!$A$1:$G$574</definedName>
  </definedNames>
  <calcPr calcId="125725"/>
</workbook>
</file>

<file path=xl/calcChain.xml><?xml version="1.0" encoding="utf-8"?>
<calcChain xmlns="http://schemas.openxmlformats.org/spreadsheetml/2006/main">
  <c r="D30" i="23"/>
  <c r="D29"/>
  <c r="D35"/>
  <c r="D123"/>
  <c r="D126"/>
  <c r="D111"/>
  <c r="D39"/>
  <c r="D33"/>
  <c r="D21" i="22"/>
  <c r="G110" i="21"/>
  <c r="G123"/>
  <c r="G208"/>
  <c r="G168"/>
  <c r="G127"/>
  <c r="G57"/>
  <c r="D182" i="23"/>
  <c r="D106"/>
  <c r="D105"/>
  <c r="D180"/>
  <c r="D168"/>
  <c r="G163" i="21"/>
  <c r="G162"/>
  <c r="G93"/>
  <c r="G92"/>
  <c r="G91"/>
  <c r="G90"/>
  <c r="G33"/>
  <c r="G36"/>
  <c r="D61" i="23"/>
  <c r="G112" i="21"/>
  <c r="D122" i="15"/>
  <c r="D120"/>
  <c r="D118"/>
  <c r="D117"/>
  <c r="D116"/>
  <c r="D71"/>
  <c r="D70"/>
  <c r="D147" i="23"/>
  <c r="D146"/>
  <c r="D145"/>
  <c r="D32" i="14"/>
  <c r="E29"/>
  <c r="C178" i="4"/>
  <c r="C169"/>
  <c r="C118"/>
  <c r="C117"/>
  <c r="C204"/>
  <c r="G95" i="9"/>
  <c r="G97"/>
  <c r="G103" i="21"/>
  <c r="G102"/>
  <c r="G101"/>
  <c r="G96"/>
  <c r="D178" i="23"/>
  <c r="D177"/>
  <c r="D175"/>
  <c r="D176"/>
  <c r="D174"/>
  <c r="D173"/>
  <c r="D171"/>
  <c r="D165"/>
  <c r="D164"/>
  <c r="D166"/>
  <c r="D162"/>
  <c r="D161"/>
  <c r="D159"/>
  <c r="D158"/>
  <c r="D155"/>
  <c r="D154"/>
  <c r="D153"/>
  <c r="D151"/>
  <c r="D150"/>
  <c r="D149"/>
  <c r="D141"/>
  <c r="D139"/>
  <c r="D138"/>
  <c r="D137"/>
  <c r="D135"/>
  <c r="D132"/>
  <c r="D131"/>
  <c r="D130"/>
  <c r="D129"/>
  <c r="D124"/>
  <c r="D121"/>
  <c r="D119"/>
  <c r="D117"/>
  <c r="D115"/>
  <c r="D114"/>
  <c r="D109"/>
  <c r="D108"/>
  <c r="D99"/>
  <c r="D97"/>
  <c r="D94"/>
  <c r="D93"/>
  <c r="D89"/>
  <c r="D88"/>
  <c r="D87"/>
  <c r="D86"/>
  <c r="D85"/>
  <c r="D81"/>
  <c r="D80"/>
  <c r="D79"/>
  <c r="D77"/>
  <c r="D76"/>
  <c r="D68"/>
  <c r="D74"/>
  <c r="D72"/>
  <c r="D71"/>
  <c r="D66"/>
  <c r="D64"/>
  <c r="D63"/>
  <c r="D59"/>
  <c r="D57"/>
  <c r="D55"/>
  <c r="D51"/>
  <c r="D50"/>
  <c r="D48"/>
  <c r="D47"/>
  <c r="D36"/>
  <c r="D31"/>
  <c r="D28"/>
  <c r="D27"/>
  <c r="D22"/>
  <c r="D21"/>
  <c r="D20"/>
  <c r="D41" i="22"/>
  <c r="D38"/>
  <c r="D27"/>
  <c r="D26"/>
  <c r="D25"/>
  <c r="D24"/>
  <c r="D22"/>
  <c r="D20"/>
  <c r="G224" i="21"/>
  <c r="G223"/>
  <c r="G219"/>
  <c r="G218"/>
  <c r="G215"/>
  <c r="G214"/>
  <c r="G213"/>
  <c r="G207"/>
  <c r="G205"/>
  <c r="G203"/>
  <c r="G198"/>
  <c r="G197"/>
  <c r="G192"/>
  <c r="G201"/>
  <c r="G199"/>
  <c r="G195"/>
  <c r="G194"/>
  <c r="G193"/>
  <c r="G190"/>
  <c r="G189"/>
  <c r="G188"/>
  <c r="G187"/>
  <c r="G184"/>
  <c r="G183"/>
  <c r="G182"/>
  <c r="G181"/>
  <c r="G180"/>
  <c r="G177"/>
  <c r="G176"/>
  <c r="G175"/>
  <c r="G174"/>
  <c r="D37" i="22"/>
  <c r="G172" i="21"/>
  <c r="G171"/>
  <c r="G170"/>
  <c r="G166"/>
  <c r="G165"/>
  <c r="G160"/>
  <c r="G158"/>
  <c r="G154"/>
  <c r="G148"/>
  <c r="G147"/>
  <c r="G146"/>
  <c r="G145"/>
  <c r="G143"/>
  <c r="G142"/>
  <c r="G141"/>
  <c r="G117"/>
  <c r="D33" i="22"/>
  <c r="G139" i="21"/>
  <c r="G137"/>
  <c r="G135"/>
  <c r="G131"/>
  <c r="G124"/>
  <c r="G122"/>
  <c r="G120"/>
  <c r="G119"/>
  <c r="G118"/>
  <c r="G115"/>
  <c r="G114"/>
  <c r="G108"/>
  <c r="G99"/>
  <c r="G98"/>
  <c r="G97"/>
  <c r="G88"/>
  <c r="G87"/>
  <c r="G86"/>
  <c r="G85"/>
  <c r="G81"/>
  <c r="G80"/>
  <c r="G79"/>
  <c r="G78"/>
  <c r="G76"/>
  <c r="G74"/>
  <c r="G70"/>
  <c r="G69"/>
  <c r="G68"/>
  <c r="G63"/>
  <c r="G61"/>
  <c r="G60"/>
  <c r="G59"/>
  <c r="G55"/>
  <c r="G51"/>
  <c r="G48"/>
  <c r="G43"/>
  <c r="G42"/>
  <c r="G41"/>
  <c r="G40"/>
  <c r="G28"/>
  <c r="G27"/>
  <c r="G26"/>
  <c r="G25"/>
  <c r="G23"/>
  <c r="G22"/>
  <c r="G21"/>
  <c r="G20"/>
  <c r="H89" i="9"/>
  <c r="G90"/>
  <c r="G89"/>
  <c r="D181" i="4"/>
  <c r="C182"/>
  <c r="C181"/>
  <c r="C180"/>
  <c r="D176"/>
  <c r="C176"/>
  <c r="C48" i="1"/>
  <c r="C46"/>
  <c r="C42"/>
  <c r="C41"/>
  <c r="C39"/>
  <c r="C38"/>
  <c r="C35"/>
  <c r="C33"/>
  <c r="C32"/>
  <c r="C30"/>
  <c r="C28"/>
  <c r="C27"/>
  <c r="C25"/>
  <c r="C23"/>
  <c r="C20"/>
  <c r="C18"/>
  <c r="D43" i="4"/>
  <c r="C43"/>
  <c r="D45"/>
  <c r="C45"/>
  <c r="D47"/>
  <c r="C47"/>
  <c r="C42"/>
  <c r="C41"/>
  <c r="D49"/>
  <c r="C49"/>
  <c r="E149" i="15"/>
  <c r="E148"/>
  <c r="D149"/>
  <c r="D148"/>
  <c r="E39"/>
  <c r="E38"/>
  <c r="E130"/>
  <c r="E129"/>
  <c r="E128"/>
  <c r="D130"/>
  <c r="D129"/>
  <c r="D128"/>
  <c r="D39"/>
  <c r="D38"/>
  <c r="E152"/>
  <c r="E151"/>
  <c r="D152"/>
  <c r="D151"/>
  <c r="D132"/>
  <c r="E170"/>
  <c r="D170"/>
  <c r="E168"/>
  <c r="D168"/>
  <c r="E166"/>
  <c r="D166"/>
  <c r="D163"/>
  <c r="E164"/>
  <c r="E163"/>
  <c r="D164"/>
  <c r="E112"/>
  <c r="D112"/>
  <c r="E193"/>
  <c r="D193"/>
  <c r="E191"/>
  <c r="D191"/>
  <c r="E189"/>
  <c r="D189"/>
  <c r="E187"/>
  <c r="D187"/>
  <c r="D182"/>
  <c r="E185"/>
  <c r="D185"/>
  <c r="E179"/>
  <c r="D179"/>
  <c r="E177"/>
  <c r="D177"/>
  <c r="E173"/>
  <c r="D173"/>
  <c r="E183"/>
  <c r="D183"/>
  <c r="E161"/>
  <c r="D161"/>
  <c r="E159"/>
  <c r="D159"/>
  <c r="E156"/>
  <c r="D156"/>
  <c r="E36" i="14"/>
  <c r="D36"/>
  <c r="E26"/>
  <c r="G168" i="9"/>
  <c r="G167"/>
  <c r="G166"/>
  <c r="H168"/>
  <c r="H167"/>
  <c r="H166"/>
  <c r="H225"/>
  <c r="H223"/>
  <c r="G223"/>
  <c r="H221"/>
  <c r="G221"/>
  <c r="H219"/>
  <c r="G219"/>
  <c r="H236"/>
  <c r="H235"/>
  <c r="H234"/>
  <c r="G236"/>
  <c r="G235"/>
  <c r="G234"/>
  <c r="H204"/>
  <c r="H203"/>
  <c r="H202"/>
  <c r="G204"/>
  <c r="G203"/>
  <c r="G202"/>
  <c r="H195"/>
  <c r="H194"/>
  <c r="H193"/>
  <c r="G195"/>
  <c r="G194"/>
  <c r="G193"/>
  <c r="H178"/>
  <c r="H177"/>
  <c r="H176"/>
  <c r="G178"/>
  <c r="G177"/>
  <c r="G176"/>
  <c r="H160"/>
  <c r="H164"/>
  <c r="G164"/>
  <c r="G160"/>
  <c r="H141"/>
  <c r="H140"/>
  <c r="H139"/>
  <c r="G141"/>
  <c r="G140"/>
  <c r="G139"/>
  <c r="H133"/>
  <c r="G133"/>
  <c r="H131"/>
  <c r="G131"/>
  <c r="H129"/>
  <c r="G129"/>
  <c r="H127"/>
  <c r="G127"/>
  <c r="H71"/>
  <c r="H70"/>
  <c r="H69"/>
  <c r="G71"/>
  <c r="G70"/>
  <c r="G69"/>
  <c r="H255"/>
  <c r="H254"/>
  <c r="H253"/>
  <c r="H251"/>
  <c r="H248"/>
  <c r="H245"/>
  <c r="H244"/>
  <c r="H238"/>
  <c r="H240"/>
  <c r="H239"/>
  <c r="H232"/>
  <c r="H231"/>
  <c r="H230"/>
  <c r="H229"/>
  <c r="H228"/>
  <c r="H215"/>
  <c r="H214"/>
  <c r="H212"/>
  <c r="H210"/>
  <c r="E41" i="14"/>
  <c r="H208" i="9"/>
  <c r="H200"/>
  <c r="H199"/>
  <c r="H198"/>
  <c r="H191"/>
  <c r="H190"/>
  <c r="H189"/>
  <c r="H185"/>
  <c r="H184"/>
  <c r="H183"/>
  <c r="H182"/>
  <c r="H181"/>
  <c r="H173"/>
  <c r="H172"/>
  <c r="H171"/>
  <c r="H170"/>
  <c r="H156"/>
  <c r="H152"/>
  <c r="H146"/>
  <c r="H145"/>
  <c r="H144"/>
  <c r="H143"/>
  <c r="H137"/>
  <c r="H136"/>
  <c r="H135"/>
  <c r="H123"/>
  <c r="H121"/>
  <c r="H119"/>
  <c r="H117"/>
  <c r="H113"/>
  <c r="H112"/>
  <c r="H111"/>
  <c r="H109"/>
  <c r="H108"/>
  <c r="H107"/>
  <c r="H104"/>
  <c r="H103"/>
  <c r="H87"/>
  <c r="H86"/>
  <c r="H85"/>
  <c r="H81"/>
  <c r="H80"/>
  <c r="H79"/>
  <c r="H78"/>
  <c r="H76"/>
  <c r="H74"/>
  <c r="H66"/>
  <c r="H65"/>
  <c r="H64"/>
  <c r="H63"/>
  <c r="H62"/>
  <c r="H59"/>
  <c r="H57"/>
  <c r="H56"/>
  <c r="H55"/>
  <c r="H58"/>
  <c r="H53"/>
  <c r="H52"/>
  <c r="H51"/>
  <c r="H49"/>
  <c r="H46"/>
  <c r="H41"/>
  <c r="H40"/>
  <c r="H39"/>
  <c r="H38"/>
  <c r="E19" i="14"/>
  <c r="H33" i="9"/>
  <c r="H32"/>
  <c r="H31"/>
  <c r="H30"/>
  <c r="E18" i="14"/>
  <c r="H28" i="9"/>
  <c r="H27"/>
  <c r="H26"/>
  <c r="H25"/>
  <c r="E17" i="14"/>
  <c r="H23" i="9"/>
  <c r="H22"/>
  <c r="H21"/>
  <c r="H20"/>
  <c r="G255"/>
  <c r="G254"/>
  <c r="G253"/>
  <c r="G251"/>
  <c r="G248"/>
  <c r="G245"/>
  <c r="G244"/>
  <c r="G240"/>
  <c r="G239"/>
  <c r="G232"/>
  <c r="G231"/>
  <c r="G230"/>
  <c r="G215"/>
  <c r="G214"/>
  <c r="G212"/>
  <c r="G210"/>
  <c r="D41" i="14"/>
  <c r="G208" i="9"/>
  <c r="G200"/>
  <c r="G199"/>
  <c r="G198"/>
  <c r="G191"/>
  <c r="G190"/>
  <c r="G189"/>
  <c r="G188"/>
  <c r="G185"/>
  <c r="G184"/>
  <c r="G183"/>
  <c r="G182"/>
  <c r="G181"/>
  <c r="G173"/>
  <c r="G172"/>
  <c r="G171"/>
  <c r="G170"/>
  <c r="G156"/>
  <c r="G152"/>
  <c r="G146"/>
  <c r="G145"/>
  <c r="G144"/>
  <c r="G143"/>
  <c r="G137"/>
  <c r="G136"/>
  <c r="G135"/>
  <c r="G123"/>
  <c r="G116"/>
  <c r="G115"/>
  <c r="G121"/>
  <c r="G119"/>
  <c r="G117"/>
  <c r="G113"/>
  <c r="G112"/>
  <c r="G111"/>
  <c r="G109"/>
  <c r="G108"/>
  <c r="G107"/>
  <c r="G104"/>
  <c r="G103"/>
  <c r="D30" i="14"/>
  <c r="G87" i="9"/>
  <c r="G86"/>
  <c r="G81"/>
  <c r="G80"/>
  <c r="G79"/>
  <c r="G78"/>
  <c r="G76"/>
  <c r="G74"/>
  <c r="G66"/>
  <c r="G65"/>
  <c r="G64"/>
  <c r="G63"/>
  <c r="G62"/>
  <c r="G59"/>
  <c r="G58"/>
  <c r="G53"/>
  <c r="G52"/>
  <c r="G51"/>
  <c r="G49"/>
  <c r="G46"/>
  <c r="G41"/>
  <c r="G40"/>
  <c r="G39"/>
  <c r="G38"/>
  <c r="D19" i="14"/>
  <c r="G33" i="9"/>
  <c r="G32"/>
  <c r="G31"/>
  <c r="G30"/>
  <c r="D18" i="14"/>
  <c r="G28" i="9"/>
  <c r="G27"/>
  <c r="G26"/>
  <c r="G25"/>
  <c r="D17" i="14"/>
  <c r="G23" i="9"/>
  <c r="G22"/>
  <c r="G21"/>
  <c r="G20"/>
  <c r="D68" i="15"/>
  <c r="D67"/>
  <c r="D174" i="4"/>
  <c r="C174"/>
  <c r="D90" i="15"/>
  <c r="D89"/>
  <c r="E145"/>
  <c r="E140"/>
  <c r="E139"/>
  <c r="E137"/>
  <c r="E136"/>
  <c r="E134"/>
  <c r="E133"/>
  <c r="E132"/>
  <c r="E126"/>
  <c r="E125"/>
  <c r="E124"/>
  <c r="E114"/>
  <c r="E107"/>
  <c r="E106"/>
  <c r="E110"/>
  <c r="E108"/>
  <c r="E104"/>
  <c r="E102"/>
  <c r="E99"/>
  <c r="E97"/>
  <c r="E95"/>
  <c r="E90"/>
  <c r="E89"/>
  <c r="E87"/>
  <c r="E83"/>
  <c r="E79"/>
  <c r="E78"/>
  <c r="E77"/>
  <c r="E75"/>
  <c r="E74"/>
  <c r="E64"/>
  <c r="E63"/>
  <c r="E61"/>
  <c r="E58"/>
  <c r="E54"/>
  <c r="E53"/>
  <c r="E51"/>
  <c r="E50"/>
  <c r="E49"/>
  <c r="E47"/>
  <c r="E46"/>
  <c r="E44"/>
  <c r="E43"/>
  <c r="E35"/>
  <c r="E33"/>
  <c r="E32"/>
  <c r="E31"/>
  <c r="E29"/>
  <c r="E28"/>
  <c r="E27"/>
  <c r="E25"/>
  <c r="E24"/>
  <c r="E23"/>
  <c r="D145"/>
  <c r="D137"/>
  <c r="D136"/>
  <c r="D134"/>
  <c r="D133"/>
  <c r="D126"/>
  <c r="D125"/>
  <c r="D124"/>
  <c r="D114"/>
  <c r="D110"/>
  <c r="D108"/>
  <c r="D104"/>
  <c r="D101"/>
  <c r="D102"/>
  <c r="D99"/>
  <c r="D97"/>
  <c r="D95"/>
  <c r="D94"/>
  <c r="D93"/>
  <c r="D87"/>
  <c r="D83"/>
  <c r="D79"/>
  <c r="D78"/>
  <c r="D77"/>
  <c r="D75"/>
  <c r="D73"/>
  <c r="D64"/>
  <c r="D63"/>
  <c r="D61"/>
  <c r="D58"/>
  <c r="D57"/>
  <c r="D56"/>
  <c r="D54"/>
  <c r="D53"/>
  <c r="D51"/>
  <c r="D50"/>
  <c r="D49"/>
  <c r="D47"/>
  <c r="D46"/>
  <c r="D44"/>
  <c r="D43"/>
  <c r="D37"/>
  <c r="D35"/>
  <c r="D33"/>
  <c r="D29"/>
  <c r="D28"/>
  <c r="D27"/>
  <c r="D25"/>
  <c r="D24"/>
  <c r="D23"/>
  <c r="D52" i="4"/>
  <c r="D51"/>
  <c r="C52"/>
  <c r="C51"/>
  <c r="C20"/>
  <c r="C19"/>
  <c r="C22"/>
  <c r="C56"/>
  <c r="C55"/>
  <c r="C17"/>
  <c r="C59"/>
  <c r="C61"/>
  <c r="C58"/>
  <c r="C64"/>
  <c r="C67"/>
  <c r="C66"/>
  <c r="C75"/>
  <c r="C74"/>
  <c r="C73"/>
  <c r="C77"/>
  <c r="C81"/>
  <c r="C80"/>
  <c r="C79"/>
  <c r="C84"/>
  <c r="C83"/>
  <c r="C88"/>
  <c r="C87"/>
  <c r="C86"/>
  <c r="C91"/>
  <c r="C90"/>
  <c r="D20"/>
  <c r="D19"/>
  <c r="D18"/>
  <c r="D22"/>
  <c r="D56"/>
  <c r="D55"/>
  <c r="D59"/>
  <c r="D61"/>
  <c r="D64"/>
  <c r="D67"/>
  <c r="D66"/>
  <c r="D75"/>
  <c r="D74"/>
  <c r="D73"/>
  <c r="D77"/>
  <c r="D81"/>
  <c r="D80"/>
  <c r="D79"/>
  <c r="D84"/>
  <c r="D83"/>
  <c r="D88"/>
  <c r="D87"/>
  <c r="D86"/>
  <c r="D91"/>
  <c r="D90"/>
  <c r="C38"/>
  <c r="C26"/>
  <c r="D38"/>
  <c r="D26"/>
  <c r="C28"/>
  <c r="C31"/>
  <c r="C34"/>
  <c r="D28"/>
  <c r="D31"/>
  <c r="D34"/>
  <c r="C104"/>
  <c r="C112"/>
  <c r="C95"/>
  <c r="C109"/>
  <c r="C106"/>
  <c r="D104"/>
  <c r="D112"/>
  <c r="D109"/>
  <c r="D106"/>
  <c r="C127"/>
  <c r="C129"/>
  <c r="C133"/>
  <c r="C137"/>
  <c r="C139"/>
  <c r="C141"/>
  <c r="C143"/>
  <c r="C145"/>
  <c r="C147"/>
  <c r="C150"/>
  <c r="C149"/>
  <c r="C155"/>
  <c r="C154"/>
  <c r="C161"/>
  <c r="C163"/>
  <c r="C165"/>
  <c r="C167"/>
  <c r="C187"/>
  <c r="C189"/>
  <c r="C195"/>
  <c r="C197"/>
  <c r="C199"/>
  <c r="C202"/>
  <c r="C201"/>
  <c r="D127"/>
  <c r="D129"/>
  <c r="D133"/>
  <c r="D137"/>
  <c r="D139"/>
  <c r="D141"/>
  <c r="D143"/>
  <c r="D145"/>
  <c r="D147"/>
  <c r="D150"/>
  <c r="D149"/>
  <c r="D155"/>
  <c r="D154"/>
  <c r="D161"/>
  <c r="D163"/>
  <c r="D165"/>
  <c r="D167"/>
  <c r="D187"/>
  <c r="D186"/>
  <c r="D189"/>
  <c r="D195"/>
  <c r="D197"/>
  <c r="D199"/>
  <c r="D202"/>
  <c r="D201"/>
  <c r="C122"/>
  <c r="D122"/>
  <c r="C172"/>
  <c r="D172"/>
  <c r="C184"/>
  <c r="D184"/>
  <c r="D22" i="1"/>
  <c r="D32"/>
  <c r="C16" i="2"/>
  <c r="E16"/>
  <c r="C18"/>
  <c r="E18"/>
  <c r="C21"/>
  <c r="C20"/>
  <c r="C23"/>
  <c r="D20"/>
  <c r="E21"/>
  <c r="E20"/>
  <c r="E23"/>
  <c r="C26"/>
  <c r="C25"/>
  <c r="C28"/>
  <c r="E26"/>
  <c r="E25"/>
  <c r="E28"/>
  <c r="C31"/>
  <c r="C33"/>
  <c r="C30"/>
  <c r="D30"/>
  <c r="E31"/>
  <c r="E33"/>
  <c r="E30"/>
  <c r="C40"/>
  <c r="C39"/>
  <c r="C37"/>
  <c r="C36"/>
  <c r="E40"/>
  <c r="E39"/>
  <c r="E35"/>
  <c r="E37"/>
  <c r="E36"/>
  <c r="C44"/>
  <c r="E44"/>
  <c r="C46"/>
  <c r="E46"/>
  <c r="C20" i="12"/>
  <c r="D140" i="15"/>
  <c r="H115" i="9"/>
  <c r="H106"/>
  <c r="E33" i="14"/>
  <c r="D21"/>
  <c r="E21"/>
  <c r="E23"/>
  <c r="D23"/>
  <c r="C63" i="4"/>
  <c r="D32" i="15"/>
  <c r="D31"/>
  <c r="E73"/>
  <c r="D172"/>
  <c r="E155"/>
  <c r="E182"/>
  <c r="E172"/>
  <c r="D82"/>
  <c r="D81"/>
  <c r="E57"/>
  <c r="E56"/>
  <c r="D139"/>
  <c r="E94"/>
  <c r="D107"/>
  <c r="D106"/>
  <c r="E82"/>
  <c r="E81"/>
  <c r="E101"/>
  <c r="D74"/>
  <c r="D143" i="23"/>
  <c r="D142"/>
  <c r="D58" i="4"/>
  <c r="C186"/>
  <c r="D95"/>
  <c r="D27"/>
  <c r="C27"/>
  <c r="C18"/>
  <c r="D42"/>
  <c r="D41"/>
  <c r="D169"/>
  <c r="H151" i="9"/>
  <c r="H150"/>
  <c r="H149"/>
  <c r="H148"/>
  <c r="G45"/>
  <c r="G44"/>
  <c r="G43"/>
  <c r="D20" i="14"/>
  <c r="G207" i="9"/>
  <c r="G206"/>
  <c r="G197"/>
  <c r="D40" i="14"/>
  <c r="D38"/>
  <c r="G126" i="9"/>
  <c r="G125"/>
  <c r="G159"/>
  <c r="G158"/>
  <c r="E30" i="14"/>
  <c r="E28" s="1"/>
  <c r="H102" i="9"/>
  <c r="H101"/>
  <c r="H92"/>
  <c r="H75"/>
  <c r="H126"/>
  <c r="H125"/>
  <c r="H159"/>
  <c r="H158"/>
  <c r="H218"/>
  <c r="H217"/>
  <c r="H247"/>
  <c r="G247"/>
  <c r="H188"/>
  <c r="H45"/>
  <c r="H44"/>
  <c r="H43"/>
  <c r="E20" i="14"/>
  <c r="H207" i="9"/>
  <c r="H206"/>
  <c r="H197"/>
  <c r="E40" i="14"/>
  <c r="E38"/>
  <c r="G102" i="9"/>
  <c r="G101"/>
  <c r="G151"/>
  <c r="G150"/>
  <c r="G149"/>
  <c r="G148"/>
  <c r="G238"/>
  <c r="G229"/>
  <c r="G228"/>
  <c r="G218"/>
  <c r="G217"/>
  <c r="G75"/>
  <c r="E93" i="15"/>
  <c r="D43" i="23"/>
  <c r="D42"/>
  <c r="D41"/>
  <c r="D113"/>
  <c r="D54"/>
  <c r="D53"/>
  <c r="D26"/>
  <c r="D25"/>
  <c r="D24"/>
  <c r="D102"/>
  <c r="D101"/>
  <c r="D70"/>
  <c r="D69"/>
  <c r="G54" i="21"/>
  <c r="G53"/>
  <c r="G67"/>
  <c r="G66"/>
  <c r="G217"/>
  <c r="G130"/>
  <c r="G129"/>
  <c r="G75"/>
  <c r="G107"/>
  <c r="G106"/>
  <c r="G105"/>
  <c r="G32"/>
  <c r="G31"/>
  <c r="G30"/>
  <c r="D19" i="22"/>
  <c r="D16" s="1"/>
  <c r="E48" i="2"/>
  <c r="C124" i="4"/>
  <c r="G106" i="9"/>
  <c r="D31" i="14"/>
  <c r="E16"/>
  <c r="E15" s="1"/>
  <c r="E43" s="1"/>
  <c r="H19" i="9"/>
  <c r="D16" i="14"/>
  <c r="D15" s="1"/>
  <c r="G19" i="9"/>
  <c r="H187"/>
  <c r="D63" i="4"/>
  <c r="D17"/>
  <c r="D204"/>
  <c r="D124"/>
  <c r="D118"/>
  <c r="D117"/>
  <c r="G187" i="9"/>
  <c r="H84"/>
  <c r="H83"/>
  <c r="E69" i="15"/>
  <c r="E68"/>
  <c r="E67" s="1"/>
  <c r="E66" s="1"/>
  <c r="E22" s="1"/>
  <c r="E195" s="1"/>
  <c r="E37"/>
  <c r="D34" i="14"/>
  <c r="D33" s="1"/>
  <c r="G57" i="9"/>
  <c r="G56"/>
  <c r="G55"/>
  <c r="G94"/>
  <c r="G93"/>
  <c r="G47" i="21"/>
  <c r="G46"/>
  <c r="G45"/>
  <c r="C22" i="1"/>
  <c r="D32" i="22"/>
  <c r="D30" s="1"/>
  <c r="H257" i="9"/>
  <c r="C37" i="1"/>
  <c r="C50"/>
  <c r="D83" i="23"/>
  <c r="D84"/>
  <c r="D92"/>
  <c r="D91"/>
  <c r="D19"/>
  <c r="D172"/>
  <c r="D157"/>
  <c r="D66" i="15"/>
  <c r="D22"/>
  <c r="D195"/>
  <c r="G85" i="9"/>
  <c r="G84"/>
  <c r="G83"/>
  <c r="D27" i="14"/>
  <c r="D26" s="1"/>
  <c r="D29"/>
  <c r="D28" s="1"/>
  <c r="G92" i="9"/>
  <c r="G212" i="21"/>
  <c r="D44" i="22"/>
  <c r="D43" s="1"/>
  <c r="D42"/>
  <c r="D40" s="1"/>
  <c r="G186" i="21"/>
  <c r="G153"/>
  <c r="G152"/>
  <c r="G151"/>
  <c r="G95"/>
  <c r="G84"/>
  <c r="G62"/>
  <c r="G19"/>
  <c r="D185" i="23"/>
  <c r="G257" i="9"/>
  <c r="G211" i="21"/>
  <c r="D36" i="22"/>
  <c r="D35" s="1"/>
  <c r="G150" i="21"/>
  <c r="G226"/>
  <c r="C35" i="2"/>
  <c r="C48"/>
  <c r="D43" i="14" l="1"/>
  <c r="D45" i="22"/>
</calcChain>
</file>

<file path=xl/comments1.xml><?xml version="1.0" encoding="utf-8"?>
<comments xmlns="http://schemas.openxmlformats.org/spreadsheetml/2006/main">
  <authors>
    <author>RePack by Diakov</author>
  </authors>
  <commentList>
    <comment ref="A169" author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80" author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<sst xmlns="http://schemas.openxmlformats.org/spreadsheetml/2006/main" count="3921" uniqueCount="808">
  <si>
    <t>010</t>
  </si>
  <si>
    <t>Администрация Солнечного сельсовета Усть-Абаканского района Республики Хакасия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</si>
  <si>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</si>
  <si>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</si>
  <si>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</si>
  <si>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</si>
  <si>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</si>
  <si>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</si>
  <si>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</si>
  <si>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</si>
  <si>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</si>
  <si>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</si>
  <si>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</si>
  <si>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</si>
  <si>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</si>
  <si>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</si>
  <si>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</si>
  <si>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</si>
  <si>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</si>
  <si>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</si>
  <si>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</si>
  <si>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</si>
  <si>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</si>
  <si>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</si>
  <si>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</si>
  <si>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</si>
  <si>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</si>
  <si>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</si>
  <si>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</si>
  <si>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</si>
  <si>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</si>
  <si>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</si>
  <si>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</si>
  <si>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</si>
  <si>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</si>
  <si>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</si>
  <si>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</si>
  <si>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</si>
  <si>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</si>
  <si>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</si>
  <si>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</si>
  <si>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</si>
  <si>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</si>
  <si>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</si>
  <si>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</si>
  <si>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</si>
  <si>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</si>
  <si>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</si>
  <si>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</si>
  <si>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</si>
  <si>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</si>
  <si>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</si>
  <si>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</si>
  <si>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</si>
  <si>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</si>
  <si>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</si>
  <si>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</si>
  <si>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</si>
  <si>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</si>
  <si>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</si>
  <si>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</si>
  <si>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</si>
  <si>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</si>
  <si>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</si>
  <si>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</si>
  <si>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</si>
  <si>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</si>
  <si>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</si>
  <si>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</si>
  <si>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</si>
  <si>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</si>
  <si>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</si>
  <si>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</si>
  <si>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</si>
  <si>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</si>
  <si>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</si>
  <si>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</si>
  <si>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</si>
  <si>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</si>
  <si>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</si>
  <si>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</si>
  <si>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</si>
  <si>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</si>
  <si>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</si>
  <si>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</si>
  <si>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Приложение 9</t>
  </si>
  <si>
    <t>№ п/п</t>
  </si>
  <si>
    <t>Муниципальная программа «Поддержка и развитие культуры на территории муниципального образования Солнечный сельсовет на 2014-2020 годы»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</si>
  <si>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</si>
  <si>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</si>
  <si>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</si>
  <si>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</si>
  <si>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</si>
  <si>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</si>
  <si>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</si>
  <si>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</si>
  <si>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</si>
  <si>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</si>
  <si>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</si>
  <si>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</si>
  <si>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</si>
  <si>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</si>
  <si>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</si>
  <si>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</si>
  <si>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</si>
  <si>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</si>
  <si>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</si>
  <si>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</si>
  <si>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</si>
  <si>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</si>
  <si>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</si>
  <si>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</si>
  <si>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</si>
  <si>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</si>
  <si>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</si>
  <si>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</si>
  <si>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</si>
  <si>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</si>
  <si>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</si>
  <si>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</si>
  <si>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</si>
  <si>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</si>
  <si>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</si>
  <si>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</si>
  <si>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</si>
  <si>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</si>
  <si>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</si>
  <si>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</si>
  <si>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</si>
  <si>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</si>
  <si>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</si>
  <si>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</si>
  <si>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</si>
  <si>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</si>
  <si>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</si>
  <si>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</si>
  <si>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</si>
  <si>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</si>
  <si>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</si>
  <si>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</si>
  <si>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</si>
  <si>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</si>
  <si>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</si>
  <si>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</si>
  <si>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</si>
  <si>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</si>
  <si>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</si>
  <si>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</si>
  <si>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</si>
  <si>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</si>
  <si>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</si>
  <si>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</si>
  <si>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</si>
  <si>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</si>
  <si>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</si>
  <si>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</si>
  <si>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</si>
  <si>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000 1 06 06030 00 0000 000</t>
  </si>
  <si>
    <t>Земельный налог с организаций</t>
  </si>
  <si>
    <t>000 1 06 06033 10 0000 000</t>
  </si>
  <si>
    <t>000 1 06 06040 00 0000 000</t>
  </si>
  <si>
    <t>Земельный налог с физических лиц</t>
  </si>
  <si>
    <t>000 1 06 06043 10 0000 000</t>
  </si>
  <si>
    <t>Земельный налог с физических лиц, обладающих земельным  участком, расположенным в границах сельских поселений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</si>
  <si>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</si>
  <si>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</si>
  <si>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</si>
  <si>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</si>
  <si>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>ДОХОДЫ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</si>
  <si>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</si>
  <si>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</si>
  <si>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</si>
  <si>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</si>
  <si>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</si>
  <si>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</si>
  <si>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</si>
  <si>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</si>
  <si>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</si>
  <si>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</si>
  <si>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</si>
  <si>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</si>
  <si>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</si>
  <si>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</si>
  <si>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</si>
  <si>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 xml:space="preserve">Обеспечение благоустройства территории  </t>
  </si>
  <si>
    <t>000 1 01 02020 01 0000 110</t>
  </si>
  <si>
    <t>Налог на доходы физических лиц,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практикой, в соответствии со статьей 227 Налогового кодекса Российской Федерации</t>
  </si>
  <si>
    <t>000 1 01 02030 01 0000 110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</si>
  <si>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</si>
  <si>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</si>
  <si>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</si>
  <si>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</si>
  <si>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</si>
  <si>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</si>
  <si>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</si>
  <si>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</si>
  <si>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</si>
  <si>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</si>
  <si>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</si>
  <si>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</si>
  <si>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</si>
  <si>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</si>
  <si>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</si>
  <si>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</si>
  <si>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</si>
  <si>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</si>
  <si>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</si>
  <si>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</si>
  <si>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</si>
  <si>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</si>
  <si>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</si>
  <si>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</si>
  <si>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</si>
  <si>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</si>
  <si>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</si>
  <si>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</si>
  <si>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</si>
  <si>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</si>
  <si>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</si>
  <si>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</si>
  <si>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000 1 06 06000 00 0000 000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</si>
  <si>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</si>
  <si>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</si>
  <si>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</si>
  <si>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</si>
  <si>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</si>
  <si>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 в соответствии с законодательными актами  Российской Федерации  на совершение нотариальных действий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</si>
  <si>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</si>
  <si>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</si>
  <si>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</si>
  <si>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</si>
  <si>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</si>
  <si>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</si>
  <si>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</si>
  <si>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</si>
  <si>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</si>
  <si>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</si>
  <si>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</si>
  <si>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</si>
  <si>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</si>
  <si>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</si>
  <si>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</si>
  <si>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</si>
  <si>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</si>
  <si>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</si>
  <si>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</si>
  <si>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</si>
  <si>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</si>
  <si>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</si>
  <si>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</si>
  <si>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</si>
  <si>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</si>
  <si>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</si>
  <si>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</si>
  <si>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</si>
  <si>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</si>
  <si>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</si>
  <si>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</si>
  <si>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</si>
  <si>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</si>
  <si>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</si>
  <si>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</si>
  <si>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</si>
  <si>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</si>
  <si>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</si>
  <si>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</si>
  <si>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</si>
  <si>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</si>
  <si>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</si>
  <si>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</si>
  <si>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</si>
  <si>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</si>
  <si>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</si>
  <si>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</si>
  <si>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</si>
  <si>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</si>
  <si>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</si>
  <si>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</si>
  <si>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</si>
  <si>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</si>
  <si>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</si>
  <si>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</si>
  <si>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</si>
  <si>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</si>
  <si>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</si>
  <si>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</si>
  <si>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</si>
  <si>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</si>
  <si>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</si>
  <si>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</si>
  <si>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</si>
  <si>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</si>
  <si>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</si>
  <si>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</si>
  <si>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</si>
  <si>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</si>
  <si>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</si>
  <si>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</si>
  <si>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</si>
  <si>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</si>
  <si>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</si>
  <si>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</si>
  <si>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</si>
  <si>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</si>
  <si>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</si>
  <si>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</si>
  <si>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</si>
  <si>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</si>
  <si>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</si>
  <si>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</si>
  <si>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</si>
  <si>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</si>
  <si>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</si>
  <si>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</si>
  <si>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</si>
  <si>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</si>
  <si>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</si>
  <si>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23001 00000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</si>
  <si>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</si>
  <si>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</si>
  <si>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</si>
  <si>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</si>
  <si>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</si>
  <si>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</si>
  <si>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</si>
  <si>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</si>
  <si>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</si>
  <si>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</si>
  <si>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</si>
  <si>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</si>
  <si>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</si>
  <si>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</si>
  <si>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</si>
  <si>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</si>
  <si>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</si>
  <si>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</si>
  <si>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</si>
  <si>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</si>
  <si>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</si>
  <si>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</si>
  <si>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</si>
  <si>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</si>
  <si>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</si>
  <si>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</si>
  <si>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</si>
  <si>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</si>
  <si>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</si>
  <si>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</si>
  <si>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</si>
  <si>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</si>
  <si>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</si>
  <si>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</si>
  <si>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</si>
  <si>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</si>
  <si>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</si>
  <si>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</si>
  <si>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</si>
  <si>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</si>
  <si>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</si>
  <si>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</si>
  <si>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</si>
  <si>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</si>
  <si>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</si>
  <si>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</si>
  <si>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</si>
  <si>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</si>
  <si>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</si>
  <si>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</si>
  <si>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</si>
  <si>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</si>
  <si>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</si>
  <si>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</si>
  <si>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</si>
  <si>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</si>
  <si>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</si>
  <si>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</si>
  <si>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</si>
  <si>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</si>
  <si>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</si>
  <si>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</si>
  <si>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</si>
  <si>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</si>
  <si>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</si>
  <si>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</si>
  <si>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</si>
  <si>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</si>
  <si>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</si>
  <si>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</si>
  <si>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</si>
  <si>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</si>
  <si>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</si>
  <si>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</si>
  <si>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</si>
  <si>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</si>
  <si>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</si>
  <si>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</si>
  <si>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</si>
  <si>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</si>
  <si>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</si>
  <si>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</si>
  <si>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</si>
  <si>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</si>
  <si>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</si>
  <si>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</si>
  <si>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</si>
  <si>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</si>
  <si>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</si>
  <si>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</si>
  <si>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</si>
  <si>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</si>
  <si>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</si>
  <si>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</si>
  <si>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</si>
  <si>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</si>
  <si>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</si>
  <si>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</si>
  <si>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</si>
  <si>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</si>
  <si>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</si>
  <si>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</si>
  <si>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</si>
  <si>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</si>
  <si>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</si>
  <si>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</si>
  <si>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</si>
  <si>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</si>
  <si>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</si>
  <si>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</si>
  <si>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</si>
  <si>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</si>
  <si>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</si>
  <si>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</si>
  <si>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</si>
  <si>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</si>
  <si>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</si>
  <si>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</si>
  <si>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</si>
  <si>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</si>
  <si>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</si>
  <si>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</si>
  <si>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</si>
  <si>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</si>
  <si>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</si>
  <si>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</si>
  <si>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</si>
  <si>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 xml:space="preserve">муниципального образования  Солнечный сельсовет Усть-Абаканского района Республики Хакасия </t>
  </si>
  <si>
    <t>Приложение 11</t>
  </si>
  <si>
    <t>Мероприятия по защите населения от чрезвычайных ситуаций, пожарной безопасности и безопасности на водных объектах</t>
  </si>
  <si>
    <t>Обеспечение деятельности подведомственных учреждений (Муниципальное бюджетное учреждение "Теплоснаб" Администрации Солнечного сельсовета)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</si>
  <si>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</si>
  <si>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</si>
  <si>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</si>
  <si>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</si>
  <si>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</si>
  <si>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</si>
  <si>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</si>
  <si>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</si>
  <si>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</si>
  <si>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</si>
  <si>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</si>
  <si>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</si>
  <si>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</si>
  <si>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</si>
  <si>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</si>
  <si>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</si>
  <si>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</si>
  <si>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</si>
  <si>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</si>
  <si>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</si>
  <si>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000 2 02 02088 05 0000 151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</si>
  <si>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</si>
  <si>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</si>
  <si>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</si>
  <si>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</si>
  <si>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</si>
  <si>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</si>
  <si>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</si>
  <si>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</si>
  <si>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</si>
  <si>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</si>
  <si>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</si>
  <si>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</si>
  <si>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</si>
  <si>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</si>
  <si>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</si>
  <si>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</si>
  <si>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</si>
  <si>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</si>
  <si>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</si>
  <si>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</si>
  <si>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</si>
  <si>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</si>
  <si>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</si>
  <si>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</si>
  <si>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</si>
  <si>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</si>
  <si>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</si>
  <si>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</si>
  <si>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</si>
  <si>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</si>
  <si>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</si>
  <si>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</si>
  <si>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</si>
  <si>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</si>
  <si>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</si>
  <si>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</si>
  <si>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</si>
  <si>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</si>
  <si>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</si>
  <si>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</si>
  <si>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</si>
  <si>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</si>
  <si>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</si>
  <si>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</si>
  <si>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</si>
  <si>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>местного  бюджета муниципального образования Солнечный сельсовет Усть-Абаканского района Республики Хакасия</t>
  </si>
  <si>
    <t xml:space="preserve"> расходов местного бюджета муниципального образования Солнечный сельсовет</t>
  </si>
  <si>
    <t>Муниципальная программа "Социальная поддержка населения муниципального образования Солнечный сельсовет на 2014-2020 годы"</t>
  </si>
  <si>
    <t xml:space="preserve">(муниципальным программам администрации  и  непрограммным направлениям деятельности), </t>
  </si>
  <si>
    <t xml:space="preserve">(муниципальным программам  администрации и непрограммным направлениям деятельности), </t>
  </si>
  <si>
    <t>Субвенции  бюджетам  на осуществление  первичного воинского учета на территориях, где отсутствуют военные комиссариаты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</si>
  <si>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</si>
  <si>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</si>
  <si>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</si>
  <si>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</si>
  <si>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</si>
  <si>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</si>
  <si>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</si>
  <si>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</si>
  <si>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</si>
  <si>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</si>
  <si>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</si>
  <si>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</si>
  <si>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</t>
  </si>
  <si>
    <t xml:space="preserve"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</si>
  <si>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</si>
  <si>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</si>
  <si>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</si>
  <si>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</si>
  <si>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</si>
  <si>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</si>
  <si>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</si>
  <si>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</si>
  <si>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Субвенции бюджетам сельских поселений на осуществление  первичного воинского учета на территориях, где отсутствуют военные комиссариаты</t>
  </si>
  <si>
    <t>Прочие доходы от оказания платных услуг (работ) получателями  средств бюджетов сельских поселений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</si>
  <si>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бюджетых и автономных учреждений)</t>
  </si>
  <si>
    <t>15001 00000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</si>
  <si>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</si>
  <si>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</si>
  <si>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</si>
  <si>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</si>
  <si>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</si>
  <si>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</si>
  <si>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</si>
  <si>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Сумма                           на 2019 год</t>
  </si>
  <si>
    <t>Мероприятия по профилактике злоупотребления наркотическими веществами</t>
  </si>
  <si>
    <t>Мероприятия по капитальному ремонту и  реконструкции магазина под тренажерный зала д.Курганная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</si>
  <si>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</si>
  <si>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</si>
  <si>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</si>
  <si>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</si>
  <si>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23001 22060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</si>
  <si>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</si>
  <si>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</si>
  <si>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Приложение 13</t>
  </si>
  <si>
    <t>Исполнение судебных актов</t>
  </si>
  <si>
    <t>830</t>
  </si>
  <si>
    <t>Сумма на 2019 год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</si>
  <si>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</si>
  <si>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</si>
  <si>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</si>
  <si>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</si>
  <si>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</si>
  <si>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</si>
  <si>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</si>
  <si>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</si>
  <si>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</si>
  <si>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</si>
  <si>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</si>
  <si>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</si>
  <si>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</si>
  <si>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</si>
  <si>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</si>
  <si>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</si>
  <si>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</si>
  <si>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</si>
  <si>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</si>
  <si>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</si>
  <si>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13003 22110</t>
  </si>
  <si>
    <t>13003 42080</t>
  </si>
  <si>
    <t>20002 14910</t>
  </si>
  <si>
    <t>20002 70270</t>
  </si>
  <si>
    <t>Сумма                           на 2020 год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</si>
  <si>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</si>
  <si>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</si>
  <si>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</si>
  <si>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</si>
  <si>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</si>
  <si>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</si>
  <si>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</si>
  <si>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</si>
  <si>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</si>
  <si>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</si>
  <si>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2016-2018 годах с учетом необходимости  развития малоэтажного жилищного строительства"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</si>
  <si>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</si>
  <si>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</si>
  <si>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</si>
  <si>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</si>
  <si>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</si>
  <si>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</si>
  <si>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</si>
  <si>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2019 год</t>
  </si>
  <si>
    <t>на 2020-2021 годы</t>
  </si>
  <si>
    <t>Сумма                           на 2021 год</t>
  </si>
  <si>
    <t xml:space="preserve">на  2019 год </t>
  </si>
  <si>
    <t>Оценка прав недвижемости имущества</t>
  </si>
  <si>
    <t>70700 22590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</si>
  <si>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</si>
  <si>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</si>
  <si>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Здравоохранение</t>
  </si>
  <si>
    <t>Другие вопросы в области здравоохранения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</si>
  <si>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</si>
  <si>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</si>
  <si>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Иные мероприятия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</si>
  <si>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</si>
  <si>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24000 00000</t>
  </si>
  <si>
    <t>Обеспечение и развитие отрасли физической культуры и спорта</t>
  </si>
  <si>
    <t>Мероприятия по благоустройству территории спортивного зала с.Солнечное</t>
  </si>
  <si>
    <t>21001 22590</t>
  </si>
  <si>
    <t>Мероприятия по организации и содержанию мест захоронения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</si>
  <si>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t>
  </si>
  <si>
    <t>муниципального образования   Солнечный сельсовет Усть-Абаканского района Республики Хакасия на 2019 год</t>
  </si>
  <si>
    <t>Сумма                           на 2019год</t>
  </si>
  <si>
    <t>Оценка прав недвижимости имущества</t>
  </si>
  <si>
    <t>70700 22260</t>
  </si>
  <si>
    <t>70700 22540</t>
  </si>
  <si>
    <t>70700 22580</t>
  </si>
  <si>
    <t>70700 22610</t>
  </si>
  <si>
    <t>70700 22280</t>
  </si>
  <si>
    <t>70700 00980</t>
  </si>
  <si>
    <t>70700 22120</t>
  </si>
  <si>
    <t>70700 01180</t>
  </si>
  <si>
    <t>70700 14910</t>
  </si>
  <si>
    <t>700000 00000</t>
  </si>
  <si>
    <t>70700 22130</t>
  </si>
  <si>
    <t>70700 22270</t>
  </si>
  <si>
    <t>70700 14920</t>
  </si>
  <si>
    <t>70700 14940</t>
  </si>
  <si>
    <t>70700 14950</t>
  </si>
  <si>
    <t>23003 00000</t>
  </si>
  <si>
    <t>24001 00000</t>
  </si>
  <si>
    <t>24001 22060</t>
  </si>
  <si>
    <t>23003 22140</t>
  </si>
  <si>
    <t>Обеспечение и развитие культуры</t>
  </si>
  <si>
    <t>Мероприятия по ремонту шиферной кровли Солнечного ДК</t>
  </si>
  <si>
    <t>70700 70270</t>
  </si>
  <si>
    <t>Распределение бюджетных ассигнований по разделам, подразделам классификации расходов  местного бюджета  муниципального образования Солнечный сельсовет  Усть-Абаканского района Республики Хакасия                                                             на плановый период 2020 и 2021 годов</t>
  </si>
  <si>
    <t>Другие вопросы в оласти здравоохранения</t>
  </si>
  <si>
    <t xml:space="preserve">на плановый перпиод 2020 и 2021 годов </t>
  </si>
  <si>
    <t>Мероприятия по организации и содерижанию мест захоронения</t>
  </si>
  <si>
    <t>22004 00000</t>
  </si>
  <si>
    <t>22004 22160</t>
  </si>
  <si>
    <t xml:space="preserve">Сумма на                  2019 год                  </t>
  </si>
  <si>
    <t>23004 00000</t>
  </si>
  <si>
    <t>23004 22160</t>
  </si>
  <si>
    <t>000 2 02 35118 10 0000 150</t>
  </si>
  <si>
    <t>000 2 02 35118 00 0000 150</t>
  </si>
  <si>
    <t>Субвенции бюджетам бюджетной системы Российской Федерации</t>
  </si>
  <si>
    <t>БЕЗВОЗМЕЗДНЫЕ ПОСТУПЛЕНИЯ ОТ ДРУГИХ БЮДЖЕТОВ БЮДЖЕТНОЙ СИСТЕМЫ РОССИЙСКОЙ ФЕДЕРАЦИИ</t>
  </si>
  <si>
    <t>000 2 02 35250 00 0000 150</t>
  </si>
  <si>
    <t>000 2 02 35250 10 0000 150</t>
  </si>
  <si>
    <t>70700 51180</t>
  </si>
  <si>
    <t xml:space="preserve">Сумма на             2020 год                    </t>
  </si>
  <si>
    <t xml:space="preserve">Сумма на   2021 год                    </t>
  </si>
  <si>
    <t>Приложение 1</t>
  </si>
  <si>
    <t xml:space="preserve">к Решению Совета депутатов Солнечного сельсовета 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</si>
  <si>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</si>
  <si>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</si>
  <si>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</si>
  <si>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</si>
  <si>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приложение 1</t>
  </si>
  <si>
    <t>Приложение 8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</si>
  <si>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</si>
  <si>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</si>
  <si>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</si>
  <si>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Хакасия на 2019 год и плановый период 2020 и 2021 годов",</t>
  </si>
  <si>
    <t>360</t>
  </si>
  <si>
    <t>Иные выплаты населению </t>
  </si>
  <si>
    <t>2000114960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</si>
  <si>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</si>
  <si>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 xml:space="preserve"> Исполнение судебных актов</t>
  </si>
  <si>
    <t>20001 14960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</si>
  <si>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</si>
  <si>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</si>
  <si>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</si>
  <si>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</si>
  <si>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</si>
  <si>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</si>
  <si>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</si>
  <si>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</si>
  <si>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</si>
  <si>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                                                                                                  Солнечный сельсовет Усть-Абаканского района Республики</t>
  </si>
  <si>
    <t xml:space="preserve">                                                                                                    Хакасия на 2019 год и плановый период 2020 и 2021 годов",</t>
  </si>
  <si>
    <t xml:space="preserve">                                                                                                   "О местном бюджете муниципального образования </t>
  </si>
  <si>
    <t xml:space="preserve">                                                                                                  "О внесении изменений в Решение Совета депутатов</t>
  </si>
  <si>
    <t xml:space="preserve">                                                                                                   Усть-Абаканского района Республики Хакасия</t>
  </si>
  <si>
    <t xml:space="preserve">                                                                                                   к Решению Совета депутатов Солнечного сельсовета </t>
  </si>
  <si>
    <t xml:space="preserve">                                                                                                   Приложение 5</t>
  </si>
  <si>
    <t xml:space="preserve">                                                                                                   Солнечного сельсовета  от 19.12.2018г.  № 93</t>
  </si>
  <si>
    <t xml:space="preserve"> Солнечного сельсовета от 19.12.2018г.  № 93</t>
  </si>
  <si>
    <t>Солнечного сельсовета  от 19 .12.2018г.  № 93</t>
  </si>
  <si>
    <t xml:space="preserve">Иные выплаты населению </t>
  </si>
  <si>
    <t xml:space="preserve"> Хакасия на 2019 год и плановый период 2020 и 2021 годов",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</si>
  <si>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</si>
  <si>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Солнечного сельсовета  от 19.12.2018г.  № 93</t>
  </si>
  <si>
    <t xml:space="preserve">               Солнечный сельсовет  Усть-Абаканского района  Республики</t>
  </si>
  <si>
    <t xml:space="preserve">             "О местном бюджете муниципального  образования </t>
  </si>
  <si>
    <t xml:space="preserve">              Солнечного сельсовета от 19.12.2018г.  № 93</t>
  </si>
  <si>
    <t xml:space="preserve">             "О внесении изменений в Решение Совета депутатов </t>
  </si>
  <si>
    <t xml:space="preserve">             Усть-Абаканского района  Республики Хакасия</t>
  </si>
  <si>
    <t xml:space="preserve">             к Решению Совета депутатов Солнечного сельсовета </t>
  </si>
  <si>
    <t xml:space="preserve">             Приложение 10</t>
  </si>
  <si>
    <t>приложение  8</t>
  </si>
  <si>
    <t>Приложение 12</t>
  </si>
  <si>
    <t xml:space="preserve">               Хакасия на 2019 год и плановый период 2020 и 2021 годов",</t>
  </si>
  <si>
    <t>Приложение 2</t>
  </si>
  <si>
    <t xml:space="preserve"> Солнечный сельсовет  Усть-Абаканского района  Республики</t>
  </si>
  <si>
    <t xml:space="preserve"> приложение 2</t>
  </si>
  <si>
    <t>14001 22520</t>
  </si>
  <si>
    <t>Капитальный ремонт летнего водопровода д.Курганная, в том числе изготовление проектно-сметной документации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</si>
  <si>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</si>
  <si>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</si>
  <si>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</si>
  <si>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</si>
  <si>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19004 00000</t>
  </si>
  <si>
    <t>19004 22170</t>
  </si>
  <si>
    <t>Мероприятия по капитальному ремонту учреждений культуры</t>
  </si>
  <si>
    <t>Муниципальная программа "Поддержка и развитие культуры на территории муниципального образования Солнечный сельсовет на 2015-2020 годы"</t>
  </si>
  <si>
    <t>Поддержка отрасли культуры</t>
  </si>
  <si>
    <t>19001 L5190</t>
  </si>
  <si>
    <t>Муниципальная программа «Поддержка и развитие культуры на территории муниципального образования Солнечный сельсовет на 2015-2020 годы»</t>
  </si>
  <si>
    <t>000 2 02 45393 10 0000 150</t>
  </si>
  <si>
    <t>Межбюджетные трансферты, передаваемые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</si>
  <si>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</si>
  <si>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000 2 02 45393 00 0000 150</t>
  </si>
  <si>
    <t>Межбюджетные трансферты, передаваемые бюджетам на финансовое обеспечение дорожной деятельности</t>
  </si>
  <si>
    <t>000 2 02 45390 00 0000 150</t>
  </si>
  <si>
    <t>160R1 53930</t>
  </si>
  <si>
    <t>160R1 00000</t>
  </si>
  <si>
    <t>Региональный проект Республики Хакасия "Дорожная сеть"</t>
  </si>
  <si>
    <t>Финансовое обеспечение дорожной деятельности в рамках реализации национального проекта "Безопасные и качественные автомобильнын дороги"</t>
  </si>
  <si>
    <t>000 2 02 30000 00 0000 150</t>
  </si>
  <si>
    <t>Муниципальная адресная программа "Переселение граждан из аварийного жилищного фонда на территории Солнечного сельсовета в 2019-2021 годах"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</si>
  <si>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республиканского бюджета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</si>
  <si>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</si>
  <si>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 учетом необходимости развития малоэтажного жилищного строительства за  счет средств, поступивших от государственной корпорации-Фонда содействию и реформированию жилищно-коммунального хозяйства</t>
  </si>
  <si>
    <t>22001 22300</t>
  </si>
  <si>
    <t>22001 22310</t>
  </si>
  <si>
    <t>22001 22320</t>
  </si>
  <si>
    <t>Иные межбюджетные трансферты</t>
  </si>
  <si>
    <t>000 2 02 40000 00 0000 150</t>
  </si>
  <si>
    <t>000 2 02 35543 00 0000 150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</si>
  <si>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</si>
  <si>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000 2 02 35543 10 0000 150</t>
  </si>
  <si>
    <t>Субвенции бюджетам сельских поселений на содействие достижению целевых показателей региональных программ развития агропромышленного комплекса</t>
  </si>
  <si>
    <t>Сумма на 2020 год</t>
  </si>
  <si>
    <t>Сумма на    2021 год</t>
  </si>
  <si>
    <t>Источники финансирования  дефицита местного бюджета муниципального образования                                                                Солнечный сельсовет Усть-Абаканского района Республики Хакасия                                                                                          на  2020-2021 годы</t>
  </si>
  <si>
    <t>на  2020-2021 годы</t>
  </si>
  <si>
    <t>приложение  5</t>
  </si>
  <si>
    <t>14001 22560</t>
  </si>
  <si>
    <t>Текущий ремонт объектов коммунальной инфраструктуры, в том числе изготовление проектно- сметной документации</t>
  </si>
  <si>
    <t>Муниципальная программа "Комплексного развития транспортной инфраструктуры муниципального образования Солнечный сельсовет на 2018-2027гг.</t>
  </si>
  <si>
    <t>Муниципальная программа "Переселение граждан, проживающих на территории муниципального образования Солнечный сельсовет, из аварийного жилищного фонда в 2018-2019 годах с учетом необходимости  развития малоэтажного жилищного строительства"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</si>
  <si>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</si>
  <si>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</si>
  <si>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</si>
  <si>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</si>
  <si>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>Обеспечение сохранности муниципального имущества, соблюдение принципа целевого использования участников в границах муниципального образования</t>
  </si>
  <si>
    <t>Мероприятия по межеванию земельных участков под муниципальными объектами недвижимости</t>
  </si>
  <si>
    <t>19003 00000</t>
  </si>
  <si>
    <t>19003 22700</t>
  </si>
  <si>
    <t>70700 22700</t>
  </si>
  <si>
    <t>1200171200</t>
  </si>
  <si>
    <t>350</t>
  </si>
  <si>
    <t>Премии и гранты</t>
  </si>
  <si>
    <t>Мероприятия по повышению эффективности деятельности органов местного самоуправления</t>
  </si>
  <si>
    <t>1200271200</t>
  </si>
  <si>
    <t>19004 22150</t>
  </si>
  <si>
    <t>414</t>
  </si>
  <si>
    <t>Мероприятия по реконструкции учреждений культуры</t>
  </si>
  <si>
    <t>12001 71200</t>
  </si>
  <si>
    <t>12002 71200</t>
  </si>
  <si>
    <t>Мероприятия по рконструкции учреждений культуры</t>
  </si>
  <si>
    <t xml:space="preserve">                                                                                                    приложение  3</t>
  </si>
  <si>
    <t>приложение  4</t>
  </si>
  <si>
    <t xml:space="preserve">               приложение 6</t>
  </si>
  <si>
    <t>приложение  7</t>
  </si>
  <si>
    <t>приложение  9</t>
  </si>
  <si>
    <t xml:space="preserve"> от  " ___ " декабря  2019г. № _____</t>
  </si>
  <si>
    <t xml:space="preserve"> от  " ___ "  декабря 2019г. № _____</t>
  </si>
  <si>
    <t xml:space="preserve">                                                                                                    от " ___"  декабря 2019г.  №  _____</t>
  </si>
  <si>
    <t>от "        " декабря  2019г.   № ______</t>
  </si>
  <si>
    <t>от " ___"  декабря  2019г.   №  _____</t>
  </si>
  <si>
    <t xml:space="preserve">               от "     " декабря  2019г. № ______</t>
  </si>
  <si>
    <t>от " ____ "  декабря  2019г.   №  _____</t>
  </si>
  <si>
    <t>от " ___  " декабря 2019г.  № _____</t>
  </si>
  <si>
    <t>от " ___" декабря   2019г.  № _____</t>
  </si>
</sst>
</file>

<file path=xl/styles.xml><?xml version="1.0" encoding="utf-8"?>
<styleSheet xmlns="http://schemas.openxmlformats.org/spreadsheetml/2006/main">
  <numFmts count="1">
    <numFmt numFmtId="180" formatCode="0.0"/>
  </numFmts>
  <fonts count="38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3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</fills>
  <borders count="13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2">
    <xf numFmtId="0" fontId="0" fillId="0" borderId="0"/>
    <xf numFmtId="0" fontId="36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56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9" applyNumberFormat="1" applyFont="1" applyBorder="1" applyAlignment="1">
      <alignment horizontal="left" vertical="center"/>
    </xf>
    <xf numFmtId="0" fontId="5" fillId="0" borderId="5" xfId="8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1" applyNumberFormat="1" applyFont="1" applyBorder="1" applyAlignment="1">
      <alignment horizontal="left" vertical="center"/>
    </xf>
    <xf numFmtId="0" fontId="5" fillId="0" borderId="5" xfId="10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4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2" fillId="0" borderId="4" xfId="3" applyFont="1" applyBorder="1" applyAlignment="1">
      <alignment horizontal="left" vertical="center" wrapText="1"/>
    </xf>
    <xf numFmtId="0" fontId="2" fillId="0" borderId="5" xfId="3" applyFont="1" applyBorder="1" applyAlignment="1">
      <alignment vertical="top" wrapText="1"/>
    </xf>
    <xf numFmtId="0" fontId="2" fillId="0" borderId="16" xfId="3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4" fontId="9" fillId="0" borderId="18" xfId="0" applyNumberFormat="1" applyFont="1" applyFill="1" applyBorder="1" applyAlignment="1">
      <alignment horizontal="center" vertical="center" wrapText="1"/>
    </xf>
    <xf numFmtId="4" fontId="9" fillId="0" borderId="19" xfId="0" applyNumberFormat="1" applyFont="1" applyFill="1" applyBorder="1" applyAlignment="1">
      <alignment horizontal="center" vertical="center" wrapText="1"/>
    </xf>
    <xf numFmtId="4" fontId="7" fillId="0" borderId="19" xfId="0" applyNumberFormat="1" applyFont="1" applyFill="1" applyBorder="1" applyAlignment="1">
      <alignment horizontal="center" vertical="center" wrapText="1"/>
    </xf>
    <xf numFmtId="4" fontId="7" fillId="3" borderId="19" xfId="0" applyNumberFormat="1" applyFont="1" applyFill="1" applyBorder="1" applyAlignment="1">
      <alignment horizontal="center" vertical="center" wrapText="1"/>
    </xf>
    <xf numFmtId="4" fontId="9" fillId="3" borderId="19" xfId="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11" fillId="3" borderId="20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vertical="center" wrapText="1"/>
    </xf>
    <xf numFmtId="0" fontId="11" fillId="0" borderId="19" xfId="0" applyNumberFormat="1" applyFont="1" applyBorder="1" applyAlignment="1">
      <alignment horizontal="justify" vertical="top" wrapText="1"/>
    </xf>
    <xf numFmtId="0" fontId="10" fillId="0" borderId="0" xfId="0" applyFont="1" applyFill="1"/>
    <xf numFmtId="0" fontId="11" fillId="0" borderId="21" xfId="0" applyFont="1" applyBorder="1" applyAlignment="1">
      <alignment wrapText="1"/>
    </xf>
    <xf numFmtId="0" fontId="12" fillId="0" borderId="0" xfId="0" applyFont="1"/>
    <xf numFmtId="0" fontId="11" fillId="0" borderId="0" xfId="0" applyFont="1" applyFill="1"/>
    <xf numFmtId="0" fontId="11" fillId="0" borderId="22" xfId="0" applyFont="1" applyBorder="1" applyAlignment="1">
      <alignment vertical="center" wrapText="1"/>
    </xf>
    <xf numFmtId="0" fontId="11" fillId="0" borderId="23" xfId="0" applyFont="1" applyBorder="1" applyAlignment="1">
      <alignment wrapText="1"/>
    </xf>
    <xf numFmtId="4" fontId="11" fillId="0" borderId="19" xfId="0" applyNumberFormat="1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4" fontId="13" fillId="0" borderId="1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0" fontId="8" fillId="0" borderId="24" xfId="0" applyFont="1" applyFill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3" xfId="0" applyNumberFormat="1" applyFont="1" applyBorder="1" applyAlignment="1">
      <alignment horizontal="justify" vertical="top" wrapText="1"/>
    </xf>
    <xf numFmtId="0" fontId="8" fillId="0" borderId="20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0" fontId="11" fillId="0" borderId="25" xfId="0" applyFont="1" applyBorder="1" applyAlignment="1">
      <alignment vertical="center" wrapText="1"/>
    </xf>
    <xf numFmtId="0" fontId="8" fillId="0" borderId="23" xfId="0" applyFont="1" applyFill="1" applyBorder="1" applyAlignment="1">
      <alignment wrapText="1"/>
    </xf>
    <xf numFmtId="0" fontId="11" fillId="0" borderId="23" xfId="0" applyFont="1" applyFill="1" applyBorder="1" applyAlignment="1">
      <alignment wrapText="1"/>
    </xf>
    <xf numFmtId="0" fontId="11" fillId="0" borderId="23" xfId="0" applyFont="1" applyBorder="1" applyAlignment="1">
      <alignment horizontal="left" vertical="center" wrapText="1"/>
    </xf>
    <xf numFmtId="2" fontId="11" fillId="0" borderId="23" xfId="0" applyNumberFormat="1" applyFont="1" applyBorder="1" applyAlignment="1">
      <alignment wrapText="1"/>
    </xf>
    <xf numFmtId="0" fontId="11" fillId="0" borderId="23" xfId="0" applyFont="1" applyFill="1" applyBorder="1" applyAlignment="1">
      <alignment vertical="center" wrapText="1"/>
    </xf>
    <xf numFmtId="0" fontId="0" fillId="0" borderId="0" xfId="0" applyFont="1"/>
    <xf numFmtId="0" fontId="14" fillId="0" borderId="0" xfId="0" applyFont="1"/>
    <xf numFmtId="49" fontId="15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19" fillId="0" borderId="26" xfId="0" applyNumberFormat="1" applyFont="1" applyBorder="1" applyAlignment="1">
      <alignment horizontal="center" vertical="center" wrapText="1"/>
    </xf>
    <xf numFmtId="49" fontId="16" fillId="0" borderId="18" xfId="0" applyNumberFormat="1" applyFont="1" applyBorder="1" applyAlignment="1">
      <alignment horizontal="center" vertical="center" wrapText="1"/>
    </xf>
    <xf numFmtId="49" fontId="19" fillId="0" borderId="19" xfId="0" applyNumberFormat="1" applyFont="1" applyFill="1" applyBorder="1" applyAlignment="1">
      <alignment horizontal="center" vertical="center" wrapText="1"/>
    </xf>
    <xf numFmtId="49" fontId="16" fillId="0" borderId="19" xfId="0" applyNumberFormat="1" applyFont="1" applyFill="1" applyBorder="1" applyAlignment="1">
      <alignment horizontal="center" vertical="center" wrapText="1"/>
    </xf>
    <xf numFmtId="49" fontId="20" fillId="0" borderId="21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center" vertical="center" wrapText="1"/>
    </xf>
    <xf numFmtId="49" fontId="19" fillId="0" borderId="2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7" fillId="0" borderId="26" xfId="0" applyNumberFormat="1" applyFont="1" applyFill="1" applyBorder="1" applyAlignment="1">
      <alignment horizontal="center" vertical="center" wrapText="1"/>
    </xf>
    <xf numFmtId="49" fontId="16" fillId="0" borderId="18" xfId="0" applyNumberFormat="1" applyFont="1" applyFill="1" applyBorder="1" applyAlignment="1">
      <alignment horizontal="center" vertical="center" wrapText="1"/>
    </xf>
    <xf numFmtId="49" fontId="17" fillId="0" borderId="21" xfId="0" applyNumberFormat="1" applyFont="1" applyFill="1" applyBorder="1" applyAlignment="1">
      <alignment horizontal="center" vertical="center" wrapText="1"/>
    </xf>
    <xf numFmtId="49" fontId="19" fillId="0" borderId="21" xfId="0" applyNumberFormat="1" applyFont="1" applyBorder="1" applyAlignment="1">
      <alignment horizontal="center" vertical="center" wrapText="1"/>
    </xf>
    <xf numFmtId="49" fontId="16" fillId="0" borderId="19" xfId="0" applyNumberFormat="1" applyFont="1" applyBorder="1" applyAlignment="1">
      <alignment horizontal="center" vertical="center" wrapText="1"/>
    </xf>
    <xf numFmtId="49" fontId="19" fillId="0" borderId="26" xfId="0" applyNumberFormat="1" applyFont="1" applyFill="1" applyBorder="1" applyAlignment="1">
      <alignment horizontal="center" vertical="center" wrapText="1"/>
    </xf>
    <xf numFmtId="49" fontId="19" fillId="0" borderId="18" xfId="0" applyNumberFormat="1" applyFont="1" applyFill="1" applyBorder="1" applyAlignment="1">
      <alignment horizontal="center" vertical="center" wrapText="1"/>
    </xf>
    <xf numFmtId="49" fontId="17" fillId="0" borderId="27" xfId="0" applyNumberFormat="1" applyFont="1" applyFill="1" applyBorder="1" applyAlignment="1">
      <alignment horizontal="center" vertical="center" wrapText="1"/>
    </xf>
    <xf numFmtId="49" fontId="19" fillId="0" borderId="28" xfId="0" applyNumberFormat="1" applyFont="1" applyBorder="1" applyAlignment="1">
      <alignment horizontal="center" vertical="center" wrapText="1"/>
    </xf>
    <xf numFmtId="49" fontId="20" fillId="0" borderId="19" xfId="0" applyNumberFormat="1" applyFont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 wrapText="1"/>
    </xf>
    <xf numFmtId="49" fontId="19" fillId="0" borderId="19" xfId="0" applyNumberFormat="1" applyFont="1" applyBorder="1" applyAlignment="1">
      <alignment horizontal="center" vertical="center" wrapText="1"/>
    </xf>
    <xf numFmtId="49" fontId="19" fillId="3" borderId="29" xfId="0" applyNumberFormat="1" applyFont="1" applyFill="1" applyBorder="1" applyAlignment="1">
      <alignment horizontal="center" vertical="center" wrapText="1"/>
    </xf>
    <xf numFmtId="49" fontId="19" fillId="3" borderId="30" xfId="0" applyNumberFormat="1" applyFont="1" applyFill="1" applyBorder="1" applyAlignment="1">
      <alignment horizontal="center" vertical="center" wrapText="1"/>
    </xf>
    <xf numFmtId="49" fontId="16" fillId="3" borderId="19" xfId="0" applyNumberFormat="1" applyFont="1" applyFill="1" applyBorder="1" applyAlignment="1">
      <alignment horizontal="center" vertical="center" wrapText="1"/>
    </xf>
    <xf numFmtId="49" fontId="16" fillId="3" borderId="30" xfId="0" applyNumberFormat="1" applyFont="1" applyFill="1" applyBorder="1" applyAlignment="1">
      <alignment horizontal="center" vertical="center" wrapText="1"/>
    </xf>
    <xf numFmtId="49" fontId="17" fillId="3" borderId="19" xfId="0" applyNumberFormat="1" applyFont="1" applyFill="1" applyBorder="1" applyAlignment="1">
      <alignment horizontal="center" vertical="center" wrapText="1"/>
    </xf>
    <xf numFmtId="49" fontId="19" fillId="3" borderId="19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19" fillId="0" borderId="18" xfId="0" applyNumberFormat="1" applyFont="1" applyBorder="1" applyAlignment="1">
      <alignment horizontal="center" vertical="center" wrapText="1"/>
    </xf>
    <xf numFmtId="49" fontId="20" fillId="0" borderId="28" xfId="0" applyNumberFormat="1" applyFont="1" applyBorder="1" applyAlignment="1">
      <alignment horizontal="center" vertical="center" wrapText="1"/>
    </xf>
    <xf numFmtId="49" fontId="22" fillId="0" borderId="19" xfId="0" applyNumberFormat="1" applyFont="1" applyFill="1" applyBorder="1" applyAlignment="1">
      <alignment horizontal="center" vertical="center" wrapText="1"/>
    </xf>
    <xf numFmtId="49" fontId="17" fillId="0" borderId="28" xfId="0" applyNumberFormat="1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49" fontId="16" fillId="0" borderId="21" xfId="0" applyNumberFormat="1" applyFont="1" applyBorder="1" applyAlignment="1">
      <alignment horizontal="center" vertical="center" wrapText="1"/>
    </xf>
    <xf numFmtId="49" fontId="17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0" borderId="0" xfId="0" applyFont="1"/>
    <xf numFmtId="4" fontId="15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180" fontId="17" fillId="0" borderId="0" xfId="0" applyNumberFormat="1" applyFont="1" applyBorder="1" applyAlignment="1">
      <alignment horizontal="center"/>
    </xf>
    <xf numFmtId="0" fontId="17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3" fillId="0" borderId="27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19" xfId="0" applyFont="1" applyBorder="1" applyAlignment="1">
      <alignment horizontal="justify" vertical="top" wrapText="1"/>
    </xf>
    <xf numFmtId="3" fontId="3" fillId="0" borderId="19" xfId="0" applyNumberFormat="1" applyFont="1" applyBorder="1" applyAlignment="1">
      <alignment horizontal="center"/>
    </xf>
    <xf numFmtId="0" fontId="3" fillId="0" borderId="19" xfId="0" applyFont="1" applyFill="1" applyBorder="1"/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8" fillId="0" borderId="19" xfId="0" applyNumberFormat="1" applyFont="1" applyBorder="1" applyAlignment="1">
      <alignment horizontal="justify" vertical="top" wrapText="1"/>
    </xf>
    <xf numFmtId="49" fontId="11" fillId="4" borderId="19" xfId="0" applyNumberFormat="1" applyFont="1" applyFill="1" applyBorder="1" applyAlignment="1">
      <alignment horizontal="left" wrapText="1"/>
    </xf>
    <xf numFmtId="49" fontId="8" fillId="4" borderId="19" xfId="0" applyNumberFormat="1" applyFont="1" applyFill="1" applyBorder="1" applyAlignment="1">
      <alignment horizontal="left" wrapText="1"/>
    </xf>
    <xf numFmtId="0" fontId="6" fillId="0" borderId="0" xfId="0" applyFont="1"/>
    <xf numFmtId="4" fontId="6" fillId="0" borderId="0" xfId="0" applyNumberFormat="1" applyFont="1"/>
    <xf numFmtId="49" fontId="17" fillId="0" borderId="19" xfId="0" applyNumberFormat="1" applyFont="1" applyBorder="1" applyAlignment="1">
      <alignment horizontal="center"/>
    </xf>
    <xf numFmtId="0" fontId="16" fillId="0" borderId="31" xfId="0" applyFont="1" applyFill="1" applyBorder="1" applyAlignment="1">
      <alignment wrapText="1"/>
    </xf>
    <xf numFmtId="49" fontId="16" fillId="0" borderId="19" xfId="0" applyNumberFormat="1" applyFont="1" applyBorder="1" applyAlignment="1">
      <alignment horizontal="center"/>
    </xf>
    <xf numFmtId="0" fontId="17" fillId="0" borderId="32" xfId="0" applyFont="1" applyFill="1" applyBorder="1" applyAlignment="1">
      <alignment vertical="top" wrapText="1"/>
    </xf>
    <xf numFmtId="0" fontId="20" fillId="0" borderId="32" xfId="0" applyFont="1" applyFill="1" applyBorder="1" applyAlignment="1">
      <alignment vertical="top" wrapText="1"/>
    </xf>
    <xf numFmtId="0" fontId="20" fillId="0" borderId="31" xfId="0" applyFont="1" applyFill="1" applyBorder="1" applyAlignment="1">
      <alignment vertical="top" wrapText="1"/>
    </xf>
    <xf numFmtId="0" fontId="17" fillId="0" borderId="33" xfId="0" applyFont="1" applyFill="1" applyBorder="1" applyAlignment="1">
      <alignment wrapText="1"/>
    </xf>
    <xf numFmtId="0" fontId="20" fillId="0" borderId="32" xfId="0" applyFont="1" applyFill="1" applyBorder="1" applyAlignment="1">
      <alignment wrapText="1"/>
    </xf>
    <xf numFmtId="0" fontId="17" fillId="0" borderId="31" xfId="1" applyFont="1" applyBorder="1" applyAlignment="1">
      <alignment vertical="top" wrapText="1"/>
    </xf>
    <xf numFmtId="49" fontId="17" fillId="0" borderId="32" xfId="0" applyNumberFormat="1" applyFont="1" applyBorder="1" applyAlignment="1">
      <alignment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Fill="1" applyBorder="1" applyAlignment="1">
      <alignment wrapText="1"/>
    </xf>
    <xf numFmtId="0" fontId="17" fillId="4" borderId="31" xfId="0" applyFont="1" applyFill="1" applyBorder="1" applyAlignment="1">
      <alignment vertical="top" wrapText="1"/>
    </xf>
    <xf numFmtId="49" fontId="17" fillId="0" borderId="34" xfId="0" applyNumberFormat="1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vertical="top" wrapText="1"/>
    </xf>
    <xf numFmtId="0" fontId="20" fillId="0" borderId="32" xfId="0" applyFont="1" applyBorder="1" applyAlignment="1">
      <alignment wrapText="1"/>
    </xf>
    <xf numFmtId="0" fontId="20" fillId="0" borderId="31" xfId="1" applyFont="1" applyBorder="1" applyAlignment="1">
      <alignment vertical="top" wrapText="1"/>
    </xf>
    <xf numFmtId="0" fontId="20" fillId="0" borderId="32" xfId="0" applyFont="1" applyBorder="1"/>
    <xf numFmtId="0" fontId="17" fillId="0" borderId="33" xfId="0" applyFont="1" applyBorder="1" applyAlignment="1">
      <alignment vertical="center" wrapText="1"/>
    </xf>
    <xf numFmtId="49" fontId="20" fillId="0" borderId="35" xfId="0" applyNumberFormat="1" applyFont="1" applyBorder="1" applyAlignment="1">
      <alignment horizontal="center" vertical="center" wrapText="1"/>
    </xf>
    <xf numFmtId="0" fontId="17" fillId="0" borderId="32" xfId="0" applyFont="1" applyBorder="1" applyAlignment="1">
      <alignment wrapText="1"/>
    </xf>
    <xf numFmtId="0" fontId="17" fillId="3" borderId="32" xfId="0" applyFont="1" applyFill="1" applyBorder="1" applyAlignment="1">
      <alignment vertical="top" wrapText="1"/>
    </xf>
    <xf numFmtId="0" fontId="20" fillId="0" borderId="32" xfId="0" applyFont="1" applyBorder="1" applyAlignment="1">
      <alignment vertical="top" wrapText="1"/>
    </xf>
    <xf numFmtId="0" fontId="20" fillId="3" borderId="32" xfId="0" applyFont="1" applyFill="1" applyBorder="1" applyAlignment="1">
      <alignment vertical="top" wrapText="1"/>
    </xf>
    <xf numFmtId="0" fontId="17" fillId="0" borderId="32" xfId="0" applyFont="1" applyBorder="1" applyAlignment="1">
      <alignment vertical="top" wrapText="1"/>
    </xf>
    <xf numFmtId="0" fontId="17" fillId="4" borderId="31" xfId="0" applyFont="1" applyFill="1" applyBorder="1" applyAlignment="1">
      <alignment wrapText="1"/>
    </xf>
    <xf numFmtId="0" fontId="17" fillId="0" borderId="36" xfId="0" applyFont="1" applyBorder="1" applyAlignment="1">
      <alignment wrapText="1"/>
    </xf>
    <xf numFmtId="0" fontId="20" fillId="0" borderId="36" xfId="0" applyFont="1" applyBorder="1" applyAlignment="1">
      <alignment vertical="top" wrapText="1"/>
    </xf>
    <xf numFmtId="0" fontId="17" fillId="3" borderId="36" xfId="0" applyFont="1" applyFill="1" applyBorder="1" applyAlignment="1">
      <alignment vertical="top" wrapText="1"/>
    </xf>
    <xf numFmtId="49" fontId="17" fillId="0" borderId="28" xfId="0" applyNumberFormat="1" applyFont="1" applyBorder="1" applyAlignment="1">
      <alignment horizontal="center"/>
    </xf>
    <xf numFmtId="49" fontId="17" fillId="0" borderId="27" xfId="0" applyNumberFormat="1" applyFont="1" applyBorder="1" applyAlignment="1">
      <alignment horizontal="center" vertical="center" wrapText="1"/>
    </xf>
    <xf numFmtId="49" fontId="19" fillId="0" borderId="35" xfId="0" applyNumberFormat="1" applyFont="1" applyBorder="1" applyAlignment="1">
      <alignment horizontal="center" vertical="center" wrapText="1"/>
    </xf>
    <xf numFmtId="49" fontId="16" fillId="0" borderId="35" xfId="0" applyNumberFormat="1" applyFont="1" applyBorder="1" applyAlignment="1">
      <alignment horizontal="center" vertical="center" wrapText="1"/>
    </xf>
    <xf numFmtId="4" fontId="16" fillId="0" borderId="35" xfId="0" applyNumberFormat="1" applyFont="1" applyBorder="1" applyAlignment="1">
      <alignment horizontal="center" vertical="center" wrapText="1"/>
    </xf>
    <xf numFmtId="49" fontId="19" fillId="0" borderId="35" xfId="0" applyNumberFormat="1" applyFont="1" applyFill="1" applyBorder="1" applyAlignment="1">
      <alignment horizontal="center" vertical="center" wrapText="1"/>
    </xf>
    <xf numFmtId="49" fontId="16" fillId="0" borderId="35" xfId="0" applyNumberFormat="1" applyFont="1" applyFill="1" applyBorder="1" applyAlignment="1">
      <alignment horizontal="center" vertical="center" wrapText="1"/>
    </xf>
    <xf numFmtId="4" fontId="16" fillId="0" borderId="35" xfId="0" applyNumberFormat="1" applyFont="1" applyFill="1" applyBorder="1" applyAlignment="1">
      <alignment horizontal="center" vertical="center"/>
    </xf>
    <xf numFmtId="49" fontId="20" fillId="0" borderId="35" xfId="0" applyNumberFormat="1" applyFont="1" applyFill="1" applyBorder="1" applyAlignment="1">
      <alignment horizontal="center" vertical="center" wrapText="1"/>
    </xf>
    <xf numFmtId="49" fontId="17" fillId="0" borderId="35" xfId="0" applyNumberFormat="1" applyFont="1" applyBorder="1" applyAlignment="1">
      <alignment horizontal="center"/>
    </xf>
    <xf numFmtId="49" fontId="17" fillId="0" borderId="35" xfId="0" applyNumberFormat="1" applyFont="1" applyFill="1" applyBorder="1" applyAlignment="1">
      <alignment horizontal="center" vertical="center" wrapText="1"/>
    </xf>
    <xf numFmtId="4" fontId="17" fillId="0" borderId="35" xfId="0" applyNumberFormat="1" applyFont="1" applyFill="1" applyBorder="1" applyAlignment="1">
      <alignment horizontal="center" vertical="center"/>
    </xf>
    <xf numFmtId="49" fontId="16" fillId="0" borderId="35" xfId="0" applyNumberFormat="1" applyFont="1" applyBorder="1" applyAlignment="1">
      <alignment horizontal="center"/>
    </xf>
    <xf numFmtId="49" fontId="17" fillId="0" borderId="35" xfId="0" applyNumberFormat="1" applyFont="1" applyBorder="1" applyAlignment="1">
      <alignment horizontal="center" vertical="center" wrapText="1"/>
    </xf>
    <xf numFmtId="4" fontId="16" fillId="0" borderId="35" xfId="0" applyNumberFormat="1" applyFont="1" applyFill="1" applyBorder="1" applyAlignment="1">
      <alignment horizontal="center" vertical="center" wrapText="1"/>
    </xf>
    <xf numFmtId="4" fontId="17" fillId="0" borderId="35" xfId="0" applyNumberFormat="1" applyFont="1" applyFill="1" applyBorder="1" applyAlignment="1">
      <alignment horizontal="center" vertical="center" wrapText="1"/>
    </xf>
    <xf numFmtId="49" fontId="19" fillId="3" borderId="35" xfId="0" applyNumberFormat="1" applyFont="1" applyFill="1" applyBorder="1" applyAlignment="1">
      <alignment horizontal="center" vertical="center" wrapText="1"/>
    </xf>
    <xf numFmtId="49" fontId="16" fillId="3" borderId="35" xfId="0" applyNumberFormat="1" applyFont="1" applyFill="1" applyBorder="1" applyAlignment="1">
      <alignment horizontal="center" vertical="center" wrapText="1"/>
    </xf>
    <xf numFmtId="4" fontId="16" fillId="0" borderId="35" xfId="0" applyNumberFormat="1" applyFont="1" applyBorder="1" applyAlignment="1">
      <alignment horizontal="center" vertical="center"/>
    </xf>
    <xf numFmtId="4" fontId="17" fillId="0" borderId="35" xfId="0" applyNumberFormat="1" applyFont="1" applyBorder="1" applyAlignment="1">
      <alignment horizontal="center" vertical="center"/>
    </xf>
    <xf numFmtId="49" fontId="22" fillId="0" borderId="35" xfId="0" applyNumberFormat="1" applyFont="1" applyFill="1" applyBorder="1" applyAlignment="1">
      <alignment horizontal="center" vertical="center" wrapText="1"/>
    </xf>
    <xf numFmtId="49" fontId="21" fillId="0" borderId="35" xfId="0" applyNumberFormat="1" applyFont="1" applyBorder="1" applyAlignment="1">
      <alignment horizontal="center" vertical="center" wrapText="1"/>
    </xf>
    <xf numFmtId="0" fontId="19" fillId="0" borderId="31" xfId="0" applyFont="1" applyBorder="1" applyAlignment="1">
      <alignment vertical="top" wrapText="1"/>
    </xf>
    <xf numFmtId="4" fontId="16" fillId="0" borderId="37" xfId="0" applyNumberFormat="1" applyFont="1" applyBorder="1" applyAlignment="1">
      <alignment horizontal="center" vertical="center" wrapText="1"/>
    </xf>
    <xf numFmtId="0" fontId="19" fillId="0" borderId="31" xfId="0" applyFont="1" applyFill="1" applyBorder="1" applyAlignment="1">
      <alignment vertical="top" wrapText="1"/>
    </xf>
    <xf numFmtId="4" fontId="16" fillId="0" borderId="37" xfId="0" applyNumberFormat="1" applyFont="1" applyFill="1" applyBorder="1" applyAlignment="1">
      <alignment horizontal="center" vertical="center"/>
    </xf>
    <xf numFmtId="4" fontId="17" fillId="0" borderId="37" xfId="0" applyNumberFormat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wrapText="1"/>
    </xf>
    <xf numFmtId="0" fontId="20" fillId="0" borderId="31" xfId="0" applyFont="1" applyFill="1" applyBorder="1"/>
    <xf numFmtId="0" fontId="17" fillId="0" borderId="31" xfId="0" applyFont="1" applyFill="1" applyBorder="1" applyAlignment="1">
      <alignment vertical="top" wrapText="1"/>
    </xf>
    <xf numFmtId="49" fontId="17" fillId="0" borderId="31" xfId="0" applyNumberFormat="1" applyFont="1" applyBorder="1" applyAlignment="1">
      <alignment wrapText="1"/>
    </xf>
    <xf numFmtId="0" fontId="16" fillId="0" borderId="31" xfId="0" applyFont="1" applyFill="1" applyBorder="1" applyAlignment="1">
      <alignment vertical="top" wrapText="1"/>
    </xf>
    <xf numFmtId="4" fontId="16" fillId="0" borderId="37" xfId="0" applyNumberFormat="1" applyFont="1" applyFill="1" applyBorder="1" applyAlignment="1">
      <alignment horizontal="center" vertical="center" wrapText="1"/>
    </xf>
    <xf numFmtId="4" fontId="17" fillId="0" borderId="37" xfId="0" applyNumberFormat="1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wrapText="1"/>
    </xf>
    <xf numFmtId="0" fontId="19" fillId="0" borderId="31" xfId="0" applyFont="1" applyFill="1" applyBorder="1"/>
    <xf numFmtId="0" fontId="20" fillId="0" borderId="31" xfId="0" applyFont="1" applyBorder="1" applyAlignment="1">
      <alignment vertical="top" wrapText="1"/>
    </xf>
    <xf numFmtId="0" fontId="20" fillId="0" borderId="31" xfId="0" applyFont="1" applyBorder="1" applyAlignment="1">
      <alignment wrapText="1"/>
    </xf>
    <xf numFmtId="0" fontId="19" fillId="0" borderId="31" xfId="0" applyFont="1" applyBorder="1" applyAlignment="1">
      <alignment wrapText="1"/>
    </xf>
    <xf numFmtId="0" fontId="19" fillId="3" borderId="31" xfId="0" applyFont="1" applyFill="1" applyBorder="1" applyAlignment="1">
      <alignment vertical="top" wrapText="1"/>
    </xf>
    <xf numFmtId="4" fontId="17" fillId="0" borderId="37" xfId="0" applyNumberFormat="1" applyFont="1" applyBorder="1" applyAlignment="1">
      <alignment horizontal="center" vertical="center" wrapText="1"/>
    </xf>
    <xf numFmtId="4" fontId="16" fillId="0" borderId="37" xfId="0" applyNumberFormat="1" applyFont="1" applyBorder="1" applyAlignment="1">
      <alignment horizontal="center" vertical="center"/>
    </xf>
    <xf numFmtId="0" fontId="20" fillId="0" borderId="31" xfId="0" applyFont="1" applyBorder="1"/>
    <xf numFmtId="4" fontId="17" fillId="0" borderId="37" xfId="0" applyNumberFormat="1" applyFont="1" applyBorder="1" applyAlignment="1">
      <alignment horizontal="center" vertical="center"/>
    </xf>
    <xf numFmtId="0" fontId="17" fillId="0" borderId="31" xfId="0" applyFont="1" applyBorder="1" applyAlignment="1">
      <alignment wrapText="1"/>
    </xf>
    <xf numFmtId="0" fontId="17" fillId="3" borderId="31" xfId="0" applyFont="1" applyFill="1" applyBorder="1" applyAlignment="1">
      <alignment vertical="top" wrapText="1"/>
    </xf>
    <xf numFmtId="0" fontId="20" fillId="3" borderId="31" xfId="0" applyFont="1" applyFill="1" applyBorder="1" applyAlignment="1">
      <alignment vertical="top" wrapText="1"/>
    </xf>
    <xf numFmtId="0" fontId="19" fillId="0" borderId="31" xfId="0" applyFont="1" applyBorder="1"/>
    <xf numFmtId="0" fontId="16" fillId="0" borderId="31" xfId="0" applyFont="1" applyBorder="1" applyAlignment="1">
      <alignment vertical="top" wrapText="1"/>
    </xf>
    <xf numFmtId="0" fontId="19" fillId="0" borderId="38" xfId="0" applyFont="1" applyBorder="1" applyAlignment="1">
      <alignment vertical="top" wrapText="1"/>
    </xf>
    <xf numFmtId="49" fontId="16" fillId="0" borderId="39" xfId="0" applyNumberFormat="1" applyFont="1" applyBorder="1" applyAlignment="1">
      <alignment horizontal="center" vertical="center" wrapText="1"/>
    </xf>
    <xf numFmtId="4" fontId="16" fillId="0" borderId="40" xfId="0" applyNumberFormat="1" applyFont="1" applyBorder="1" applyAlignment="1">
      <alignment horizontal="center" vertical="center" wrapText="1"/>
    </xf>
    <xf numFmtId="0" fontId="26" fillId="0" borderId="0" xfId="0" applyFont="1"/>
    <xf numFmtId="49" fontId="27" fillId="0" borderId="0" xfId="0" applyNumberFormat="1" applyFont="1" applyAlignment="1">
      <alignment horizontal="center" vertical="center"/>
    </xf>
    <xf numFmtId="2" fontId="16" fillId="5" borderId="41" xfId="0" applyNumberFormat="1" applyFont="1" applyFill="1" applyBorder="1" applyAlignment="1">
      <alignment horizontal="center" vertical="center" wrapText="1"/>
    </xf>
    <xf numFmtId="2" fontId="16" fillId="5" borderId="42" xfId="0" applyNumberFormat="1" applyFont="1" applyFill="1" applyBorder="1" applyAlignment="1">
      <alignment horizontal="center" vertical="center" wrapText="1"/>
    </xf>
    <xf numFmtId="49" fontId="17" fillId="0" borderId="35" xfId="0" applyNumberFormat="1" applyFont="1" applyFill="1" applyBorder="1" applyAlignment="1">
      <alignment horizontal="center"/>
    </xf>
    <xf numFmtId="0" fontId="19" fillId="4" borderId="38" xfId="0" applyFont="1" applyFill="1" applyBorder="1" applyAlignment="1">
      <alignment vertical="top" wrapText="1"/>
    </xf>
    <xf numFmtId="49" fontId="19" fillId="4" borderId="35" xfId="0" applyNumberFormat="1" applyFont="1" applyFill="1" applyBorder="1" applyAlignment="1">
      <alignment horizontal="center" vertical="center" wrapText="1"/>
    </xf>
    <xf numFmtId="49" fontId="16" fillId="4" borderId="35" xfId="0" applyNumberFormat="1" applyFont="1" applyFill="1" applyBorder="1" applyAlignment="1">
      <alignment horizontal="center" vertical="center" wrapText="1"/>
    </xf>
    <xf numFmtId="4" fontId="16" fillId="4" borderId="37" xfId="0" applyNumberFormat="1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vertical="top" wrapText="1"/>
    </xf>
    <xf numFmtId="49" fontId="20" fillId="0" borderId="39" xfId="0" applyNumberFormat="1" applyFont="1" applyBorder="1" applyAlignment="1">
      <alignment horizontal="center" vertical="center" wrapText="1"/>
    </xf>
    <xf numFmtId="49" fontId="17" fillId="0" borderId="39" xfId="0" applyNumberFormat="1" applyFont="1" applyBorder="1" applyAlignment="1">
      <alignment horizontal="center" vertical="center" wrapText="1"/>
    </xf>
    <xf numFmtId="4" fontId="17" fillId="0" borderId="40" xfId="0" applyNumberFormat="1" applyFont="1" applyBorder="1" applyAlignment="1">
      <alignment horizontal="center" vertical="center" wrapText="1"/>
    </xf>
    <xf numFmtId="4" fontId="17" fillId="0" borderId="40" xfId="0" applyNumberFormat="1" applyFont="1" applyBorder="1" applyAlignment="1">
      <alignment horizontal="center" vertical="center"/>
    </xf>
    <xf numFmtId="49" fontId="20" fillId="0" borderId="39" xfId="0" applyNumberFormat="1" applyFont="1" applyFill="1" applyBorder="1" applyAlignment="1">
      <alignment horizontal="center" vertical="center" wrapText="1"/>
    </xf>
    <xf numFmtId="4" fontId="17" fillId="0" borderId="40" xfId="0" applyNumberFormat="1" applyFont="1" applyFill="1" applyBorder="1" applyAlignment="1">
      <alignment horizontal="center" vertical="center"/>
    </xf>
    <xf numFmtId="49" fontId="17" fillId="0" borderId="39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0" fillId="6" borderId="31" xfId="0" applyFont="1" applyFill="1" applyBorder="1" applyAlignment="1">
      <alignment vertical="top" wrapText="1"/>
    </xf>
    <xf numFmtId="49" fontId="20" fillId="6" borderId="43" xfId="0" applyNumberFormat="1" applyFont="1" applyFill="1" applyBorder="1" applyAlignment="1">
      <alignment horizontal="center" vertical="center" wrapText="1"/>
    </xf>
    <xf numFmtId="49" fontId="17" fillId="6" borderId="35" xfId="0" applyNumberFormat="1" applyFont="1" applyFill="1" applyBorder="1" applyAlignment="1">
      <alignment horizontal="center" vertical="center" wrapText="1"/>
    </xf>
    <xf numFmtId="4" fontId="17" fillId="6" borderId="44" xfId="0" applyNumberFormat="1" applyFont="1" applyFill="1" applyBorder="1" applyAlignment="1">
      <alignment horizontal="center" vertical="center"/>
    </xf>
    <xf numFmtId="0" fontId="17" fillId="0" borderId="38" xfId="0" applyFont="1" applyBorder="1" applyAlignment="1">
      <alignment wrapText="1"/>
    </xf>
    <xf numFmtId="0" fontId="29" fillId="0" borderId="0" xfId="0" applyFont="1"/>
    <xf numFmtId="0" fontId="16" fillId="0" borderId="45" xfId="0" applyFont="1" applyBorder="1" applyAlignment="1">
      <alignment vertical="top" wrapText="1"/>
    </xf>
    <xf numFmtId="0" fontId="8" fillId="2" borderId="46" xfId="0" applyFont="1" applyFill="1" applyBorder="1" applyAlignment="1">
      <alignment horizontal="center" vertical="center" wrapText="1"/>
    </xf>
    <xf numFmtId="4" fontId="9" fillId="2" borderId="47" xfId="0" applyNumberFormat="1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vertical="center" wrapText="1"/>
    </xf>
    <xf numFmtId="4" fontId="9" fillId="0" borderId="48" xfId="0" applyNumberFormat="1" applyFont="1" applyFill="1" applyBorder="1" applyAlignment="1">
      <alignment horizontal="center" vertical="center" wrapText="1"/>
    </xf>
    <xf numFmtId="0" fontId="8" fillId="0" borderId="32" xfId="0" applyFont="1" applyBorder="1" applyAlignment="1">
      <alignment vertical="center" wrapText="1"/>
    </xf>
    <xf numFmtId="4" fontId="9" fillId="0" borderId="49" xfId="0" applyNumberFormat="1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vertical="center" wrapText="1"/>
    </xf>
    <xf numFmtId="4" fontId="7" fillId="0" borderId="49" xfId="0" applyNumberFormat="1" applyFont="1" applyFill="1" applyBorder="1" applyAlignment="1">
      <alignment horizontal="center" vertical="center" wrapText="1"/>
    </xf>
    <xf numFmtId="4" fontId="7" fillId="3" borderId="49" xfId="0" applyNumberFormat="1" applyFont="1" applyFill="1" applyBorder="1" applyAlignment="1">
      <alignment horizontal="center" vertical="center" wrapText="1"/>
    </xf>
    <xf numFmtId="4" fontId="9" fillId="3" borderId="49" xfId="0" applyNumberFormat="1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vertical="center" wrapText="1"/>
    </xf>
    <xf numFmtId="49" fontId="8" fillId="4" borderId="32" xfId="0" applyNumberFormat="1" applyFont="1" applyFill="1" applyBorder="1" applyAlignment="1">
      <alignment horizontal="left" wrapText="1"/>
    </xf>
    <xf numFmtId="49" fontId="11" fillId="4" borderId="32" xfId="0" applyNumberFormat="1" applyFont="1" applyFill="1" applyBorder="1" applyAlignment="1">
      <alignment horizontal="left" wrapText="1"/>
    </xf>
    <xf numFmtId="0" fontId="11" fillId="0" borderId="32" xfId="0" applyFont="1" applyFill="1" applyBorder="1" applyAlignment="1">
      <alignment vertical="center" wrapText="1"/>
    </xf>
    <xf numFmtId="49" fontId="11" fillId="0" borderId="32" xfId="0" applyNumberFormat="1" applyFont="1" applyBorder="1" applyAlignment="1">
      <alignment vertical="center" wrapText="1"/>
    </xf>
    <xf numFmtId="0" fontId="11" fillId="0" borderId="32" xfId="0" applyFont="1" applyBorder="1" applyAlignment="1">
      <alignment horizontal="left" vertical="top" wrapText="1"/>
    </xf>
    <xf numFmtId="0" fontId="8" fillId="0" borderId="32" xfId="0" applyFont="1" applyFill="1" applyBorder="1" applyAlignment="1">
      <alignment vertical="center" wrapText="1"/>
    </xf>
    <xf numFmtId="49" fontId="11" fillId="0" borderId="32" xfId="0" applyNumberFormat="1" applyFont="1" applyFill="1" applyBorder="1" applyAlignment="1">
      <alignment horizontal="left" vertical="center"/>
    </xf>
    <xf numFmtId="4" fontId="11" fillId="0" borderId="49" xfId="0" applyNumberFormat="1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vertical="center" wrapText="1"/>
    </xf>
    <xf numFmtId="4" fontId="7" fillId="0" borderId="48" xfId="0" applyNumberFormat="1" applyFont="1" applyFill="1" applyBorder="1" applyAlignment="1">
      <alignment horizontal="center" vertical="center" wrapText="1"/>
    </xf>
    <xf numFmtId="4" fontId="13" fillId="0" borderId="49" xfId="0" applyNumberFormat="1" applyFont="1" applyFill="1" applyBorder="1" applyAlignment="1">
      <alignment horizontal="center" vertical="center" wrapText="1"/>
    </xf>
    <xf numFmtId="2" fontId="16" fillId="2" borderId="50" xfId="0" applyNumberFormat="1" applyFont="1" applyFill="1" applyBorder="1" applyAlignment="1">
      <alignment horizontal="center" vertical="center" wrapText="1"/>
    </xf>
    <xf numFmtId="2" fontId="16" fillId="2" borderId="51" xfId="0" applyNumberFormat="1" applyFont="1" applyFill="1" applyBorder="1" applyAlignment="1">
      <alignment horizontal="center" vertical="center" wrapText="1"/>
    </xf>
    <xf numFmtId="2" fontId="16" fillId="2" borderId="52" xfId="0" applyNumberFormat="1" applyFont="1" applyFill="1" applyBorder="1" applyAlignment="1">
      <alignment horizontal="center" vertical="center" wrapText="1"/>
    </xf>
    <xf numFmtId="4" fontId="16" fillId="2" borderId="53" xfId="0" applyNumberFormat="1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vertical="top" wrapText="1"/>
    </xf>
    <xf numFmtId="0" fontId="19" fillId="0" borderId="32" xfId="0" applyFont="1" applyFill="1" applyBorder="1" applyAlignment="1">
      <alignment vertical="top" wrapText="1"/>
    </xf>
    <xf numFmtId="4" fontId="16" fillId="0" borderId="49" xfId="0" applyNumberFormat="1" applyFont="1" applyFill="1" applyBorder="1" applyAlignment="1">
      <alignment horizontal="center" vertical="center"/>
    </xf>
    <xf numFmtId="4" fontId="17" fillId="0" borderId="49" xfId="0" applyNumberFormat="1" applyFont="1" applyFill="1" applyBorder="1" applyAlignment="1">
      <alignment horizontal="center" vertical="center"/>
    </xf>
    <xf numFmtId="0" fontId="20" fillId="0" borderId="32" xfId="0" applyFont="1" applyFill="1" applyBorder="1"/>
    <xf numFmtId="0" fontId="20" fillId="0" borderId="36" xfId="0" applyFont="1" applyFill="1" applyBorder="1" applyAlignment="1">
      <alignment wrapText="1"/>
    </xf>
    <xf numFmtId="0" fontId="16" fillId="0" borderId="36" xfId="0" applyFont="1" applyFill="1" applyBorder="1" applyAlignment="1">
      <alignment vertical="top" wrapText="1"/>
    </xf>
    <xf numFmtId="4" fontId="16" fillId="0" borderId="49" xfId="0" applyNumberFormat="1" applyFont="1" applyFill="1" applyBorder="1" applyAlignment="1">
      <alignment horizontal="center" vertical="center" wrapText="1"/>
    </xf>
    <xf numFmtId="4" fontId="17" fillId="0" borderId="48" xfId="0" applyNumberFormat="1" applyFont="1" applyFill="1" applyBorder="1" applyAlignment="1">
      <alignment horizontal="center" vertical="center" wrapText="1"/>
    </xf>
    <xf numFmtId="4" fontId="17" fillId="0" borderId="48" xfId="0" applyNumberFormat="1" applyFont="1" applyFill="1" applyBorder="1" applyAlignment="1">
      <alignment horizontal="center" vertical="center"/>
    </xf>
    <xf numFmtId="0" fontId="19" fillId="0" borderId="32" xfId="0" applyFont="1" applyBorder="1" applyAlignment="1">
      <alignment vertical="top" wrapText="1"/>
    </xf>
    <xf numFmtId="4" fontId="16" fillId="0" borderId="49" xfId="0" applyNumberFormat="1" applyFont="1" applyBorder="1" applyAlignment="1">
      <alignment horizontal="center" vertical="center" wrapText="1"/>
    </xf>
    <xf numFmtId="0" fontId="19" fillId="0" borderId="36" xfId="0" applyFont="1" applyFill="1" applyBorder="1" applyAlignment="1">
      <alignment vertical="top" wrapText="1"/>
    </xf>
    <xf numFmtId="4" fontId="16" fillId="0" borderId="48" xfId="0" applyNumberFormat="1" applyFont="1" applyFill="1" applyBorder="1" applyAlignment="1">
      <alignment horizontal="center" vertical="center"/>
    </xf>
    <xf numFmtId="4" fontId="17" fillId="0" borderId="54" xfId="0" applyNumberFormat="1" applyFont="1" applyFill="1" applyBorder="1" applyAlignment="1">
      <alignment horizontal="center" vertical="center"/>
    </xf>
    <xf numFmtId="0" fontId="19" fillId="0" borderId="32" xfId="0" applyFont="1" applyFill="1" applyBorder="1"/>
    <xf numFmtId="0" fontId="19" fillId="0" borderId="32" xfId="0" applyFont="1" applyBorder="1" applyAlignment="1">
      <alignment wrapText="1"/>
    </xf>
    <xf numFmtId="0" fontId="19" fillId="3" borderId="32" xfId="0" applyFont="1" applyFill="1" applyBorder="1" applyAlignment="1">
      <alignment vertical="top" wrapText="1"/>
    </xf>
    <xf numFmtId="0" fontId="19" fillId="3" borderId="36" xfId="0" applyFont="1" applyFill="1" applyBorder="1" applyAlignment="1">
      <alignment vertical="top" wrapText="1"/>
    </xf>
    <xf numFmtId="4" fontId="16" fillId="3" borderId="55" xfId="0" applyNumberFormat="1" applyFont="1" applyFill="1" applyBorder="1" applyAlignment="1">
      <alignment horizontal="center" vertical="center"/>
    </xf>
    <xf numFmtId="4" fontId="17" fillId="0" borderId="49" xfId="0" applyNumberFormat="1" applyFont="1" applyBorder="1" applyAlignment="1">
      <alignment horizontal="center" vertical="center" wrapText="1"/>
    </xf>
    <xf numFmtId="4" fontId="17" fillId="3" borderId="49" xfId="0" applyNumberFormat="1" applyFont="1" applyFill="1" applyBorder="1" applyAlignment="1">
      <alignment horizontal="center" vertical="center"/>
    </xf>
    <xf numFmtId="4" fontId="16" fillId="0" borderId="49" xfId="0" applyNumberFormat="1" applyFont="1" applyBorder="1" applyAlignment="1">
      <alignment horizontal="center" vertical="center"/>
    </xf>
    <xf numFmtId="4" fontId="17" fillId="0" borderId="49" xfId="0" applyNumberFormat="1" applyFont="1" applyBorder="1" applyAlignment="1">
      <alignment horizontal="center" vertical="center"/>
    </xf>
    <xf numFmtId="4" fontId="16" fillId="0" borderId="48" xfId="0" applyNumberFormat="1" applyFont="1" applyBorder="1" applyAlignment="1">
      <alignment horizontal="center" vertical="center"/>
    </xf>
    <xf numFmtId="0" fontId="19" fillId="0" borderId="32" xfId="0" applyFont="1" applyBorder="1"/>
    <xf numFmtId="0" fontId="16" fillId="0" borderId="56" xfId="0" applyFont="1" applyBorder="1" applyAlignment="1">
      <alignment vertical="top" wrapText="1"/>
    </xf>
    <xf numFmtId="0" fontId="20" fillId="0" borderId="57" xfId="0" applyFont="1" applyBorder="1"/>
    <xf numFmtId="49" fontId="17" fillId="0" borderId="58" xfId="0" applyNumberFormat="1" applyFont="1" applyBorder="1" applyAlignment="1">
      <alignment horizontal="center"/>
    </xf>
    <xf numFmtId="49" fontId="20" fillId="0" borderId="58" xfId="0" applyNumberFormat="1" applyFont="1" applyFill="1" applyBorder="1" applyAlignment="1">
      <alignment horizontal="center" vertical="center" wrapText="1"/>
    </xf>
    <xf numFmtId="4" fontId="17" fillId="0" borderId="59" xfId="0" applyNumberFormat="1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wrapText="1"/>
    </xf>
    <xf numFmtId="49" fontId="17" fillId="0" borderId="60" xfId="0" applyNumberFormat="1" applyFont="1" applyFill="1" applyBorder="1" applyAlignment="1">
      <alignment horizontal="center" vertical="center" wrapText="1"/>
    </xf>
    <xf numFmtId="49" fontId="17" fillId="0" borderId="58" xfId="0" applyNumberFormat="1" applyFont="1" applyFill="1" applyBorder="1" applyAlignment="1">
      <alignment horizontal="center" vertical="center" wrapText="1"/>
    </xf>
    <xf numFmtId="0" fontId="17" fillId="0" borderId="61" xfId="0" applyFont="1" applyFill="1" applyBorder="1" applyAlignment="1">
      <alignment vertical="top" wrapText="1"/>
    </xf>
    <xf numFmtId="49" fontId="17" fillId="0" borderId="62" xfId="0" applyNumberFormat="1" applyFont="1" applyFill="1" applyBorder="1" applyAlignment="1">
      <alignment horizontal="center" vertical="center" wrapText="1"/>
    </xf>
    <xf numFmtId="49" fontId="17" fillId="0" borderId="63" xfId="0" applyNumberFormat="1" applyFont="1" applyFill="1" applyBorder="1" applyAlignment="1">
      <alignment horizontal="center" vertical="center" wrapText="1"/>
    </xf>
    <xf numFmtId="49" fontId="16" fillId="0" borderId="63" xfId="0" applyNumberFormat="1" applyFont="1" applyFill="1" applyBorder="1" applyAlignment="1">
      <alignment horizontal="center" vertical="center" wrapText="1"/>
    </xf>
    <xf numFmtId="4" fontId="17" fillId="0" borderId="64" xfId="0" applyNumberFormat="1" applyFont="1" applyFill="1" applyBorder="1" applyAlignment="1">
      <alignment horizontal="center" vertical="center" wrapText="1"/>
    </xf>
    <xf numFmtId="0" fontId="19" fillId="0" borderId="61" xfId="0" applyFont="1" applyBorder="1" applyAlignment="1">
      <alignment vertical="top" wrapText="1"/>
    </xf>
    <xf numFmtId="49" fontId="19" fillId="0" borderId="62" xfId="0" applyNumberFormat="1" applyFont="1" applyBorder="1" applyAlignment="1">
      <alignment horizontal="center" vertical="center" wrapText="1"/>
    </xf>
    <xf numFmtId="49" fontId="16" fillId="0" borderId="63" xfId="0" applyNumberFormat="1" applyFont="1" applyBorder="1" applyAlignment="1">
      <alignment horizontal="center" vertical="center" wrapText="1"/>
    </xf>
    <xf numFmtId="4" fontId="16" fillId="0" borderId="64" xfId="0" applyNumberFormat="1" applyFont="1" applyBorder="1" applyAlignment="1">
      <alignment horizontal="center" vertical="center" wrapText="1"/>
    </xf>
    <xf numFmtId="0" fontId="19" fillId="0" borderId="61" xfId="0" applyFont="1" applyBorder="1" applyAlignment="1">
      <alignment wrapText="1"/>
    </xf>
    <xf numFmtId="49" fontId="19" fillId="0" borderId="63" xfId="0" applyNumberFormat="1" applyFont="1" applyBorder="1" applyAlignment="1">
      <alignment horizontal="center" vertical="center" wrapText="1"/>
    </xf>
    <xf numFmtId="4" fontId="16" fillId="0" borderId="64" xfId="0" applyNumberFormat="1" applyFont="1" applyBorder="1" applyAlignment="1">
      <alignment horizontal="center" vertical="center"/>
    </xf>
    <xf numFmtId="49" fontId="19" fillId="0" borderId="63" xfId="0" applyNumberFormat="1" applyFont="1" applyFill="1" applyBorder="1" applyAlignment="1">
      <alignment horizontal="center" vertical="center" wrapText="1"/>
    </xf>
    <xf numFmtId="4" fontId="16" fillId="0" borderId="64" xfId="0" applyNumberFormat="1" applyFont="1" applyFill="1" applyBorder="1" applyAlignment="1">
      <alignment horizontal="center" vertical="center"/>
    </xf>
    <xf numFmtId="49" fontId="17" fillId="0" borderId="58" xfId="0" applyNumberFormat="1" applyFont="1" applyBorder="1" applyAlignment="1">
      <alignment horizontal="center" vertical="center" wrapText="1"/>
    </xf>
    <xf numFmtId="4" fontId="17" fillId="0" borderId="59" xfId="0" applyNumberFormat="1" applyFont="1" applyBorder="1" applyAlignment="1">
      <alignment horizontal="center" vertical="center"/>
    </xf>
    <xf numFmtId="49" fontId="16" fillId="0" borderId="32" xfId="0" applyNumberFormat="1" applyFont="1" applyBorder="1" applyAlignment="1">
      <alignment wrapText="1"/>
    </xf>
    <xf numFmtId="49" fontId="16" fillId="0" borderId="34" xfId="0" applyNumberFormat="1" applyFont="1" applyFill="1" applyBorder="1" applyAlignment="1">
      <alignment horizontal="center" vertical="center" wrapText="1"/>
    </xf>
    <xf numFmtId="0" fontId="20" fillId="0" borderId="65" xfId="0" applyFont="1" applyBorder="1" applyAlignment="1">
      <alignment wrapText="1"/>
    </xf>
    <xf numFmtId="49" fontId="16" fillId="0" borderId="27" xfId="0" applyNumberFormat="1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/>
    </xf>
    <xf numFmtId="0" fontId="16" fillId="5" borderId="66" xfId="0" applyFont="1" applyFill="1" applyBorder="1" applyAlignment="1">
      <alignment horizontal="center" wrapText="1"/>
    </xf>
    <xf numFmtId="49" fontId="16" fillId="5" borderId="67" xfId="0" applyNumberFormat="1" applyFont="1" applyFill="1" applyBorder="1" applyAlignment="1">
      <alignment horizontal="center" wrapText="1"/>
    </xf>
    <xf numFmtId="0" fontId="16" fillId="5" borderId="67" xfId="0" applyFont="1" applyFill="1" applyBorder="1" applyAlignment="1">
      <alignment horizontal="center" wrapText="1"/>
    </xf>
    <xf numFmtId="4" fontId="16" fillId="7" borderId="68" xfId="0" applyNumberFormat="1" applyFont="1" applyFill="1" applyBorder="1" applyAlignment="1">
      <alignment horizontal="center" vertical="center" wrapText="1"/>
    </xf>
    <xf numFmtId="0" fontId="16" fillId="8" borderId="41" xfId="0" applyFont="1" applyFill="1" applyBorder="1" applyAlignment="1">
      <alignment wrapText="1"/>
    </xf>
    <xf numFmtId="49" fontId="17" fillId="8" borderId="42" xfId="0" applyNumberFormat="1" applyFont="1" applyFill="1" applyBorder="1" applyAlignment="1">
      <alignment horizontal="center" wrapText="1"/>
    </xf>
    <xf numFmtId="0" fontId="17" fillId="8" borderId="42" xfId="0" applyFont="1" applyFill="1" applyBorder="1" applyAlignment="1">
      <alignment horizontal="center" wrapText="1"/>
    </xf>
    <xf numFmtId="4" fontId="16" fillId="8" borderId="69" xfId="0" applyNumberFormat="1" applyFont="1" applyFill="1" applyBorder="1" applyAlignment="1">
      <alignment horizontal="center" wrapText="1"/>
    </xf>
    <xf numFmtId="0" fontId="19" fillId="8" borderId="31" xfId="0" applyFont="1" applyFill="1" applyBorder="1" applyAlignment="1">
      <alignment vertical="top" wrapText="1"/>
    </xf>
    <xf numFmtId="49" fontId="16" fillId="8" borderId="70" xfId="0" applyNumberFormat="1" applyFont="1" applyFill="1" applyBorder="1" applyAlignment="1">
      <alignment horizontal="center"/>
    </xf>
    <xf numFmtId="0" fontId="17" fillId="8" borderId="35" xfId="0" applyFont="1" applyFill="1" applyBorder="1" applyAlignment="1">
      <alignment horizontal="center"/>
    </xf>
    <xf numFmtId="4" fontId="16" fillId="8" borderId="37" xfId="0" applyNumberFormat="1" applyFont="1" applyFill="1" applyBorder="1" applyAlignment="1">
      <alignment horizontal="center"/>
    </xf>
    <xf numFmtId="49" fontId="17" fillId="0" borderId="0" xfId="0" applyNumberFormat="1" applyFont="1" applyBorder="1" applyAlignment="1">
      <alignment horizontal="left" vertical="center"/>
    </xf>
    <xf numFmtId="4" fontId="17" fillId="0" borderId="0" xfId="0" applyNumberFormat="1" applyFont="1" applyAlignment="1">
      <alignment horizontal="center"/>
    </xf>
    <xf numFmtId="0" fontId="8" fillId="2" borderId="71" xfId="0" applyFont="1" applyFill="1" applyBorder="1" applyAlignment="1">
      <alignment horizontal="center" vertical="center"/>
    </xf>
    <xf numFmtId="4" fontId="9" fillId="2" borderId="72" xfId="0" applyNumberFormat="1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vertical="center" wrapText="1"/>
    </xf>
    <xf numFmtId="4" fontId="7" fillId="0" borderId="18" xfId="0" applyNumberFormat="1" applyFont="1" applyFill="1" applyBorder="1" applyAlignment="1">
      <alignment horizontal="center" vertical="center" wrapText="1"/>
    </xf>
    <xf numFmtId="0" fontId="11" fillId="0" borderId="57" xfId="0" applyFont="1" applyBorder="1" applyAlignment="1">
      <alignment vertical="center" wrapText="1"/>
    </xf>
    <xf numFmtId="0" fontId="11" fillId="0" borderId="60" xfId="0" applyFont="1" applyBorder="1" applyAlignment="1">
      <alignment vertical="center" wrapText="1"/>
    </xf>
    <xf numFmtId="4" fontId="7" fillId="0" borderId="58" xfId="0" applyNumberFormat="1" applyFont="1" applyFill="1" applyBorder="1" applyAlignment="1">
      <alignment horizontal="center" vertical="center" wrapText="1"/>
    </xf>
    <xf numFmtId="4" fontId="7" fillId="0" borderId="59" xfId="0" applyNumberFormat="1" applyFont="1" applyFill="1" applyBorder="1" applyAlignment="1">
      <alignment horizontal="center" vertical="center" wrapText="1"/>
    </xf>
    <xf numFmtId="0" fontId="11" fillId="0" borderId="56" xfId="0" applyFont="1" applyBorder="1" applyAlignment="1">
      <alignment vertical="center" wrapText="1"/>
    </xf>
    <xf numFmtId="0" fontId="11" fillId="0" borderId="73" xfId="0" applyFont="1" applyBorder="1" applyAlignment="1">
      <alignment vertical="center" wrapText="1"/>
    </xf>
    <xf numFmtId="4" fontId="7" fillId="0" borderId="27" xfId="0" applyNumberFormat="1" applyFont="1" applyFill="1" applyBorder="1" applyAlignment="1">
      <alignment horizontal="center" vertical="center" wrapText="1"/>
    </xf>
    <xf numFmtId="4" fontId="7" fillId="0" borderId="54" xfId="0" applyNumberFormat="1" applyFont="1" applyFill="1" applyBorder="1" applyAlignment="1">
      <alignment horizontal="center" vertical="center" wrapText="1"/>
    </xf>
    <xf numFmtId="0" fontId="11" fillId="0" borderId="61" xfId="0" applyFont="1" applyFill="1" applyBorder="1" applyAlignment="1">
      <alignment vertical="center" wrapText="1"/>
    </xf>
    <xf numFmtId="0" fontId="11" fillId="0" borderId="62" xfId="0" applyFont="1" applyFill="1" applyBorder="1" applyAlignment="1">
      <alignment vertical="center" wrapText="1"/>
    </xf>
    <xf numFmtId="4" fontId="7" fillId="0" borderId="63" xfId="0" applyNumberFormat="1" applyFont="1" applyFill="1" applyBorder="1" applyAlignment="1">
      <alignment horizontal="center" vertical="center" wrapText="1"/>
    </xf>
    <xf numFmtId="4" fontId="7" fillId="0" borderId="64" xfId="0" applyNumberFormat="1" applyFont="1" applyFill="1" applyBorder="1" applyAlignment="1">
      <alignment horizontal="center" vertical="center" wrapText="1"/>
    </xf>
    <xf numFmtId="0" fontId="19" fillId="0" borderId="57" xfId="0" applyFont="1" applyFill="1" applyBorder="1" applyAlignment="1">
      <alignment vertical="top" wrapText="1"/>
    </xf>
    <xf numFmtId="49" fontId="16" fillId="0" borderId="58" xfId="0" applyNumberFormat="1" applyFont="1" applyFill="1" applyBorder="1" applyAlignment="1">
      <alignment horizontal="center" vertical="center" wrapText="1"/>
    </xf>
    <xf numFmtId="4" fontId="16" fillId="0" borderId="59" xfId="0" applyNumberFormat="1" applyFont="1" applyFill="1" applyBorder="1" applyAlignment="1">
      <alignment horizontal="center" vertical="center"/>
    </xf>
    <xf numFmtId="49" fontId="17" fillId="0" borderId="74" xfId="0" applyNumberFormat="1" applyFont="1" applyFill="1" applyBorder="1" applyAlignment="1">
      <alignment horizontal="center" vertical="center" wrapText="1"/>
    </xf>
    <xf numFmtId="4" fontId="17" fillId="0" borderId="64" xfId="0" applyNumberFormat="1" applyFont="1" applyFill="1" applyBorder="1" applyAlignment="1">
      <alignment horizontal="center" vertical="center"/>
    </xf>
    <xf numFmtId="49" fontId="16" fillId="0" borderId="58" xfId="0" applyNumberFormat="1" applyFont="1" applyBorder="1" applyAlignment="1">
      <alignment horizontal="center"/>
    </xf>
    <xf numFmtId="0" fontId="20" fillId="0" borderId="61" xfId="0" applyFont="1" applyFill="1" applyBorder="1" applyAlignment="1">
      <alignment vertical="top" wrapText="1"/>
    </xf>
    <xf numFmtId="49" fontId="17" fillId="0" borderId="63" xfId="0" applyNumberFormat="1" applyFont="1" applyBorder="1" applyAlignment="1">
      <alignment horizontal="center"/>
    </xf>
    <xf numFmtId="0" fontId="30" fillId="4" borderId="31" xfId="0" applyFont="1" applyFill="1" applyBorder="1" applyAlignment="1">
      <alignment vertical="top" wrapText="1"/>
    </xf>
    <xf numFmtId="49" fontId="30" fillId="0" borderId="35" xfId="0" applyNumberFormat="1" applyFont="1" applyFill="1" applyBorder="1" applyAlignment="1">
      <alignment horizontal="center" vertical="center" wrapText="1"/>
    </xf>
    <xf numFmtId="0" fontId="30" fillId="0" borderId="31" xfId="0" applyFont="1" applyBorder="1" applyAlignment="1">
      <alignment wrapText="1"/>
    </xf>
    <xf numFmtId="49" fontId="30" fillId="0" borderId="31" xfId="0" applyNumberFormat="1" applyFont="1" applyBorder="1" applyAlignment="1">
      <alignment wrapText="1"/>
    </xf>
    <xf numFmtId="0" fontId="30" fillId="0" borderId="31" xfId="0" applyFont="1" applyFill="1" applyBorder="1"/>
    <xf numFmtId="4" fontId="17" fillId="0" borderId="75" xfId="0" applyNumberFormat="1" applyFont="1" applyFill="1" applyBorder="1" applyAlignment="1">
      <alignment horizontal="center" vertical="center"/>
    </xf>
    <xf numFmtId="180" fontId="2" fillId="10" borderId="0" xfId="0" applyNumberFormat="1" applyFont="1" applyFill="1" applyBorder="1" applyAlignment="1">
      <alignment horizontal="center"/>
    </xf>
    <xf numFmtId="0" fontId="17" fillId="0" borderId="76" xfId="1" applyFont="1" applyBorder="1" applyAlignment="1">
      <alignment vertical="top" wrapText="1"/>
    </xf>
    <xf numFmtId="0" fontId="20" fillId="0" borderId="56" xfId="0" applyFont="1" applyBorder="1" applyAlignment="1">
      <alignment wrapText="1"/>
    </xf>
    <xf numFmtId="4" fontId="17" fillId="0" borderId="54" xfId="0" applyNumberFormat="1" applyFont="1" applyBorder="1" applyAlignment="1">
      <alignment horizontal="center" vertical="center"/>
    </xf>
    <xf numFmtId="4" fontId="16" fillId="7" borderId="77" xfId="0" applyNumberFormat="1" applyFont="1" applyFill="1" applyBorder="1" applyAlignment="1">
      <alignment horizontal="center" vertical="center" wrapText="1"/>
    </xf>
    <xf numFmtId="4" fontId="17" fillId="0" borderId="78" xfId="0" applyNumberFormat="1" applyFont="1" applyFill="1" applyBorder="1" applyAlignment="1">
      <alignment horizontal="center" vertical="center"/>
    </xf>
    <xf numFmtId="0" fontId="16" fillId="5" borderId="79" xfId="0" applyFont="1" applyFill="1" applyBorder="1" applyAlignment="1">
      <alignment horizontal="center" wrapText="1"/>
    </xf>
    <xf numFmtId="0" fontId="20" fillId="0" borderId="80" xfId="0" applyFont="1" applyBorder="1" applyAlignment="1">
      <alignment wrapText="1"/>
    </xf>
    <xf numFmtId="49" fontId="17" fillId="0" borderId="81" xfId="0" applyNumberFormat="1" applyFont="1" applyFill="1" applyBorder="1" applyAlignment="1">
      <alignment horizontal="center" vertical="center" wrapText="1"/>
    </xf>
    <xf numFmtId="49" fontId="17" fillId="0" borderId="82" xfId="0" applyNumberFormat="1" applyFont="1" applyFill="1" applyBorder="1" applyAlignment="1">
      <alignment horizontal="center" vertical="center" wrapText="1"/>
    </xf>
    <xf numFmtId="49" fontId="17" fillId="0" borderId="83" xfId="0" applyNumberFormat="1" applyFont="1" applyFill="1" applyBorder="1" applyAlignment="1">
      <alignment horizontal="center" vertical="center" wrapText="1"/>
    </xf>
    <xf numFmtId="49" fontId="17" fillId="0" borderId="63" xfId="0" applyNumberFormat="1" applyFont="1" applyBorder="1" applyAlignment="1">
      <alignment horizontal="center" vertical="center" wrapText="1"/>
    </xf>
    <xf numFmtId="4" fontId="17" fillId="0" borderId="64" xfId="0" applyNumberFormat="1" applyFont="1" applyBorder="1" applyAlignment="1">
      <alignment horizontal="center" vertical="center"/>
    </xf>
    <xf numFmtId="0" fontId="0" fillId="0" borderId="35" xfId="0" applyBorder="1"/>
    <xf numFmtId="0" fontId="19" fillId="9" borderId="84" xfId="0" applyFont="1" applyFill="1" applyBorder="1" applyAlignment="1">
      <alignment vertical="top" wrapText="1"/>
    </xf>
    <xf numFmtId="49" fontId="19" fillId="9" borderId="85" xfId="0" applyNumberFormat="1" applyFont="1" applyFill="1" applyBorder="1" applyAlignment="1">
      <alignment horizontal="center" vertical="center" wrapText="1"/>
    </xf>
    <xf numFmtId="49" fontId="16" fillId="9" borderId="85" xfId="0" applyNumberFormat="1" applyFont="1" applyFill="1" applyBorder="1" applyAlignment="1">
      <alignment horizontal="center" vertical="center" wrapText="1"/>
    </xf>
    <xf numFmtId="4" fontId="16" fillId="9" borderId="85" xfId="0" applyNumberFormat="1" applyFont="1" applyFill="1" applyBorder="1" applyAlignment="1">
      <alignment horizontal="center" vertical="center" wrapText="1"/>
    </xf>
    <xf numFmtId="4" fontId="16" fillId="9" borderId="86" xfId="0" applyNumberFormat="1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wrapText="1"/>
    </xf>
    <xf numFmtId="49" fontId="11" fillId="4" borderId="20" xfId="0" applyNumberFormat="1" applyFont="1" applyFill="1" applyBorder="1" applyAlignment="1">
      <alignment horizontal="left" wrapText="1"/>
    </xf>
    <xf numFmtId="49" fontId="8" fillId="4" borderId="20" xfId="0" applyNumberFormat="1" applyFont="1" applyFill="1" applyBorder="1" applyAlignment="1">
      <alignment horizontal="left" wrapText="1"/>
    </xf>
    <xf numFmtId="4" fontId="9" fillId="0" borderId="87" xfId="0" applyNumberFormat="1" applyFont="1" applyFill="1" applyBorder="1" applyAlignment="1">
      <alignment horizontal="center" vertical="center" wrapText="1"/>
    </xf>
    <xf numFmtId="4" fontId="7" fillId="0" borderId="87" xfId="0" applyNumberFormat="1" applyFont="1" applyFill="1" applyBorder="1" applyAlignment="1">
      <alignment horizontal="center" vertical="center" wrapText="1"/>
    </xf>
    <xf numFmtId="4" fontId="9" fillId="0" borderId="88" xfId="0" applyNumberFormat="1" applyFont="1" applyFill="1" applyBorder="1" applyAlignment="1">
      <alignment horizontal="center" vertical="center" wrapText="1"/>
    </xf>
    <xf numFmtId="4" fontId="7" fillId="0" borderId="88" xfId="0" applyNumberFormat="1" applyFont="1" applyFill="1" applyBorder="1" applyAlignment="1">
      <alignment horizontal="center" vertical="center" wrapText="1"/>
    </xf>
    <xf numFmtId="49" fontId="17" fillId="0" borderId="89" xfId="0" applyNumberFormat="1" applyFont="1" applyBorder="1" applyAlignment="1">
      <alignment horizontal="center"/>
    </xf>
    <xf numFmtId="0" fontId="20" fillId="0" borderId="57" xfId="0" applyFont="1" applyFill="1" applyBorder="1" applyAlignment="1">
      <alignment vertical="top" wrapText="1"/>
    </xf>
    <xf numFmtId="0" fontId="20" fillId="0" borderId="61" xfId="0" applyFont="1" applyBorder="1" applyAlignment="1">
      <alignment wrapText="1"/>
    </xf>
    <xf numFmtId="49" fontId="20" fillId="0" borderId="63" xfId="0" applyNumberFormat="1" applyFont="1" applyFill="1" applyBorder="1" applyAlignment="1">
      <alignment horizontal="center" vertical="center" wrapText="1"/>
    </xf>
    <xf numFmtId="0" fontId="20" fillId="0" borderId="90" xfId="0" applyFont="1" applyBorder="1" applyAlignment="1">
      <alignment wrapText="1"/>
    </xf>
    <xf numFmtId="49" fontId="16" fillId="0" borderId="91" xfId="0" applyNumberFormat="1" applyFont="1" applyFill="1" applyBorder="1" applyAlignment="1">
      <alignment horizontal="center" vertical="center" wrapText="1"/>
    </xf>
    <xf numFmtId="4" fontId="16" fillId="0" borderId="92" xfId="0" applyNumberFormat="1" applyFont="1" applyFill="1" applyBorder="1" applyAlignment="1">
      <alignment horizontal="center" vertical="center"/>
    </xf>
    <xf numFmtId="0" fontId="17" fillId="0" borderId="93" xfId="0" applyFont="1" applyFill="1" applyBorder="1" applyAlignment="1">
      <alignment wrapText="1"/>
    </xf>
    <xf numFmtId="0" fontId="20" fillId="0" borderId="33" xfId="0" applyFont="1" applyFill="1" applyBorder="1"/>
    <xf numFmtId="0" fontId="20" fillId="0" borderId="36" xfId="0" applyFont="1" applyFill="1" applyBorder="1"/>
    <xf numFmtId="49" fontId="17" fillId="0" borderId="18" xfId="0" applyNumberFormat="1" applyFont="1" applyFill="1" applyBorder="1" applyAlignment="1">
      <alignment horizontal="center" vertical="center" wrapText="1"/>
    </xf>
    <xf numFmtId="0" fontId="19" fillId="9" borderId="94" xfId="0" applyFont="1" applyFill="1" applyBorder="1" applyAlignment="1">
      <alignment vertical="top" wrapText="1"/>
    </xf>
    <xf numFmtId="49" fontId="19" fillId="9" borderId="95" xfId="0" applyNumberFormat="1" applyFont="1" applyFill="1" applyBorder="1" applyAlignment="1">
      <alignment horizontal="center" vertical="center" wrapText="1"/>
    </xf>
    <xf numFmtId="49" fontId="16" fillId="9" borderId="95" xfId="0" applyNumberFormat="1" applyFont="1" applyFill="1" applyBorder="1" applyAlignment="1">
      <alignment horizontal="center" vertical="center" wrapText="1"/>
    </xf>
    <xf numFmtId="4" fontId="16" fillId="9" borderId="96" xfId="0" applyNumberFormat="1" applyFont="1" applyFill="1" applyBorder="1" applyAlignment="1">
      <alignment horizontal="center" vertical="center" wrapText="1"/>
    </xf>
    <xf numFmtId="0" fontId="19" fillId="8" borderId="97" xfId="0" applyFont="1" applyFill="1" applyBorder="1" applyAlignment="1">
      <alignment vertical="top" wrapText="1"/>
    </xf>
    <xf numFmtId="49" fontId="16" fillId="8" borderId="98" xfId="0" applyNumberFormat="1" applyFont="1" applyFill="1" applyBorder="1" applyAlignment="1">
      <alignment horizontal="center" vertical="center" wrapText="1"/>
    </xf>
    <xf numFmtId="4" fontId="16" fillId="8" borderId="99" xfId="0" applyNumberFormat="1" applyFont="1" applyFill="1" applyBorder="1" applyAlignment="1">
      <alignment horizontal="center" vertical="center" wrapText="1"/>
    </xf>
    <xf numFmtId="0" fontId="16" fillId="8" borderId="97" xfId="0" applyFont="1" applyFill="1" applyBorder="1"/>
    <xf numFmtId="49" fontId="16" fillId="8" borderId="98" xfId="0" applyNumberFormat="1" applyFont="1" applyFill="1" applyBorder="1" applyAlignment="1">
      <alignment horizontal="center"/>
    </xf>
    <xf numFmtId="0" fontId="16" fillId="8" borderId="98" xfId="0" applyFont="1" applyFill="1" applyBorder="1" applyAlignment="1">
      <alignment horizontal="center"/>
    </xf>
    <xf numFmtId="4" fontId="16" fillId="8" borderId="99" xfId="0" applyNumberFormat="1" applyFont="1" applyFill="1" applyBorder="1" applyAlignment="1">
      <alignment horizontal="center"/>
    </xf>
    <xf numFmtId="0" fontId="15" fillId="0" borderId="68" xfId="0" applyFont="1" applyBorder="1"/>
    <xf numFmtId="0" fontId="20" fillId="0" borderId="100" xfId="0" applyFont="1" applyBorder="1"/>
    <xf numFmtId="0" fontId="17" fillId="4" borderId="76" xfId="0" applyFont="1" applyFill="1" applyBorder="1" applyAlignment="1">
      <alignment wrapText="1"/>
    </xf>
    <xf numFmtId="49" fontId="16" fillId="0" borderId="101" xfId="0" applyNumberFormat="1" applyFont="1" applyBorder="1" applyAlignment="1">
      <alignment wrapText="1"/>
    </xf>
    <xf numFmtId="0" fontId="20" fillId="0" borderId="102" xfId="0" applyFont="1" applyBorder="1"/>
    <xf numFmtId="49" fontId="17" fillId="0" borderId="103" xfId="0" applyNumberFormat="1" applyFont="1" applyBorder="1" applyAlignment="1">
      <alignment horizontal="center"/>
    </xf>
    <xf numFmtId="4" fontId="17" fillId="0" borderId="55" xfId="0" applyNumberFormat="1" applyFont="1" applyFill="1" applyBorder="1" applyAlignment="1">
      <alignment horizontal="center" vertical="center"/>
    </xf>
    <xf numFmtId="49" fontId="17" fillId="0" borderId="104" xfId="0" applyNumberFormat="1" applyFont="1" applyFill="1" applyBorder="1" applyAlignment="1">
      <alignment horizontal="center" vertical="center" wrapText="1"/>
    </xf>
    <xf numFmtId="4" fontId="17" fillId="0" borderId="105" xfId="0" applyNumberFormat="1" applyFont="1" applyFill="1" applyBorder="1" applyAlignment="1">
      <alignment horizontal="center" vertical="center"/>
    </xf>
    <xf numFmtId="49" fontId="16" fillId="0" borderId="28" xfId="0" applyNumberFormat="1" applyFont="1" applyFill="1" applyBorder="1" applyAlignment="1">
      <alignment horizontal="center" vertical="center" wrapText="1"/>
    </xf>
    <xf numFmtId="49" fontId="20" fillId="0" borderId="27" xfId="0" applyNumberFormat="1" applyFont="1" applyBorder="1" applyAlignment="1">
      <alignment horizontal="center" vertical="center" wrapText="1"/>
    </xf>
    <xf numFmtId="0" fontId="17" fillId="0" borderId="106" xfId="0" applyFont="1" applyBorder="1" applyAlignment="1">
      <alignment wrapText="1"/>
    </xf>
    <xf numFmtId="49" fontId="16" fillId="8" borderId="35" xfId="0" applyNumberFormat="1" applyFont="1" applyFill="1" applyBorder="1" applyAlignment="1">
      <alignment horizontal="center"/>
    </xf>
    <xf numFmtId="4" fontId="16" fillId="8" borderId="35" xfId="0" applyNumberFormat="1" applyFont="1" applyFill="1" applyBorder="1" applyAlignment="1">
      <alignment horizontal="center"/>
    </xf>
    <xf numFmtId="0" fontId="16" fillId="8" borderId="66" xfId="0" applyFont="1" applyFill="1" applyBorder="1" applyAlignment="1">
      <alignment wrapText="1"/>
    </xf>
    <xf numFmtId="49" fontId="17" fillId="8" borderId="67" xfId="0" applyNumberFormat="1" applyFont="1" applyFill="1" applyBorder="1" applyAlignment="1">
      <alignment horizontal="center" wrapText="1"/>
    </xf>
    <xf numFmtId="0" fontId="17" fillId="8" borderId="79" xfId="0" applyFont="1" applyFill="1" applyBorder="1" applyAlignment="1">
      <alignment horizontal="center" wrapText="1"/>
    </xf>
    <xf numFmtId="4" fontId="16" fillId="8" borderId="107" xfId="0" applyNumberFormat="1" applyFont="1" applyFill="1" applyBorder="1" applyAlignment="1">
      <alignment horizontal="center" wrapText="1"/>
    </xf>
    <xf numFmtId="0" fontId="19" fillId="0" borderId="108" xfId="0" applyFont="1" applyFill="1" applyBorder="1" applyAlignment="1">
      <alignment vertical="top" wrapText="1"/>
    </xf>
    <xf numFmtId="49" fontId="16" fillId="0" borderId="109" xfId="0" applyNumberFormat="1" applyFont="1" applyFill="1" applyBorder="1" applyAlignment="1">
      <alignment horizontal="center" vertical="center" wrapText="1"/>
    </xf>
    <xf numFmtId="4" fontId="16" fillId="0" borderId="109" xfId="0" applyNumberFormat="1" applyFont="1" applyFill="1" applyBorder="1" applyAlignment="1">
      <alignment horizontal="center" vertical="center"/>
    </xf>
    <xf numFmtId="4" fontId="16" fillId="0" borderId="110" xfId="0" applyNumberFormat="1" applyFont="1" applyFill="1" applyBorder="1" applyAlignment="1">
      <alignment horizontal="center" vertical="center"/>
    </xf>
    <xf numFmtId="49" fontId="16" fillId="0" borderId="31" xfId="0" applyNumberFormat="1" applyFont="1" applyBorder="1" applyAlignment="1">
      <alignment wrapText="1"/>
    </xf>
    <xf numFmtId="0" fontId="17" fillId="0" borderId="31" xfId="0" applyFont="1" applyBorder="1" applyAlignment="1">
      <alignment vertical="top" wrapText="1"/>
    </xf>
    <xf numFmtId="0" fontId="16" fillId="8" borderId="84" xfId="0" applyFont="1" applyFill="1" applyBorder="1"/>
    <xf numFmtId="49" fontId="16" fillId="8" borderId="85" xfId="0" applyNumberFormat="1" applyFont="1" applyFill="1" applyBorder="1" applyAlignment="1">
      <alignment horizontal="center"/>
    </xf>
    <xf numFmtId="0" fontId="16" fillId="8" borderId="85" xfId="0" applyFont="1" applyFill="1" applyBorder="1" applyAlignment="1">
      <alignment horizontal="center"/>
    </xf>
    <xf numFmtId="4" fontId="16" fillId="8" borderId="85" xfId="0" applyNumberFormat="1" applyFont="1" applyFill="1" applyBorder="1" applyAlignment="1">
      <alignment horizontal="center"/>
    </xf>
    <xf numFmtId="4" fontId="16" fillId="8" borderId="86" xfId="0" applyNumberFormat="1" applyFont="1" applyFill="1" applyBorder="1" applyAlignment="1">
      <alignment horizontal="center"/>
    </xf>
    <xf numFmtId="0" fontId="11" fillId="0" borderId="35" xfId="0" applyFont="1" applyBorder="1" applyAlignment="1">
      <alignment vertical="center" wrapText="1"/>
    </xf>
    <xf numFmtId="4" fontId="7" fillId="0" borderId="35" xfId="0" applyNumberFormat="1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justify" vertical="top"/>
    </xf>
    <xf numFmtId="0" fontId="8" fillId="9" borderId="111" xfId="0" applyFont="1" applyFill="1" applyBorder="1" applyAlignment="1">
      <alignment vertical="center" wrapText="1"/>
    </xf>
    <xf numFmtId="0" fontId="8" fillId="9" borderId="112" xfId="0" applyFont="1" applyFill="1" applyBorder="1" applyAlignment="1">
      <alignment vertical="center" wrapText="1"/>
    </xf>
    <xf numFmtId="4" fontId="9" fillId="9" borderId="113" xfId="0" applyNumberFormat="1" applyFont="1" applyFill="1" applyBorder="1" applyAlignment="1">
      <alignment horizontal="center" vertical="center" wrapText="1"/>
    </xf>
    <xf numFmtId="4" fontId="9" fillId="9" borderId="114" xfId="0" applyNumberFormat="1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justify" vertical="center"/>
    </xf>
    <xf numFmtId="0" fontId="19" fillId="9" borderId="115" xfId="0" applyFont="1" applyFill="1" applyBorder="1" applyAlignment="1">
      <alignment vertical="top" wrapText="1"/>
    </xf>
    <xf numFmtId="49" fontId="19" fillId="9" borderId="116" xfId="0" applyNumberFormat="1" applyFont="1" applyFill="1" applyBorder="1" applyAlignment="1">
      <alignment horizontal="center" vertical="center" wrapText="1"/>
    </xf>
    <xf numFmtId="49" fontId="17" fillId="9" borderId="117" xfId="0" applyNumberFormat="1" applyFont="1" applyFill="1" applyBorder="1" applyAlignment="1">
      <alignment horizontal="center" vertical="center" wrapText="1"/>
    </xf>
    <xf numFmtId="4" fontId="16" fillId="9" borderId="118" xfId="0" applyNumberFormat="1" applyFont="1" applyFill="1" applyBorder="1" applyAlignment="1">
      <alignment horizontal="center" vertical="center" wrapText="1"/>
    </xf>
    <xf numFmtId="0" fontId="19" fillId="0" borderId="119" xfId="0" applyFont="1" applyBorder="1" applyAlignment="1">
      <alignment vertical="top" wrapText="1"/>
    </xf>
    <xf numFmtId="49" fontId="19" fillId="0" borderId="120" xfId="0" applyNumberFormat="1" applyFont="1" applyBorder="1" applyAlignment="1">
      <alignment horizontal="center" vertical="center" wrapText="1"/>
    </xf>
    <xf numFmtId="49" fontId="16" fillId="0" borderId="121" xfId="0" applyNumberFormat="1" applyFont="1" applyBorder="1" applyAlignment="1">
      <alignment horizontal="center" vertical="center" wrapText="1"/>
    </xf>
    <xf numFmtId="4" fontId="16" fillId="0" borderId="122" xfId="0" applyNumberFormat="1" applyFont="1" applyBorder="1" applyAlignment="1">
      <alignment horizontal="center" vertical="center" wrapText="1"/>
    </xf>
    <xf numFmtId="0" fontId="17" fillId="0" borderId="33" xfId="0" applyFont="1" applyBorder="1" applyAlignment="1">
      <alignment horizontal="justify" vertical="center"/>
    </xf>
    <xf numFmtId="0" fontId="20" fillId="0" borderId="56" xfId="0" applyFont="1" applyFill="1" applyBorder="1" applyAlignment="1">
      <alignment vertical="top" wrapText="1"/>
    </xf>
    <xf numFmtId="49" fontId="20" fillId="0" borderId="31" xfId="0" applyNumberFormat="1" applyFont="1" applyBorder="1" applyAlignment="1">
      <alignment wrapText="1"/>
    </xf>
    <xf numFmtId="4" fontId="20" fillId="0" borderId="49" xfId="0" applyNumberFormat="1" applyFont="1" applyFill="1" applyBorder="1" applyAlignment="1">
      <alignment horizontal="center" vertical="center"/>
    </xf>
    <xf numFmtId="49" fontId="20" fillId="0" borderId="19" xfId="0" applyNumberFormat="1" applyFont="1" applyBorder="1" applyAlignment="1">
      <alignment horizontal="center"/>
    </xf>
    <xf numFmtId="0" fontId="20" fillId="0" borderId="93" xfId="0" applyFont="1" applyBorder="1"/>
    <xf numFmtId="49" fontId="20" fillId="0" borderId="58" xfId="0" applyNumberFormat="1" applyFont="1" applyBorder="1" applyAlignment="1">
      <alignment horizontal="center"/>
    </xf>
    <xf numFmtId="4" fontId="20" fillId="0" borderId="59" xfId="0" applyNumberFormat="1" applyFont="1" applyFill="1" applyBorder="1" applyAlignment="1">
      <alignment horizontal="center" vertical="center"/>
    </xf>
    <xf numFmtId="49" fontId="20" fillId="0" borderId="60" xfId="0" applyNumberFormat="1" applyFont="1" applyBorder="1" applyAlignment="1">
      <alignment horizontal="center" vertical="center" wrapText="1"/>
    </xf>
    <xf numFmtId="49" fontId="20" fillId="0" borderId="58" xfId="0" applyNumberFormat="1" applyFont="1" applyBorder="1" applyAlignment="1">
      <alignment horizontal="center" vertical="center" wrapText="1"/>
    </xf>
    <xf numFmtId="0" fontId="17" fillId="0" borderId="61" xfId="0" applyFont="1" applyBorder="1" applyAlignment="1">
      <alignment wrapText="1"/>
    </xf>
    <xf numFmtId="49" fontId="20" fillId="0" borderId="62" xfId="0" applyNumberFormat="1" applyFont="1" applyBorder="1" applyAlignment="1">
      <alignment horizontal="center" vertical="center" wrapText="1"/>
    </xf>
    <xf numFmtId="49" fontId="20" fillId="0" borderId="63" xfId="0" applyNumberFormat="1" applyFont="1" applyBorder="1" applyAlignment="1">
      <alignment horizontal="center" vertical="center" wrapText="1"/>
    </xf>
    <xf numFmtId="0" fontId="20" fillId="0" borderId="57" xfId="0" applyFont="1" applyBorder="1" applyAlignment="1">
      <alignment wrapText="1"/>
    </xf>
    <xf numFmtId="49" fontId="16" fillId="0" borderId="81" xfId="0" applyNumberFormat="1" applyFont="1" applyFill="1" applyBorder="1" applyAlignment="1">
      <alignment horizontal="center" vertical="center" wrapText="1"/>
    </xf>
    <xf numFmtId="49" fontId="20" fillId="0" borderId="35" xfId="0" applyNumberFormat="1" applyFont="1" applyBorder="1" applyAlignment="1">
      <alignment horizontal="center"/>
    </xf>
    <xf numFmtId="4" fontId="20" fillId="0" borderId="35" xfId="0" applyNumberFormat="1" applyFont="1" applyFill="1" applyBorder="1" applyAlignment="1">
      <alignment horizontal="center" vertical="center"/>
    </xf>
    <xf numFmtId="0" fontId="17" fillId="0" borderId="31" xfId="0" applyFont="1" applyBorder="1" applyAlignment="1">
      <alignment horizontal="justify" vertical="center"/>
    </xf>
    <xf numFmtId="4" fontId="20" fillId="0" borderId="37" xfId="0" applyNumberFormat="1" applyFont="1" applyFill="1" applyBorder="1" applyAlignment="1">
      <alignment horizontal="center" vertical="center"/>
    </xf>
    <xf numFmtId="0" fontId="17" fillId="0" borderId="31" xfId="0" applyFont="1" applyBorder="1"/>
    <xf numFmtId="4" fontId="17" fillId="0" borderId="81" xfId="0" applyNumberFormat="1" applyFont="1" applyFill="1" applyBorder="1" applyAlignment="1">
      <alignment horizontal="center" vertical="center"/>
    </xf>
    <xf numFmtId="4" fontId="17" fillId="0" borderId="123" xfId="0" applyNumberFormat="1" applyFont="1" applyFill="1" applyBorder="1" applyAlignment="1">
      <alignment horizontal="center" vertical="center"/>
    </xf>
    <xf numFmtId="4" fontId="16" fillId="0" borderId="81" xfId="0" applyNumberFormat="1" applyFont="1" applyFill="1" applyBorder="1" applyAlignment="1">
      <alignment horizontal="center" vertical="center"/>
    </xf>
    <xf numFmtId="4" fontId="16" fillId="0" borderId="123" xfId="0" applyNumberFormat="1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wrapText="1"/>
    </xf>
    <xf numFmtId="0" fontId="19" fillId="0" borderId="31" xfId="0" applyFont="1" applyFill="1" applyBorder="1" applyAlignment="1">
      <alignment wrapText="1"/>
    </xf>
    <xf numFmtId="0" fontId="11" fillId="0" borderId="35" xfId="0" applyFont="1" applyBorder="1" applyAlignment="1">
      <alignment wrapText="1"/>
    </xf>
    <xf numFmtId="0" fontId="8" fillId="0" borderId="35" xfId="0" applyFont="1" applyBorder="1" applyAlignment="1">
      <alignment wrapText="1"/>
    </xf>
    <xf numFmtId="0" fontId="20" fillId="0" borderId="106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33" fillId="0" borderId="0" xfId="0" applyFont="1" applyAlignment="1">
      <alignment horizontal="left" indent="18"/>
    </xf>
    <xf numFmtId="0" fontId="3" fillId="0" borderId="0" xfId="6" applyFont="1" applyAlignment="1">
      <alignment horizontal="left" indent="18"/>
    </xf>
    <xf numFmtId="0" fontId="3" fillId="0" borderId="0" xfId="7" applyFont="1" applyAlignment="1">
      <alignment horizontal="left" indent="18"/>
    </xf>
    <xf numFmtId="49" fontId="3" fillId="0" borderId="0" xfId="6" applyNumberFormat="1" applyFont="1" applyAlignment="1">
      <alignment horizontal="left" indent="18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8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3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" fillId="0" borderId="0" xfId="6" applyFont="1" applyAlignment="1">
      <alignment horizontal="left" indent="23"/>
    </xf>
    <xf numFmtId="0" fontId="33" fillId="0" borderId="0" xfId="0" applyFont="1" applyAlignment="1">
      <alignment horizontal="left" indent="32"/>
    </xf>
    <xf numFmtId="0" fontId="3" fillId="0" borderId="0" xfId="6" applyFont="1" applyAlignment="1">
      <alignment horizontal="left" indent="32"/>
    </xf>
    <xf numFmtId="0" fontId="3" fillId="0" borderId="0" xfId="7" applyFont="1" applyAlignment="1">
      <alignment horizontal="left" indent="23"/>
    </xf>
    <xf numFmtId="0" fontId="3" fillId="0" borderId="0" xfId="0" applyFont="1" applyAlignment="1">
      <alignment horizontal="left" indent="32"/>
    </xf>
    <xf numFmtId="49" fontId="3" fillId="0" borderId="0" xfId="6" applyNumberFormat="1" applyFont="1" applyAlignment="1">
      <alignment horizontal="left" indent="23"/>
    </xf>
    <xf numFmtId="49" fontId="17" fillId="0" borderId="28" xfId="0" applyNumberFormat="1" applyFont="1" applyFill="1" applyBorder="1" applyAlignment="1">
      <alignment horizontal="center" vertical="center" wrapText="1"/>
    </xf>
    <xf numFmtId="4" fontId="9" fillId="0" borderId="124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11" fillId="0" borderId="31" xfId="0" applyFont="1" applyBorder="1" applyAlignment="1">
      <alignment vertical="center" wrapText="1"/>
    </xf>
    <xf numFmtId="4" fontId="7" fillId="0" borderId="37" xfId="0" applyNumberFormat="1" applyFont="1" applyFill="1" applyBorder="1" applyAlignment="1">
      <alignment horizontal="center" vertical="center" wrapText="1"/>
    </xf>
    <xf numFmtId="0" fontId="20" fillId="0" borderId="106" xfId="0" applyFont="1" applyFill="1" applyBorder="1" applyAlignment="1">
      <alignment wrapText="1"/>
    </xf>
    <xf numFmtId="49" fontId="17" fillId="0" borderId="125" xfId="0" applyNumberFormat="1" applyFont="1" applyBorder="1" applyAlignment="1">
      <alignment wrapText="1"/>
    </xf>
    <xf numFmtId="0" fontId="17" fillId="0" borderId="56" xfId="0" applyFont="1" applyBorder="1"/>
    <xf numFmtId="0" fontId="16" fillId="0" borderId="56" xfId="0" applyFont="1" applyBorder="1" applyAlignment="1">
      <alignment wrapText="1"/>
    </xf>
    <xf numFmtId="0" fontId="17" fillId="0" borderId="56" xfId="0" applyFont="1" applyBorder="1" applyAlignment="1">
      <alignment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indent="55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indent="55"/>
    </xf>
    <xf numFmtId="0" fontId="14" fillId="0" borderId="0" xfId="0" applyFont="1" applyAlignment="1">
      <alignment horizontal="left" vertical="top" indent="55"/>
    </xf>
    <xf numFmtId="0" fontId="20" fillId="3" borderId="56" xfId="0" applyFont="1" applyFill="1" applyBorder="1" applyAlignment="1">
      <alignment vertical="top" wrapText="1"/>
    </xf>
    <xf numFmtId="0" fontId="20" fillId="0" borderId="38" xfId="1" applyFont="1" applyBorder="1" applyAlignment="1">
      <alignment vertical="top" wrapText="1"/>
    </xf>
    <xf numFmtId="0" fontId="20" fillId="0" borderId="93" xfId="0" applyFont="1" applyBorder="1" applyAlignment="1">
      <alignment wrapText="1"/>
    </xf>
    <xf numFmtId="0" fontId="8" fillId="0" borderId="101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4" fontId="17" fillId="0" borderId="35" xfId="0" applyNumberFormat="1" applyFont="1" applyBorder="1" applyAlignment="1">
      <alignment horizontal="center" vertical="center" wrapText="1"/>
    </xf>
    <xf numFmtId="4" fontId="7" fillId="0" borderId="126" xfId="0" applyNumberFormat="1" applyFont="1" applyFill="1" applyBorder="1" applyAlignment="1">
      <alignment horizontal="center" vertical="center" wrapText="1"/>
    </xf>
    <xf numFmtId="0" fontId="8" fillId="0" borderId="35" xfId="0" applyFont="1" applyBorder="1"/>
    <xf numFmtId="4" fontId="9" fillId="0" borderId="35" xfId="0" applyNumberFormat="1" applyFont="1" applyFill="1" applyBorder="1" applyAlignment="1">
      <alignment horizontal="center" vertical="center" wrapText="1"/>
    </xf>
    <xf numFmtId="4" fontId="9" fillId="0" borderId="126" xfId="0" applyNumberFormat="1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wrapText="1"/>
    </xf>
    <xf numFmtId="49" fontId="17" fillId="3" borderId="27" xfId="0" applyNumberFormat="1" applyFont="1" applyFill="1" applyBorder="1" applyAlignment="1">
      <alignment horizontal="center" vertical="center" wrapText="1"/>
    </xf>
    <xf numFmtId="4" fontId="17" fillId="3" borderId="127" xfId="0" applyNumberFormat="1" applyFont="1" applyFill="1" applyBorder="1" applyAlignment="1">
      <alignment horizontal="center" vertical="center"/>
    </xf>
    <xf numFmtId="4" fontId="17" fillId="3" borderId="54" xfId="0" applyNumberFormat="1" applyFont="1" applyFill="1" applyBorder="1" applyAlignment="1">
      <alignment horizontal="center" vertical="center"/>
    </xf>
    <xf numFmtId="49" fontId="17" fillId="3" borderId="35" xfId="0" applyNumberFormat="1" applyFont="1" applyFill="1" applyBorder="1" applyAlignment="1">
      <alignment horizontal="center" vertical="center" wrapText="1"/>
    </xf>
    <xf numFmtId="2" fontId="16" fillId="2" borderId="66" xfId="0" applyNumberFormat="1" applyFont="1" applyFill="1" applyBorder="1" applyAlignment="1">
      <alignment horizontal="center" vertical="center" wrapText="1"/>
    </xf>
    <xf numFmtId="2" fontId="16" fillId="2" borderId="67" xfId="0" applyNumberFormat="1" applyFont="1" applyFill="1" applyBorder="1" applyAlignment="1">
      <alignment horizontal="center" vertical="center" wrapText="1"/>
    </xf>
    <xf numFmtId="4" fontId="16" fillId="2" borderId="67" xfId="0" applyNumberFormat="1" applyFont="1" applyFill="1" applyBorder="1" applyAlignment="1">
      <alignment horizontal="center" vertical="center" wrapText="1"/>
    </xf>
    <xf numFmtId="4" fontId="16" fillId="2" borderId="79" xfId="0" applyNumberFormat="1" applyFont="1" applyFill="1" applyBorder="1" applyAlignment="1">
      <alignment horizontal="center" vertical="center" wrapText="1"/>
    </xf>
    <xf numFmtId="0" fontId="19" fillId="9" borderId="108" xfId="0" applyFont="1" applyFill="1" applyBorder="1" applyAlignment="1">
      <alignment vertical="top" wrapText="1"/>
    </xf>
    <xf numFmtId="49" fontId="19" fillId="9" borderId="109" xfId="0" applyNumberFormat="1" applyFont="1" applyFill="1" applyBorder="1" applyAlignment="1">
      <alignment horizontal="center" vertical="center" wrapText="1"/>
    </xf>
    <xf numFmtId="49" fontId="17" fillId="9" borderId="109" xfId="0" applyNumberFormat="1" applyFont="1" applyFill="1" applyBorder="1" applyAlignment="1">
      <alignment horizontal="center" vertical="center" wrapText="1"/>
    </xf>
    <xf numFmtId="4" fontId="16" fillId="9" borderId="109" xfId="0" applyNumberFormat="1" applyFont="1" applyFill="1" applyBorder="1" applyAlignment="1">
      <alignment horizontal="center" vertical="center" wrapText="1"/>
    </xf>
    <xf numFmtId="4" fontId="16" fillId="9" borderId="110" xfId="0" applyNumberFormat="1" applyFont="1" applyFill="1" applyBorder="1" applyAlignment="1">
      <alignment horizontal="center" vertical="center" wrapText="1"/>
    </xf>
    <xf numFmtId="0" fontId="19" fillId="0" borderId="108" xfId="0" applyFont="1" applyBorder="1" applyAlignment="1">
      <alignment vertical="top" wrapText="1"/>
    </xf>
    <xf numFmtId="49" fontId="16" fillId="0" borderId="109" xfId="0" applyNumberFormat="1" applyFont="1" applyBorder="1" applyAlignment="1">
      <alignment horizontal="center" vertical="center" wrapText="1"/>
    </xf>
    <xf numFmtId="4" fontId="16" fillId="0" borderId="110" xfId="0" applyNumberFormat="1" applyFont="1" applyBorder="1" applyAlignment="1">
      <alignment horizontal="center" vertical="center" wrapText="1"/>
    </xf>
    <xf numFmtId="2" fontId="16" fillId="5" borderId="66" xfId="0" applyNumberFormat="1" applyFont="1" applyFill="1" applyBorder="1" applyAlignment="1">
      <alignment horizontal="center" vertical="center" wrapText="1"/>
    </xf>
    <xf numFmtId="2" fontId="16" fillId="5" borderId="67" xfId="0" applyNumberFormat="1" applyFont="1" applyFill="1" applyBorder="1" applyAlignment="1">
      <alignment horizontal="center" vertical="center" wrapText="1"/>
    </xf>
    <xf numFmtId="4" fontId="9" fillId="7" borderId="128" xfId="0" applyNumberFormat="1" applyFont="1" applyFill="1" applyBorder="1" applyAlignment="1">
      <alignment horizontal="center" vertical="center" wrapText="1"/>
    </xf>
    <xf numFmtId="4" fontId="16" fillId="4" borderId="35" xfId="0" applyNumberFormat="1" applyFont="1" applyFill="1" applyBorder="1" applyAlignment="1">
      <alignment horizontal="center" vertical="center" wrapText="1"/>
    </xf>
    <xf numFmtId="49" fontId="20" fillId="6" borderId="35" xfId="0" applyNumberFormat="1" applyFont="1" applyFill="1" applyBorder="1" applyAlignment="1">
      <alignment horizontal="center" vertical="center" wrapText="1"/>
    </xf>
    <xf numFmtId="4" fontId="17" fillId="6" borderId="35" xfId="0" applyNumberFormat="1" applyFont="1" applyFill="1" applyBorder="1" applyAlignment="1">
      <alignment horizontal="center" vertical="center"/>
    </xf>
    <xf numFmtId="4" fontId="16" fillId="0" borderId="109" xfId="0" applyNumberFormat="1" applyFont="1" applyBorder="1" applyAlignment="1">
      <alignment horizontal="center" vertical="center" wrapText="1"/>
    </xf>
    <xf numFmtId="0" fontId="19" fillId="4" borderId="31" xfId="0" applyFont="1" applyFill="1" applyBorder="1" applyAlignment="1">
      <alignment vertical="top" wrapText="1"/>
    </xf>
    <xf numFmtId="4" fontId="17" fillId="6" borderId="37" xfId="0" applyNumberFormat="1" applyFont="1" applyFill="1" applyBorder="1" applyAlignment="1">
      <alignment horizontal="center" vertical="center"/>
    </xf>
    <xf numFmtId="0" fontId="19" fillId="8" borderId="84" xfId="0" applyFont="1" applyFill="1" applyBorder="1" applyAlignment="1">
      <alignment vertical="top" wrapText="1"/>
    </xf>
    <xf numFmtId="49" fontId="16" fillId="8" borderId="85" xfId="0" applyNumberFormat="1" applyFont="1" applyFill="1" applyBorder="1" applyAlignment="1">
      <alignment horizontal="center" vertical="center" wrapText="1"/>
    </xf>
    <xf numFmtId="4" fontId="16" fillId="8" borderId="85" xfId="0" applyNumberFormat="1" applyFont="1" applyFill="1" applyBorder="1" applyAlignment="1">
      <alignment horizontal="center" vertical="center" wrapText="1"/>
    </xf>
    <xf numFmtId="4" fontId="16" fillId="8" borderId="86" xfId="0" applyNumberFormat="1" applyFont="1" applyFill="1" applyBorder="1" applyAlignment="1">
      <alignment horizontal="center" vertical="center" wrapText="1"/>
    </xf>
    <xf numFmtId="4" fontId="16" fillId="3" borderId="37" xfId="0" applyNumberFormat="1" applyFont="1" applyFill="1" applyBorder="1" applyAlignment="1">
      <alignment horizontal="center" vertical="center"/>
    </xf>
    <xf numFmtId="4" fontId="17" fillId="3" borderId="37" xfId="0" applyNumberFormat="1" applyFont="1" applyFill="1" applyBorder="1" applyAlignment="1">
      <alignment horizontal="center" vertical="center"/>
    </xf>
    <xf numFmtId="0" fontId="37" fillId="0" borderId="33" xfId="0" applyFont="1" applyBorder="1"/>
    <xf numFmtId="0" fontId="20" fillId="3" borderId="45" xfId="0" applyFont="1" applyFill="1" applyBorder="1" applyAlignment="1">
      <alignment vertical="top" wrapText="1"/>
    </xf>
    <xf numFmtId="49" fontId="17" fillId="3" borderId="91" xfId="0" applyNumberFormat="1" applyFont="1" applyFill="1" applyBorder="1" applyAlignment="1">
      <alignment horizontal="center" vertical="center" wrapText="1"/>
    </xf>
    <xf numFmtId="4" fontId="17" fillId="0" borderId="87" xfId="0" applyNumberFormat="1" applyFont="1" applyFill="1" applyBorder="1" applyAlignment="1">
      <alignment horizontal="center" vertical="center"/>
    </xf>
    <xf numFmtId="0" fontId="20" fillId="3" borderId="38" xfId="0" applyFont="1" applyFill="1" applyBorder="1" applyAlignment="1">
      <alignment vertical="top" wrapText="1"/>
    </xf>
    <xf numFmtId="49" fontId="17" fillId="0" borderId="30" xfId="0" applyNumberFormat="1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wrapText="1"/>
    </xf>
    <xf numFmtId="4" fontId="17" fillId="0" borderId="48" xfId="0" applyNumberFormat="1" applyFont="1" applyBorder="1" applyAlignment="1">
      <alignment horizontal="center" vertical="center"/>
    </xf>
    <xf numFmtId="49" fontId="17" fillId="0" borderId="91" xfId="0" applyNumberFormat="1" applyFont="1" applyFill="1" applyBorder="1" applyAlignment="1">
      <alignment horizontal="center" vertical="center" wrapText="1"/>
    </xf>
    <xf numFmtId="0" fontId="17" fillId="0" borderId="38" xfId="0" applyFont="1" applyBorder="1" applyAlignment="1">
      <alignment vertical="center" wrapText="1"/>
    </xf>
    <xf numFmtId="49" fontId="17" fillId="3" borderId="18" xfId="0" applyNumberFormat="1" applyFont="1" applyFill="1" applyBorder="1" applyAlignment="1">
      <alignment horizontal="center" vertical="center" wrapText="1"/>
    </xf>
    <xf numFmtId="49" fontId="16" fillId="3" borderId="39" xfId="0" applyNumberFormat="1" applyFont="1" applyFill="1" applyBorder="1" applyAlignment="1">
      <alignment horizontal="center" vertical="center" wrapText="1"/>
    </xf>
    <xf numFmtId="4" fontId="17" fillId="3" borderId="40" xfId="0" applyNumberFormat="1" applyFont="1" applyFill="1" applyBorder="1" applyAlignment="1">
      <alignment horizontal="center" vertical="center"/>
    </xf>
    <xf numFmtId="49" fontId="16" fillId="3" borderId="91" xfId="0" applyNumberFormat="1" applyFont="1" applyFill="1" applyBorder="1" applyAlignment="1">
      <alignment horizontal="center" vertical="center" wrapText="1"/>
    </xf>
    <xf numFmtId="0" fontId="19" fillId="0" borderId="119" xfId="0" applyFont="1" applyFill="1" applyBorder="1" applyAlignment="1">
      <alignment vertical="top" wrapText="1"/>
    </xf>
    <xf numFmtId="49" fontId="16" fillId="0" borderId="121" xfId="0" applyNumberFormat="1" applyFont="1" applyFill="1" applyBorder="1" applyAlignment="1">
      <alignment horizontal="center" vertical="center" wrapText="1"/>
    </xf>
    <xf numFmtId="4" fontId="16" fillId="0" borderId="122" xfId="0" applyNumberFormat="1" applyFont="1" applyFill="1" applyBorder="1" applyAlignment="1">
      <alignment horizontal="center" vertical="center"/>
    </xf>
    <xf numFmtId="4" fontId="17" fillId="0" borderId="92" xfId="0" applyNumberFormat="1" applyFont="1" applyBorder="1" applyAlignment="1">
      <alignment horizontal="center" vertical="center"/>
    </xf>
    <xf numFmtId="0" fontId="19" fillId="0" borderId="93" xfId="0" applyFont="1" applyBorder="1" applyAlignment="1">
      <alignment wrapText="1"/>
    </xf>
    <xf numFmtId="0" fontId="19" fillId="0" borderId="129" xfId="0" applyFont="1" applyBorder="1" applyAlignment="1">
      <alignment vertical="top" wrapText="1"/>
    </xf>
    <xf numFmtId="0" fontId="17" fillId="0" borderId="57" xfId="0" applyFont="1" applyFill="1" applyBorder="1" applyAlignment="1">
      <alignment vertical="top" wrapText="1"/>
    </xf>
    <xf numFmtId="0" fontId="17" fillId="0" borderId="100" xfId="0" applyFont="1" applyBorder="1" applyAlignment="1">
      <alignment vertical="center" wrapText="1"/>
    </xf>
    <xf numFmtId="49" fontId="20" fillId="0" borderId="91" xfId="0" applyNumberFormat="1" applyFont="1" applyFill="1" applyBorder="1" applyAlignment="1">
      <alignment horizontal="center" vertical="center" wrapText="1"/>
    </xf>
    <xf numFmtId="4" fontId="17" fillId="0" borderId="92" xfId="0" applyNumberFormat="1" applyFont="1" applyFill="1" applyBorder="1" applyAlignment="1">
      <alignment horizontal="center" vertical="center"/>
    </xf>
    <xf numFmtId="49" fontId="17" fillId="0" borderId="60" xfId="0" applyNumberFormat="1" applyFont="1" applyBorder="1" applyAlignment="1">
      <alignment horizontal="center" vertical="center" wrapText="1"/>
    </xf>
    <xf numFmtId="49" fontId="17" fillId="0" borderId="62" xfId="0" applyNumberFormat="1" applyFont="1" applyBorder="1" applyAlignment="1">
      <alignment horizontal="center" vertical="center" wrapText="1"/>
    </xf>
    <xf numFmtId="49" fontId="17" fillId="0" borderId="43" xfId="0" applyNumberFormat="1" applyFont="1" applyFill="1" applyBorder="1" applyAlignment="1">
      <alignment horizontal="center" vertical="center" wrapText="1"/>
    </xf>
    <xf numFmtId="0" fontId="20" fillId="0" borderId="56" xfId="0" applyFont="1" applyFill="1" applyBorder="1" applyAlignment="1">
      <alignment wrapText="1"/>
    </xf>
    <xf numFmtId="0" fontId="35" fillId="0" borderId="35" xfId="0" applyFont="1" applyBorder="1"/>
    <xf numFmtId="4" fontId="17" fillId="0" borderId="87" xfId="0" applyNumberFormat="1" applyFont="1" applyBorder="1" applyAlignment="1">
      <alignment horizontal="center" vertical="center"/>
    </xf>
    <xf numFmtId="49" fontId="17" fillId="0" borderId="23" xfId="0" applyNumberFormat="1" applyFont="1" applyFill="1" applyBorder="1" applyAlignment="1">
      <alignment horizontal="center" vertical="center" wrapText="1"/>
    </xf>
    <xf numFmtId="0" fontId="20" fillId="0" borderId="35" xfId="0" applyFont="1" applyBorder="1" applyAlignment="1">
      <alignment wrapText="1"/>
    </xf>
    <xf numFmtId="0" fontId="20" fillId="0" borderId="33" xfId="0" applyFont="1" applyBorder="1" applyAlignment="1">
      <alignment wrapText="1"/>
    </xf>
    <xf numFmtId="2" fontId="11" fillId="4" borderId="19" xfId="0" applyNumberFormat="1" applyFont="1" applyFill="1" applyBorder="1" applyAlignment="1">
      <alignment horizontal="left" wrapText="1"/>
    </xf>
    <xf numFmtId="2" fontId="11" fillId="4" borderId="20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/>
    <xf numFmtId="0" fontId="2" fillId="0" borderId="0" xfId="0" applyFont="1" applyFill="1" applyBorder="1" applyAlignment="1">
      <alignment vertical="top"/>
    </xf>
    <xf numFmtId="0" fontId="14" fillId="0" borderId="0" xfId="0" applyFont="1" applyAlignme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6" fillId="4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3" fillId="0" borderId="19" xfId="0" applyFont="1" applyBorder="1" applyAlignment="1">
      <alignment horizontal="center" wrapText="1"/>
    </xf>
    <xf numFmtId="49" fontId="15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horizontal="center"/>
    </xf>
  </cellXfs>
  <cellStyles count="12">
    <cellStyle name="Обычный" xfId="0" builtinId="0"/>
    <cellStyle name="Обычный 2" xfId="1"/>
    <cellStyle name="Обычный 2 2" xfId="2"/>
    <cellStyle name="Обычный 2 2_Солнечное Приложения на 2014 год " xfId="3"/>
    <cellStyle name="Обычный 3" xfId="4"/>
    <cellStyle name="Обычный 4" xfId="5"/>
    <cellStyle name="Обычный 5" xfId="6"/>
    <cellStyle name="Обычный 5 2" xfId="7"/>
    <cellStyle name="Обычный 6" xfId="8"/>
    <cellStyle name="Обычный 7" xfId="9"/>
    <cellStyle name="Обычный 8" xfId="10"/>
    <cellStyle name="Обычный 9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86;&#1073;&#1084;&#1077;&#1085;\Users\&#1055;&#1086;&#1083;&#1100;&#1079;&#1086;&#1074;&#1072;&#1090;&#1077;&#1083;&#1100;\Desktop\&#1041;&#1102;&#1076;&#1078;&#1077;&#1090;%202019\&#1057;&#1045;&#1057;&#1057;&#1048;&#1071;%20&#1042;%202019%20&#1075;&#1086;&#1076;&#1091;\&#1080;&#1102;&#1083;&#1100;\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34">
          <cell r="G34">
            <v>2676118</v>
          </cell>
        </row>
        <row r="37">
          <cell r="G37">
            <v>37922</v>
          </cell>
        </row>
        <row r="38">
          <cell r="G38">
            <v>25000</v>
          </cell>
        </row>
        <row r="42">
          <cell r="G42">
            <v>25000</v>
          </cell>
        </row>
        <row r="47">
          <cell r="G47">
            <v>6000</v>
          </cell>
        </row>
        <row r="48">
          <cell r="G48">
            <v>191500</v>
          </cell>
        </row>
        <row r="63">
          <cell r="G63">
            <v>17600</v>
          </cell>
        </row>
        <row r="67">
          <cell r="G67">
            <v>0</v>
          </cell>
        </row>
        <row r="68">
          <cell r="G68">
            <v>5000</v>
          </cell>
        </row>
        <row r="73">
          <cell r="G73">
            <v>2000</v>
          </cell>
        </row>
        <row r="74">
          <cell r="G74">
            <v>48000</v>
          </cell>
        </row>
        <row r="78">
          <cell r="G78">
            <v>36000</v>
          </cell>
        </row>
        <row r="79">
          <cell r="G79">
            <v>12000</v>
          </cell>
        </row>
        <row r="115">
          <cell r="G115">
            <v>619214</v>
          </cell>
        </row>
        <row r="121">
          <cell r="G121">
            <v>0</v>
          </cell>
        </row>
        <row r="138">
          <cell r="G138">
            <v>5006102</v>
          </cell>
        </row>
        <row r="165">
          <cell r="G165">
            <v>147564</v>
          </cell>
        </row>
      </sheetData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zoomScaleNormal="80" workbookViewId="0">
      <selection activeCell="C10" sqref="C10"/>
    </sheetView>
  </sheetViews>
  <sheetFormatPr defaultRowHeight="12.75"/>
  <cols>
    <col min="1" max="1" width="37" customWidth="1"/>
    <col min="2" max="2" width="58.42578125" customWidth="1"/>
    <col min="3" max="3" width="34.42578125" style="1" customWidth="1"/>
    <col min="4" max="4" width="0" hidden="1" customWidth="1"/>
    <col min="5" max="5" width="8.85546875" hidden="1" customWidth="1"/>
    <col min="6" max="6" width="0" hidden="1" customWidth="1"/>
  </cols>
  <sheetData>
    <row r="1" spans="1:6" ht="12.4" customHeight="1">
      <c r="B1" s="523" t="s">
        <v>674</v>
      </c>
      <c r="C1" s="523"/>
      <c r="D1" s="524"/>
      <c r="E1" s="524"/>
    </row>
    <row r="2" spans="1:6" ht="17.25" customHeight="1">
      <c r="B2" s="525" t="s">
        <v>675</v>
      </c>
      <c r="C2" s="524"/>
      <c r="D2" s="524"/>
      <c r="E2" s="524"/>
    </row>
    <row r="3" spans="1:6" ht="18" customHeight="1">
      <c r="B3" s="526" t="s">
        <v>676</v>
      </c>
      <c r="C3" s="524"/>
      <c r="D3" s="524"/>
      <c r="E3" s="524"/>
    </row>
    <row r="4" spans="1:6" ht="18" customHeight="1">
      <c r="B4" s="525" t="s">
        <v>677</v>
      </c>
      <c r="C4" s="524"/>
      <c r="D4" s="524"/>
      <c r="E4" s="524"/>
    </row>
    <row r="5" spans="1:6" ht="17.25" customHeight="1">
      <c r="B5" s="527" t="s">
        <v>709</v>
      </c>
      <c r="C5" s="524"/>
      <c r="D5" s="524"/>
      <c r="E5" s="524"/>
    </row>
    <row r="6" spans="1:6" ht="17.25" customHeight="1">
      <c r="B6" s="527" t="s">
        <v>678</v>
      </c>
      <c r="C6" s="524"/>
      <c r="D6" s="524"/>
      <c r="E6" s="524"/>
    </row>
    <row r="7" spans="1:6" ht="17.25" customHeight="1">
      <c r="B7" s="527" t="s">
        <v>679</v>
      </c>
      <c r="C7" s="524"/>
      <c r="D7" s="524"/>
      <c r="E7" s="524"/>
    </row>
    <row r="8" spans="1:6" ht="18.75" customHeight="1">
      <c r="B8" s="527" t="s">
        <v>712</v>
      </c>
      <c r="C8" s="524"/>
      <c r="D8" s="524"/>
      <c r="E8" s="524"/>
    </row>
    <row r="9" spans="1:6" ht="19.5" customHeight="1">
      <c r="B9" s="527" t="s">
        <v>680</v>
      </c>
      <c r="C9" s="524"/>
      <c r="D9" s="524"/>
      <c r="E9" s="524"/>
    </row>
    <row r="10" spans="1:6" ht="18.75" customHeight="1">
      <c r="A10" s="4"/>
      <c r="B10" s="523" t="s">
        <v>799</v>
      </c>
      <c r="C10" s="523"/>
      <c r="D10" s="524"/>
      <c r="E10" s="524"/>
    </row>
    <row r="11" spans="1:6" ht="15.75" customHeight="1">
      <c r="A11" s="4"/>
      <c r="B11" s="523"/>
      <c r="C11" s="523"/>
      <c r="D11" s="524"/>
      <c r="E11" s="524"/>
    </row>
    <row r="12" spans="1:6" ht="21.75" customHeight="1">
      <c r="B12" s="5"/>
      <c r="C12" s="3"/>
      <c r="F12" s="5"/>
    </row>
    <row r="13" spans="1:6" ht="12" customHeight="1">
      <c r="B13" s="5"/>
      <c r="C13" s="5"/>
    </row>
    <row r="14" spans="1:6" ht="15" customHeight="1">
      <c r="A14" s="635" t="s">
        <v>611</v>
      </c>
      <c r="B14" s="635"/>
      <c r="C14" s="635"/>
    </row>
    <row r="15" spans="1:6" ht="41.25" customHeight="1">
      <c r="A15" s="635"/>
      <c r="B15" s="635"/>
      <c r="C15" s="635"/>
    </row>
    <row r="16" spans="1:6" ht="18.75">
      <c r="B16" s="6"/>
      <c r="C16" s="7" t="s">
        <v>104</v>
      </c>
    </row>
    <row r="17" spans="1:5" ht="36.75" customHeight="1">
      <c r="A17" s="8" t="s">
        <v>105</v>
      </c>
      <c r="B17" s="9" t="s">
        <v>106</v>
      </c>
      <c r="C17" s="10" t="s">
        <v>567</v>
      </c>
    </row>
    <row r="18" spans="1:5" ht="56.25" hidden="1">
      <c r="A18" s="11" t="s">
        <v>107</v>
      </c>
      <c r="B18" s="12" t="s">
        <v>108</v>
      </c>
      <c r="C18" s="13">
        <f>C19</f>
        <v>0</v>
      </c>
    </row>
    <row r="19" spans="1:5" ht="75" hidden="1">
      <c r="A19" s="11" t="s">
        <v>109</v>
      </c>
      <c r="B19" s="12" t="s">
        <v>110</v>
      </c>
      <c r="C19" s="13">
        <v>0</v>
      </c>
    </row>
    <row r="20" spans="1:5" ht="56.25" hidden="1">
      <c r="A20" s="11" t="s">
        <v>111</v>
      </c>
      <c r="B20" s="12" t="s">
        <v>112</v>
      </c>
      <c r="C20" s="13">
        <f>C21</f>
        <v>0</v>
      </c>
    </row>
    <row r="21" spans="1:5" ht="75" hidden="1">
      <c r="A21" s="11" t="s">
        <v>113</v>
      </c>
      <c r="B21" s="12" t="s">
        <v>114</v>
      </c>
      <c r="C21" s="13">
        <v>0</v>
      </c>
    </row>
    <row r="22" spans="1:5" ht="56.25" hidden="1">
      <c r="A22" s="14" t="s">
        <v>115</v>
      </c>
      <c r="B22" s="15" t="s">
        <v>116</v>
      </c>
      <c r="C22" s="16">
        <f>C23-C25</f>
        <v>0</v>
      </c>
      <c r="D22" t="e">
        <f>#REF!-#REF!</f>
        <v>#REF!</v>
      </c>
    </row>
    <row r="23" spans="1:5" ht="56.25" hidden="1">
      <c r="A23" s="11" t="s">
        <v>107</v>
      </c>
      <c r="B23" s="12" t="s">
        <v>108</v>
      </c>
      <c r="C23" s="13">
        <f>C24</f>
        <v>0</v>
      </c>
    </row>
    <row r="24" spans="1:5" ht="75" hidden="1">
      <c r="A24" s="11" t="s">
        <v>109</v>
      </c>
      <c r="B24" s="12" t="s">
        <v>110</v>
      </c>
      <c r="C24" s="13">
        <v>0</v>
      </c>
    </row>
    <row r="25" spans="1:5" ht="56.25" hidden="1">
      <c r="A25" s="11" t="s">
        <v>111</v>
      </c>
      <c r="B25" s="12" t="s">
        <v>112</v>
      </c>
      <c r="C25" s="13">
        <f>C26</f>
        <v>0</v>
      </c>
    </row>
    <row r="26" spans="1:5" ht="75" hidden="1">
      <c r="A26" s="11" t="s">
        <v>113</v>
      </c>
      <c r="B26" s="17" t="s">
        <v>114</v>
      </c>
      <c r="C26" s="13">
        <v>0</v>
      </c>
    </row>
    <row r="27" spans="1:5" ht="28.5" hidden="1" customHeight="1">
      <c r="A27" s="18" t="s">
        <v>117</v>
      </c>
      <c r="B27" s="19" t="s">
        <v>118</v>
      </c>
      <c r="C27" s="20">
        <f>C28-C30</f>
        <v>0</v>
      </c>
    </row>
    <row r="28" spans="1:5" ht="37.5" hidden="1">
      <c r="A28" s="21" t="s">
        <v>119</v>
      </c>
      <c r="B28" s="22" t="s">
        <v>120</v>
      </c>
      <c r="C28" s="23">
        <f>C29</f>
        <v>0</v>
      </c>
    </row>
    <row r="29" spans="1:5" ht="56.25" hidden="1">
      <c r="A29" s="21" t="s">
        <v>121</v>
      </c>
      <c r="B29" s="22" t="s">
        <v>122</v>
      </c>
      <c r="C29" s="23">
        <v>0</v>
      </c>
    </row>
    <row r="30" spans="1:5" ht="56.25" hidden="1">
      <c r="A30" s="21" t="s">
        <v>123</v>
      </c>
      <c r="B30" s="22" t="s">
        <v>124</v>
      </c>
      <c r="C30" s="24">
        <f>C31</f>
        <v>0</v>
      </c>
    </row>
    <row r="31" spans="1:5" ht="56.25" hidden="1">
      <c r="A31" s="21" t="s">
        <v>125</v>
      </c>
      <c r="B31" s="25" t="s">
        <v>126</v>
      </c>
      <c r="C31" s="26">
        <v>0</v>
      </c>
    </row>
    <row r="32" spans="1:5" ht="59.25" hidden="1" customHeight="1">
      <c r="A32" s="14" t="s">
        <v>115</v>
      </c>
      <c r="B32" s="27" t="s">
        <v>127</v>
      </c>
      <c r="C32" s="28">
        <f>C33-C35</f>
        <v>0</v>
      </c>
      <c r="D32" t="e">
        <f>#REF!-#REF!</f>
        <v>#REF!</v>
      </c>
      <c r="E32" s="29"/>
    </row>
    <row r="33" spans="1:4" ht="63" hidden="1" customHeight="1">
      <c r="A33" s="11" t="s">
        <v>128</v>
      </c>
      <c r="B33" s="25" t="s">
        <v>108</v>
      </c>
      <c r="C33" s="26">
        <f>C34</f>
        <v>0</v>
      </c>
    </row>
    <row r="34" spans="1:4" ht="75.75" hidden="1" customHeight="1">
      <c r="A34" s="11" t="s">
        <v>129</v>
      </c>
      <c r="B34" s="25" t="s">
        <v>130</v>
      </c>
      <c r="C34" s="26">
        <v>0</v>
      </c>
    </row>
    <row r="35" spans="1:4" ht="58.5" hidden="1" customHeight="1">
      <c r="A35" s="11" t="s">
        <v>131</v>
      </c>
      <c r="B35" s="25" t="s">
        <v>132</v>
      </c>
      <c r="C35" s="26">
        <f>C36</f>
        <v>0</v>
      </c>
    </row>
    <row r="36" spans="1:4" ht="78" hidden="1" customHeight="1">
      <c r="A36" s="11" t="s">
        <v>133</v>
      </c>
      <c r="B36" s="25" t="s">
        <v>134</v>
      </c>
      <c r="C36" s="26">
        <v>0</v>
      </c>
    </row>
    <row r="37" spans="1:4" ht="37.5">
      <c r="A37" s="18" t="s">
        <v>135</v>
      </c>
      <c r="B37" s="30" t="s">
        <v>136</v>
      </c>
      <c r="C37" s="20">
        <f>C41-C38</f>
        <v>1619666.7199999988</v>
      </c>
      <c r="D37" s="1"/>
    </row>
    <row r="38" spans="1:4" ht="21" customHeight="1">
      <c r="A38" s="21" t="s">
        <v>137</v>
      </c>
      <c r="B38" s="31" t="s">
        <v>138</v>
      </c>
      <c r="C38" s="26">
        <f>C39</f>
        <v>27507170</v>
      </c>
    </row>
    <row r="39" spans="1:4" ht="36" customHeight="1">
      <c r="A39" s="21" t="s">
        <v>139</v>
      </c>
      <c r="B39" s="31" t="s">
        <v>140</v>
      </c>
      <c r="C39" s="26">
        <f>C40</f>
        <v>27507170</v>
      </c>
    </row>
    <row r="40" spans="1:4" ht="40.5" customHeight="1">
      <c r="A40" s="21" t="s">
        <v>141</v>
      </c>
      <c r="B40" s="31" t="s">
        <v>537</v>
      </c>
      <c r="C40" s="26">
        <v>27507170</v>
      </c>
    </row>
    <row r="41" spans="1:4" ht="24" customHeight="1">
      <c r="A41" s="21" t="s">
        <v>142</v>
      </c>
      <c r="B41" s="31" t="s">
        <v>143</v>
      </c>
      <c r="C41" s="26">
        <f>C42</f>
        <v>29126836.719999999</v>
      </c>
    </row>
    <row r="42" spans="1:4" ht="39.75" customHeight="1">
      <c r="A42" s="21" t="s">
        <v>144</v>
      </c>
      <c r="B42" s="31" t="s">
        <v>145</v>
      </c>
      <c r="C42" s="26">
        <f>C43</f>
        <v>29126836.719999999</v>
      </c>
    </row>
    <row r="43" spans="1:4" ht="57" customHeight="1">
      <c r="A43" s="21" t="s">
        <v>146</v>
      </c>
      <c r="B43" s="32" t="s">
        <v>538</v>
      </c>
      <c r="C43" s="26">
        <v>29126836.719999999</v>
      </c>
    </row>
    <row r="44" spans="1:4" ht="37.5" hidden="1">
      <c r="A44" s="33" t="s">
        <v>147</v>
      </c>
      <c r="B44" s="34" t="s">
        <v>148</v>
      </c>
      <c r="C44" s="35">
        <v>0</v>
      </c>
    </row>
    <row r="45" spans="1:4" ht="37.5" hidden="1">
      <c r="A45" s="36" t="s">
        <v>149</v>
      </c>
      <c r="B45" s="37" t="s">
        <v>150</v>
      </c>
      <c r="C45" s="13">
        <v>0</v>
      </c>
    </row>
    <row r="46" spans="1:4" ht="37.5" hidden="1">
      <c r="A46" s="38" t="s">
        <v>151</v>
      </c>
      <c r="B46" s="39" t="s">
        <v>152</v>
      </c>
      <c r="C46" s="40">
        <f>C47</f>
        <v>0</v>
      </c>
    </row>
    <row r="47" spans="1:4" ht="75" hidden="1">
      <c r="A47" s="41" t="s">
        <v>153</v>
      </c>
      <c r="B47" s="42" t="s">
        <v>154</v>
      </c>
      <c r="C47" s="40"/>
    </row>
    <row r="48" spans="1:4" ht="48" hidden="1" customHeight="1">
      <c r="A48" s="36" t="s">
        <v>155</v>
      </c>
      <c r="B48" s="37" t="s">
        <v>156</v>
      </c>
      <c r="C48" s="35">
        <f>C49</f>
        <v>0</v>
      </c>
    </row>
    <row r="49" spans="1:3" ht="93.75" hidden="1">
      <c r="A49" s="43" t="s">
        <v>164</v>
      </c>
      <c r="B49" s="44" t="s">
        <v>165</v>
      </c>
      <c r="C49" s="45"/>
    </row>
    <row r="50" spans="1:3" ht="29.85" customHeight="1">
      <c r="A50" s="46"/>
      <c r="B50" s="47" t="s">
        <v>166</v>
      </c>
      <c r="C50" s="48">
        <f>C27+C22+C37+C44</f>
        <v>1619666.7199999988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94"/>
    <col min="2" max="2" width="59.28515625" style="94" customWidth="1"/>
    <col min="3" max="3" width="17.5703125" style="94" customWidth="1"/>
    <col min="4" max="16384" width="9.140625" style="94"/>
  </cols>
  <sheetData>
    <row r="1" spans="1:256">
      <c r="A1" s="4" t="s">
        <v>167</v>
      </c>
      <c r="B1" s="93" t="s">
        <v>88</v>
      </c>
      <c r="C1" s="93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4"/>
      <c r="B2" s="654" t="s">
        <v>89</v>
      </c>
      <c r="C2" s="65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4"/>
      <c r="B3" s="93" t="s">
        <v>90</v>
      </c>
      <c r="C3" s="9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4"/>
      <c r="B4" s="93" t="s">
        <v>91</v>
      </c>
      <c r="C4" s="93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4"/>
      <c r="B5" s="93" t="s">
        <v>92</v>
      </c>
      <c r="C5" s="93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4"/>
      <c r="B6" s="93" t="s">
        <v>93</v>
      </c>
      <c r="C6" s="93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4"/>
      <c r="B7" s="93" t="s">
        <v>94</v>
      </c>
      <c r="C7" s="93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56"/>
      <c r="C8" s="156"/>
    </row>
    <row r="9" spans="1:256">
      <c r="B9" s="156"/>
      <c r="C9" s="156"/>
    </row>
    <row r="10" spans="1:256">
      <c r="B10" s="156"/>
      <c r="C10" s="156"/>
    </row>
    <row r="11" spans="1:256">
      <c r="B11" s="156"/>
      <c r="C11" s="156"/>
    </row>
    <row r="13" spans="1:256" ht="15.75" customHeight="1">
      <c r="A13" s="655" t="s">
        <v>95</v>
      </c>
      <c r="B13" s="655"/>
      <c r="C13" s="655"/>
      <c r="D13" s="655"/>
      <c r="E13" s="157"/>
      <c r="F13" s="157"/>
    </row>
    <row r="14" spans="1:256" ht="15.75" customHeight="1">
      <c r="A14" s="655" t="s">
        <v>96</v>
      </c>
      <c r="B14" s="655"/>
      <c r="C14" s="655"/>
      <c r="D14" s="655"/>
    </row>
    <row r="15" spans="1:256" ht="15.75" customHeight="1">
      <c r="A15" s="655" t="s">
        <v>97</v>
      </c>
      <c r="B15" s="655"/>
      <c r="C15" s="655"/>
      <c r="D15" s="655"/>
      <c r="E15" s="157"/>
      <c r="F15" s="157"/>
    </row>
    <row r="16" spans="1:256">
      <c r="B16" s="156"/>
      <c r="C16" s="157"/>
      <c r="D16" s="157"/>
      <c r="E16" s="157"/>
      <c r="F16" s="157"/>
    </row>
    <row r="17" spans="1:6">
      <c r="B17" s="156"/>
      <c r="C17" s="157"/>
      <c r="D17" s="157"/>
      <c r="E17" s="157"/>
      <c r="F17" s="157"/>
    </row>
    <row r="19" spans="1:6" s="159" customFormat="1">
      <c r="A19" s="158" t="s">
        <v>86</v>
      </c>
      <c r="B19" s="158" t="s">
        <v>98</v>
      </c>
      <c r="C19" s="158" t="s">
        <v>99</v>
      </c>
    </row>
    <row r="20" spans="1:6" ht="28.5" customHeight="1">
      <c r="A20" s="653" t="s">
        <v>100</v>
      </c>
      <c r="B20" s="160" t="s">
        <v>118</v>
      </c>
      <c r="C20" s="161">
        <f>C22-C23</f>
        <v>5340000</v>
      </c>
    </row>
    <row r="21" spans="1:6">
      <c r="A21" s="653"/>
      <c r="B21" s="162" t="s">
        <v>101</v>
      </c>
      <c r="C21" s="163"/>
    </row>
    <row r="22" spans="1:6" ht="47.25">
      <c r="A22" s="653"/>
      <c r="B22" s="164" t="s">
        <v>102</v>
      </c>
      <c r="C22" s="161">
        <v>5500000</v>
      </c>
    </row>
    <row r="23" spans="1:6" ht="47.25">
      <c r="A23" s="653"/>
      <c r="B23" s="164" t="s">
        <v>103</v>
      </c>
      <c r="C23" s="161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view="pageBreakPreview" zoomScaleNormal="80" workbookViewId="0">
      <selection activeCell="B8" sqref="B8"/>
    </sheetView>
  </sheetViews>
  <sheetFormatPr defaultRowHeight="12.75"/>
  <cols>
    <col min="1" max="1" width="37" customWidth="1"/>
    <col min="2" max="2" width="58.42578125" customWidth="1"/>
    <col min="3" max="3" width="19.85546875" style="1" customWidth="1"/>
    <col min="4" max="4" width="0" hidden="1" customWidth="1"/>
    <col min="5" max="5" width="19.7109375" customWidth="1"/>
    <col min="6" max="6" width="0" hidden="1" customWidth="1"/>
  </cols>
  <sheetData>
    <row r="1" spans="1:6" ht="17.25" customHeight="1">
      <c r="B1" s="523" t="s">
        <v>725</v>
      </c>
      <c r="C1" s="523"/>
      <c r="D1" s="524"/>
      <c r="E1" s="524"/>
    </row>
    <row r="2" spans="1:6" ht="18" customHeight="1">
      <c r="B2" s="525" t="s">
        <v>675</v>
      </c>
      <c r="C2" s="524"/>
      <c r="D2" s="524"/>
      <c r="E2" s="524"/>
    </row>
    <row r="3" spans="1:6" ht="18" customHeight="1">
      <c r="B3" s="526" t="s">
        <v>676</v>
      </c>
      <c r="C3" s="524"/>
      <c r="D3" s="524"/>
      <c r="E3" s="524"/>
    </row>
    <row r="4" spans="1:6" ht="17.25" customHeight="1">
      <c r="B4" s="525" t="s">
        <v>677</v>
      </c>
      <c r="C4" s="524"/>
      <c r="D4" s="524"/>
      <c r="E4" s="524"/>
    </row>
    <row r="5" spans="1:6" ht="17.25" customHeight="1">
      <c r="B5" s="527" t="s">
        <v>709</v>
      </c>
      <c r="C5" s="524"/>
      <c r="D5" s="524"/>
      <c r="E5" s="524"/>
    </row>
    <row r="6" spans="1:6" ht="18.75" customHeight="1">
      <c r="B6" s="527" t="s">
        <v>678</v>
      </c>
      <c r="C6" s="524"/>
      <c r="D6" s="524"/>
      <c r="E6" s="524"/>
    </row>
    <row r="7" spans="1:6" ht="18.75" customHeight="1">
      <c r="B7" s="527" t="s">
        <v>726</v>
      </c>
      <c r="C7" s="524"/>
      <c r="D7" s="524"/>
      <c r="E7" s="524"/>
    </row>
    <row r="8" spans="1:6" ht="18" customHeight="1">
      <c r="A8" s="4"/>
      <c r="B8" s="527" t="s">
        <v>712</v>
      </c>
      <c r="C8" s="524"/>
      <c r="D8" s="524"/>
      <c r="E8" s="524"/>
    </row>
    <row r="9" spans="1:6" ht="16.5" customHeight="1">
      <c r="A9" s="4"/>
      <c r="B9" s="527" t="s">
        <v>727</v>
      </c>
      <c r="C9" s="524"/>
      <c r="D9" s="524"/>
      <c r="E9" s="524"/>
    </row>
    <row r="10" spans="1:6" ht="21.75" customHeight="1">
      <c r="B10" s="523" t="s">
        <v>800</v>
      </c>
      <c r="C10" s="523"/>
      <c r="D10" s="524"/>
      <c r="E10" s="524"/>
      <c r="F10" s="5"/>
    </row>
    <row r="11" spans="1:6" ht="12" customHeight="1">
      <c r="B11" s="5"/>
      <c r="C11" s="5"/>
    </row>
    <row r="12" spans="1:6" ht="15" customHeight="1">
      <c r="A12" s="635" t="s">
        <v>767</v>
      </c>
      <c r="B12" s="635"/>
      <c r="C12" s="635"/>
      <c r="D12" s="636"/>
      <c r="E12" s="636"/>
    </row>
    <row r="13" spans="1:6" ht="46.5" customHeight="1">
      <c r="A13" s="635"/>
      <c r="B13" s="635"/>
      <c r="C13" s="635"/>
      <c r="D13" s="636"/>
      <c r="E13" s="636"/>
    </row>
    <row r="14" spans="1:6" ht="18.75">
      <c r="B14" s="6"/>
      <c r="C14" s="7"/>
      <c r="E14" s="7" t="s">
        <v>104</v>
      </c>
    </row>
    <row r="15" spans="1:6" ht="36.75" customHeight="1">
      <c r="A15" s="8" t="s">
        <v>105</v>
      </c>
      <c r="B15" s="9" t="s">
        <v>106</v>
      </c>
      <c r="C15" s="10" t="s">
        <v>765</v>
      </c>
      <c r="E15" s="10" t="s">
        <v>766</v>
      </c>
    </row>
    <row r="16" spans="1:6" ht="56.25" hidden="1">
      <c r="A16" s="11" t="s">
        <v>107</v>
      </c>
      <c r="B16" s="12" t="s">
        <v>108</v>
      </c>
      <c r="C16" s="13">
        <f>C17</f>
        <v>0</v>
      </c>
      <c r="E16" s="13">
        <f>E17</f>
        <v>0</v>
      </c>
    </row>
    <row r="17" spans="1:5" ht="75" hidden="1">
      <c r="A17" s="11" t="s">
        <v>109</v>
      </c>
      <c r="B17" s="12" t="s">
        <v>110</v>
      </c>
      <c r="C17" s="13">
        <v>0</v>
      </c>
      <c r="E17" s="13">
        <v>0</v>
      </c>
    </row>
    <row r="18" spans="1:5" ht="56.25" hidden="1">
      <c r="A18" s="11" t="s">
        <v>111</v>
      </c>
      <c r="B18" s="12" t="s">
        <v>112</v>
      </c>
      <c r="C18" s="13">
        <f>C19</f>
        <v>0</v>
      </c>
      <c r="E18" s="13">
        <f>E19</f>
        <v>0</v>
      </c>
    </row>
    <row r="19" spans="1:5" ht="75" hidden="1">
      <c r="A19" s="11" t="s">
        <v>113</v>
      </c>
      <c r="B19" s="12" t="s">
        <v>114</v>
      </c>
      <c r="C19" s="13">
        <v>0</v>
      </c>
      <c r="E19" s="13">
        <v>0</v>
      </c>
    </row>
    <row r="20" spans="1:5" ht="56.25" hidden="1">
      <c r="A20" s="14" t="s">
        <v>115</v>
      </c>
      <c r="B20" s="15" t="s">
        <v>116</v>
      </c>
      <c r="C20" s="16">
        <f>C21-C23</f>
        <v>0</v>
      </c>
      <c r="D20" t="e">
        <f>#REF!-#REF!</f>
        <v>#REF!</v>
      </c>
      <c r="E20" s="16">
        <f>E21-E23</f>
        <v>0</v>
      </c>
    </row>
    <row r="21" spans="1:5" ht="56.25" hidden="1">
      <c r="A21" s="11" t="s">
        <v>107</v>
      </c>
      <c r="B21" s="12" t="s">
        <v>108</v>
      </c>
      <c r="C21" s="13">
        <f>C22</f>
        <v>0</v>
      </c>
      <c r="E21" s="13">
        <f>E22</f>
        <v>0</v>
      </c>
    </row>
    <row r="22" spans="1:5" ht="75" hidden="1">
      <c r="A22" s="11" t="s">
        <v>109</v>
      </c>
      <c r="B22" s="12" t="s">
        <v>110</v>
      </c>
      <c r="C22" s="13">
        <v>0</v>
      </c>
      <c r="E22" s="13">
        <v>0</v>
      </c>
    </row>
    <row r="23" spans="1:5" ht="56.25" hidden="1">
      <c r="A23" s="11" t="s">
        <v>111</v>
      </c>
      <c r="B23" s="12" t="s">
        <v>112</v>
      </c>
      <c r="C23" s="13">
        <f>C24</f>
        <v>0</v>
      </c>
      <c r="E23" s="13">
        <f>E24</f>
        <v>0</v>
      </c>
    </row>
    <row r="24" spans="1:5" ht="75" hidden="1">
      <c r="A24" s="11" t="s">
        <v>113</v>
      </c>
      <c r="B24" s="17" t="s">
        <v>114</v>
      </c>
      <c r="C24" s="13">
        <v>0</v>
      </c>
      <c r="E24" s="13">
        <v>0</v>
      </c>
    </row>
    <row r="25" spans="1:5" ht="28.5" hidden="1" customHeight="1">
      <c r="A25" s="18" t="s">
        <v>117</v>
      </c>
      <c r="B25" s="19" t="s">
        <v>118</v>
      </c>
      <c r="C25" s="20">
        <f>C26-C28</f>
        <v>0</v>
      </c>
      <c r="E25" s="20">
        <f>E26-E28</f>
        <v>0</v>
      </c>
    </row>
    <row r="26" spans="1:5" ht="37.5" hidden="1">
      <c r="A26" s="21" t="s">
        <v>119</v>
      </c>
      <c r="B26" s="22" t="s">
        <v>120</v>
      </c>
      <c r="C26" s="23">
        <f>C27</f>
        <v>0</v>
      </c>
      <c r="E26" s="23">
        <f>E27</f>
        <v>0</v>
      </c>
    </row>
    <row r="27" spans="1:5" ht="56.25" hidden="1">
      <c r="A27" s="21" t="s">
        <v>121</v>
      </c>
      <c r="B27" s="22" t="s">
        <v>122</v>
      </c>
      <c r="C27" s="23">
        <v>0</v>
      </c>
      <c r="E27" s="23">
        <v>0</v>
      </c>
    </row>
    <row r="28" spans="1:5" ht="56.25" hidden="1">
      <c r="A28" s="21" t="s">
        <v>123</v>
      </c>
      <c r="B28" s="22" t="s">
        <v>124</v>
      </c>
      <c r="C28" s="24">
        <f>C29</f>
        <v>0</v>
      </c>
      <c r="E28" s="24">
        <f>E29</f>
        <v>0</v>
      </c>
    </row>
    <row r="29" spans="1:5" ht="56.25" hidden="1">
      <c r="A29" s="21" t="s">
        <v>125</v>
      </c>
      <c r="B29" s="25" t="s">
        <v>126</v>
      </c>
      <c r="C29" s="26">
        <v>0</v>
      </c>
      <c r="E29" s="26">
        <v>0</v>
      </c>
    </row>
    <row r="30" spans="1:5" ht="59.25" hidden="1" customHeight="1">
      <c r="A30" s="14" t="s">
        <v>115</v>
      </c>
      <c r="B30" s="27" t="s">
        <v>127</v>
      </c>
      <c r="C30" s="28">
        <f>C31-C33</f>
        <v>0</v>
      </c>
      <c r="D30" t="e">
        <f>#REF!-#REF!</f>
        <v>#REF!</v>
      </c>
      <c r="E30" s="28">
        <f>E31-E33</f>
        <v>0</v>
      </c>
    </row>
    <row r="31" spans="1:5" ht="63" hidden="1" customHeight="1">
      <c r="A31" s="11" t="s">
        <v>128</v>
      </c>
      <c r="B31" s="25" t="s">
        <v>108</v>
      </c>
      <c r="C31" s="26">
        <f>C32</f>
        <v>0</v>
      </c>
      <c r="E31" s="26">
        <f>E32</f>
        <v>0</v>
      </c>
    </row>
    <row r="32" spans="1:5" ht="75.75" hidden="1" customHeight="1">
      <c r="A32" s="11" t="s">
        <v>129</v>
      </c>
      <c r="B32" s="25" t="s">
        <v>130</v>
      </c>
      <c r="C32" s="26">
        <v>0</v>
      </c>
      <c r="E32" s="26">
        <v>0</v>
      </c>
    </row>
    <row r="33" spans="1:5" ht="58.5" hidden="1" customHeight="1">
      <c r="A33" s="11" t="s">
        <v>131</v>
      </c>
      <c r="B33" s="25" t="s">
        <v>132</v>
      </c>
      <c r="C33" s="26">
        <f>C34</f>
        <v>0</v>
      </c>
      <c r="E33" s="26">
        <f>E34</f>
        <v>0</v>
      </c>
    </row>
    <row r="34" spans="1:5" ht="78" hidden="1" customHeight="1">
      <c r="A34" s="11" t="s">
        <v>133</v>
      </c>
      <c r="B34" s="25" t="s">
        <v>134</v>
      </c>
      <c r="C34" s="26">
        <v>0</v>
      </c>
      <c r="E34" s="26">
        <v>0</v>
      </c>
    </row>
    <row r="35" spans="1:5" ht="37.5">
      <c r="A35" s="18" t="s">
        <v>135</v>
      </c>
      <c r="B35" s="30" t="s">
        <v>136</v>
      </c>
      <c r="C35" s="20">
        <f>C39-C36</f>
        <v>0</v>
      </c>
      <c r="D35" s="1"/>
      <c r="E35" s="20">
        <f>E39-E36</f>
        <v>0</v>
      </c>
    </row>
    <row r="36" spans="1:5" ht="21" customHeight="1">
      <c r="A36" s="21" t="s">
        <v>137</v>
      </c>
      <c r="B36" s="31" t="s">
        <v>138</v>
      </c>
      <c r="C36" s="26">
        <f>C37</f>
        <v>36025630</v>
      </c>
      <c r="E36" s="26">
        <f>E37</f>
        <v>27947920</v>
      </c>
    </row>
    <row r="37" spans="1:5" ht="36" customHeight="1">
      <c r="A37" s="21" t="s">
        <v>139</v>
      </c>
      <c r="B37" s="31" t="s">
        <v>140</v>
      </c>
      <c r="C37" s="26">
        <f>C38</f>
        <v>36025630</v>
      </c>
      <c r="E37" s="26">
        <f>E38</f>
        <v>27947920</v>
      </c>
    </row>
    <row r="38" spans="1:5" ht="40.5" customHeight="1">
      <c r="A38" s="21" t="s">
        <v>141</v>
      </c>
      <c r="B38" s="31" t="s">
        <v>537</v>
      </c>
      <c r="C38" s="26">
        <v>36025630</v>
      </c>
      <c r="E38" s="26">
        <v>27947920</v>
      </c>
    </row>
    <row r="39" spans="1:5" ht="24" customHeight="1">
      <c r="A39" s="21" t="s">
        <v>142</v>
      </c>
      <c r="B39" s="31" t="s">
        <v>143</v>
      </c>
      <c r="C39" s="26">
        <f>C40</f>
        <v>36025630</v>
      </c>
      <c r="E39" s="26">
        <f>E40</f>
        <v>27947920</v>
      </c>
    </row>
    <row r="40" spans="1:5" ht="39.75" customHeight="1">
      <c r="A40" s="21" t="s">
        <v>144</v>
      </c>
      <c r="B40" s="31" t="s">
        <v>145</v>
      </c>
      <c r="C40" s="26">
        <f>C41</f>
        <v>36025630</v>
      </c>
      <c r="E40" s="26">
        <f>E41</f>
        <v>27947920</v>
      </c>
    </row>
    <row r="41" spans="1:5" ht="45.75" customHeight="1">
      <c r="A41" s="21" t="s">
        <v>146</v>
      </c>
      <c r="B41" s="32" t="s">
        <v>538</v>
      </c>
      <c r="C41" s="26">
        <v>36025630</v>
      </c>
      <c r="E41" s="26">
        <v>27947920</v>
      </c>
    </row>
    <row r="42" spans="1:5" ht="37.5" hidden="1">
      <c r="A42" s="33" t="s">
        <v>147</v>
      </c>
      <c r="B42" s="34" t="s">
        <v>148</v>
      </c>
      <c r="C42" s="35">
        <v>0</v>
      </c>
      <c r="E42" s="35">
        <v>0</v>
      </c>
    </row>
    <row r="43" spans="1:5" ht="37.5" hidden="1">
      <c r="A43" s="49" t="s">
        <v>149</v>
      </c>
      <c r="B43" s="50" t="s">
        <v>150</v>
      </c>
      <c r="C43" s="13">
        <v>0</v>
      </c>
      <c r="E43" s="13">
        <v>0</v>
      </c>
    </row>
    <row r="44" spans="1:5" ht="37.5" hidden="1">
      <c r="A44" s="38" t="s">
        <v>151</v>
      </c>
      <c r="B44" s="39" t="s">
        <v>152</v>
      </c>
      <c r="C44" s="40">
        <f>C45</f>
        <v>0</v>
      </c>
      <c r="E44" s="40">
        <f>E45</f>
        <v>0</v>
      </c>
    </row>
    <row r="45" spans="1:5" ht="75" hidden="1">
      <c r="A45" s="41" t="s">
        <v>153</v>
      </c>
      <c r="B45" s="42" t="s">
        <v>154</v>
      </c>
      <c r="C45" s="40"/>
      <c r="E45" s="40"/>
    </row>
    <row r="46" spans="1:5" ht="48" hidden="1" customHeight="1">
      <c r="A46" s="49" t="s">
        <v>155</v>
      </c>
      <c r="B46" s="50" t="s">
        <v>156</v>
      </c>
      <c r="C46" s="35">
        <f>C47</f>
        <v>0</v>
      </c>
      <c r="E46" s="35">
        <f>E47</f>
        <v>0</v>
      </c>
    </row>
    <row r="47" spans="1:5" ht="93.75" hidden="1">
      <c r="A47" s="51" t="s">
        <v>164</v>
      </c>
      <c r="B47" s="44" t="s">
        <v>165</v>
      </c>
      <c r="C47" s="45"/>
      <c r="E47" s="45"/>
    </row>
    <row r="48" spans="1:5" ht="18.75">
      <c r="A48" s="46"/>
      <c r="B48" s="47" t="s">
        <v>166</v>
      </c>
      <c r="C48" s="48">
        <f>C25+C20+C35+C42</f>
        <v>0</v>
      </c>
      <c r="E48" s="48">
        <f>E25+E20+E35+E42</f>
        <v>0</v>
      </c>
    </row>
  </sheetData>
  <sheetProtection selectLockedCells="1" selectUnlockedCells="1"/>
  <mergeCells count="1">
    <mergeCell ref="A12:E13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16"/>
  <sheetViews>
    <sheetView view="pageBreakPreview" topLeftCell="A41" zoomScaleNormal="80" workbookViewId="0">
      <selection activeCell="B50" sqref="B50"/>
    </sheetView>
  </sheetViews>
  <sheetFormatPr defaultRowHeight="18.75"/>
  <cols>
    <col min="1" max="1" width="38.85546875" style="4" customWidth="1"/>
    <col min="2" max="2" width="107.7109375" style="4" customWidth="1"/>
    <col min="3" max="3" width="21.140625" style="52" customWidth="1"/>
    <col min="4" max="4" width="19.5703125" customWidth="1"/>
  </cols>
  <sheetData>
    <row r="1" spans="1:6" ht="24.75" customHeight="1">
      <c r="A1"/>
      <c r="B1" s="641" t="s">
        <v>707</v>
      </c>
      <c r="C1" s="638"/>
    </row>
    <row r="2" spans="1:6" ht="24.75" customHeight="1">
      <c r="A2"/>
      <c r="B2" s="641" t="s">
        <v>706</v>
      </c>
      <c r="C2" s="638"/>
      <c r="D2" s="636"/>
    </row>
    <row r="3" spans="1:6" ht="24.75" customHeight="1">
      <c r="A3"/>
      <c r="B3" s="642" t="s">
        <v>705</v>
      </c>
      <c r="C3" s="643"/>
      <c r="D3" s="644"/>
    </row>
    <row r="4" spans="1:6" ht="24.75" customHeight="1">
      <c r="A4"/>
      <c r="B4" s="637" t="s">
        <v>704</v>
      </c>
      <c r="C4" s="638"/>
      <c r="D4" s="636"/>
    </row>
    <row r="5" spans="1:6" ht="24.75" customHeight="1">
      <c r="A5"/>
      <c r="B5" s="637" t="s">
        <v>708</v>
      </c>
      <c r="C5" s="638"/>
      <c r="D5" s="636"/>
    </row>
    <row r="6" spans="1:6" ht="24.75" customHeight="1">
      <c r="A6"/>
      <c r="B6" s="637" t="s">
        <v>703</v>
      </c>
      <c r="C6" s="638"/>
      <c r="D6" s="636"/>
    </row>
    <row r="7" spans="1:6" ht="24.75" customHeight="1">
      <c r="A7"/>
      <c r="B7" s="645" t="s">
        <v>701</v>
      </c>
      <c r="C7" s="638"/>
      <c r="D7" s="636"/>
    </row>
    <row r="8" spans="1:6" ht="19.5" customHeight="1">
      <c r="B8" s="637" t="s">
        <v>702</v>
      </c>
      <c r="C8" s="638"/>
      <c r="D8" s="636"/>
    </row>
    <row r="9" spans="1:6" ht="21" customHeight="1">
      <c r="B9" s="637" t="s">
        <v>794</v>
      </c>
      <c r="C9" s="638"/>
    </row>
    <row r="10" spans="1:6" ht="21.75" customHeight="1">
      <c r="A10"/>
      <c r="B10" s="637" t="s">
        <v>801</v>
      </c>
      <c r="C10" s="638"/>
      <c r="D10" s="5"/>
      <c r="E10" s="5"/>
      <c r="F10" s="5"/>
    </row>
    <row r="11" spans="1:6" ht="22.5" customHeight="1">
      <c r="A11" s="5"/>
      <c r="B11" s="5" t="s">
        <v>167</v>
      </c>
      <c r="C11" s="53"/>
    </row>
    <row r="12" spans="1:6" ht="20.25" customHeight="1">
      <c r="A12" s="639" t="s">
        <v>168</v>
      </c>
      <c r="B12" s="639"/>
      <c r="C12" s="639"/>
    </row>
    <row r="13" spans="1:6" ht="20.25" customHeight="1">
      <c r="A13" s="639" t="s">
        <v>515</v>
      </c>
      <c r="B13" s="639"/>
      <c r="C13" s="639"/>
    </row>
    <row r="14" spans="1:6" ht="20.25" customHeight="1">
      <c r="A14" s="640" t="s">
        <v>612</v>
      </c>
      <c r="B14" s="640"/>
      <c r="C14" s="640"/>
    </row>
    <row r="15" spans="1:6" ht="20.25" thickBot="1">
      <c r="A15" s="54"/>
      <c r="B15" s="54"/>
      <c r="C15" s="53"/>
    </row>
    <row r="16" spans="1:6" s="55" customFormat="1" ht="41.25" thickBot="1">
      <c r="A16" s="276" t="s">
        <v>169</v>
      </c>
      <c r="B16" s="371" t="s">
        <v>170</v>
      </c>
      <c r="C16" s="372" t="s">
        <v>592</v>
      </c>
      <c r="D16" s="277" t="s">
        <v>613</v>
      </c>
    </row>
    <row r="17" spans="1:4" s="55" customFormat="1" ht="20.25" customHeight="1">
      <c r="A17" s="278" t="s">
        <v>171</v>
      </c>
      <c r="B17" s="79" t="s">
        <v>172</v>
      </c>
      <c r="C17" s="56">
        <f>C18+C55+C58+C63+C73+C79+C86+C41+C51</f>
        <v>26588430</v>
      </c>
      <c r="D17" s="279">
        <f>D18+D55+D58+D63+D73+D79+D86+D41+D51</f>
        <v>27592720</v>
      </c>
    </row>
    <row r="18" spans="1:4" s="55" customFormat="1" ht="29.25" customHeight="1">
      <c r="A18" s="280" t="s">
        <v>173</v>
      </c>
      <c r="B18" s="80" t="s">
        <v>174</v>
      </c>
      <c r="C18" s="57">
        <f>C19+C22</f>
        <v>22639750</v>
      </c>
      <c r="D18" s="281">
        <f>D19+D22</f>
        <v>23522680</v>
      </c>
    </row>
    <row r="19" spans="1:4" s="55" customFormat="1" ht="34.5" hidden="1" customHeight="1">
      <c r="A19" s="280" t="s">
        <v>175</v>
      </c>
      <c r="B19" s="80" t="s">
        <v>176</v>
      </c>
      <c r="C19" s="57">
        <f>C20</f>
        <v>0</v>
      </c>
      <c r="D19" s="281">
        <f>D20</f>
        <v>0</v>
      </c>
    </row>
    <row r="20" spans="1:4" s="55" customFormat="1" ht="60" hidden="1" customHeight="1">
      <c r="A20" s="282" t="s">
        <v>177</v>
      </c>
      <c r="B20" s="61" t="s">
        <v>178</v>
      </c>
      <c r="C20" s="58">
        <f>C21</f>
        <v>0</v>
      </c>
      <c r="D20" s="283">
        <f>D21</f>
        <v>0</v>
      </c>
    </row>
    <row r="21" spans="1:4" s="55" customFormat="1" ht="49.5" hidden="1" customHeight="1">
      <c r="A21" s="282" t="s">
        <v>179</v>
      </c>
      <c r="B21" s="61" t="s">
        <v>180</v>
      </c>
      <c r="C21" s="59">
        <v>0</v>
      </c>
      <c r="D21" s="284">
        <v>0</v>
      </c>
    </row>
    <row r="22" spans="1:4" s="55" customFormat="1" ht="20.25">
      <c r="A22" s="280" t="s">
        <v>181</v>
      </c>
      <c r="B22" s="80" t="s">
        <v>182</v>
      </c>
      <c r="C22" s="60">
        <f>C23+C24+C25</f>
        <v>22639750</v>
      </c>
      <c r="D22" s="285">
        <f>D23+D24+D25</f>
        <v>23522680</v>
      </c>
    </row>
    <row r="23" spans="1:4" s="55" customFormat="1" ht="87" customHeight="1">
      <c r="A23" s="282" t="s">
        <v>183</v>
      </c>
      <c r="B23" s="73" t="s">
        <v>529</v>
      </c>
      <c r="C23" s="59">
        <v>22626200</v>
      </c>
      <c r="D23" s="284">
        <v>23508600</v>
      </c>
    </row>
    <row r="24" spans="1:4" s="55" customFormat="1" ht="126.75" customHeight="1">
      <c r="A24" s="282" t="s">
        <v>185</v>
      </c>
      <c r="B24" s="61" t="s">
        <v>186</v>
      </c>
      <c r="C24" s="58">
        <v>12950</v>
      </c>
      <c r="D24" s="283">
        <v>13450</v>
      </c>
    </row>
    <row r="25" spans="1:4" s="55" customFormat="1" ht="39.75" customHeight="1">
      <c r="A25" s="282" t="s">
        <v>187</v>
      </c>
      <c r="B25" s="61" t="s">
        <v>700</v>
      </c>
      <c r="C25" s="58">
        <v>600</v>
      </c>
      <c r="D25" s="283">
        <v>630</v>
      </c>
    </row>
    <row r="26" spans="1:4" s="55" customFormat="1" ht="20.25" hidden="1">
      <c r="A26" s="280" t="s">
        <v>188</v>
      </c>
      <c r="B26" s="80" t="s">
        <v>189</v>
      </c>
      <c r="C26" s="57">
        <f>C38</f>
        <v>0</v>
      </c>
      <c r="D26" s="281">
        <f>D38</f>
        <v>0</v>
      </c>
    </row>
    <row r="27" spans="1:4" s="55" customFormat="1" ht="39" hidden="1" customHeight="1">
      <c r="A27" s="282" t="s">
        <v>190</v>
      </c>
      <c r="B27" s="81" t="s">
        <v>191</v>
      </c>
      <c r="C27" s="58">
        <f>C28+C31+C34</f>
        <v>0</v>
      </c>
      <c r="D27" s="283">
        <f>D28+D31+D34</f>
        <v>0</v>
      </c>
    </row>
    <row r="28" spans="1:4" s="55" customFormat="1" ht="39" hidden="1" customHeight="1">
      <c r="A28" s="282" t="s">
        <v>192</v>
      </c>
      <c r="B28" s="61" t="s">
        <v>193</v>
      </c>
      <c r="C28" s="58">
        <f>C29+C30</f>
        <v>0</v>
      </c>
      <c r="D28" s="283">
        <f>D29+D30</f>
        <v>0</v>
      </c>
    </row>
    <row r="29" spans="1:4" s="55" customFormat="1" ht="31.5" hidden="1" customHeight="1">
      <c r="A29" s="282" t="s">
        <v>194</v>
      </c>
      <c r="B29" s="61" t="s">
        <v>195</v>
      </c>
      <c r="C29" s="58"/>
      <c r="D29" s="283"/>
    </row>
    <row r="30" spans="1:4" s="55" customFormat="1" ht="39" hidden="1" customHeight="1">
      <c r="A30" s="282" t="s">
        <v>196</v>
      </c>
      <c r="B30" s="61" t="s">
        <v>197</v>
      </c>
      <c r="C30" s="58"/>
      <c r="D30" s="283"/>
    </row>
    <row r="31" spans="1:4" s="55" customFormat="1" ht="39" hidden="1" customHeight="1">
      <c r="A31" s="282" t="s">
        <v>198</v>
      </c>
      <c r="B31" s="61" t="s">
        <v>199</v>
      </c>
      <c r="C31" s="58">
        <f>C32+C33</f>
        <v>0</v>
      </c>
      <c r="D31" s="283">
        <f>D32+D33</f>
        <v>0</v>
      </c>
    </row>
    <row r="32" spans="1:4" s="55" customFormat="1" ht="39" hidden="1" customHeight="1">
      <c r="A32" s="282" t="s">
        <v>200</v>
      </c>
      <c r="B32" s="61" t="s">
        <v>199</v>
      </c>
      <c r="C32" s="58"/>
      <c r="D32" s="283"/>
    </row>
    <row r="33" spans="1:4" s="55" customFormat="1" ht="39" hidden="1" customHeight="1">
      <c r="A33" s="282" t="s">
        <v>201</v>
      </c>
      <c r="B33" s="61" t="s">
        <v>202</v>
      </c>
      <c r="C33" s="58"/>
      <c r="D33" s="283"/>
    </row>
    <row r="34" spans="1:4" s="55" customFormat="1" ht="41.25" hidden="1" customHeight="1">
      <c r="A34" s="282" t="s">
        <v>203</v>
      </c>
      <c r="B34" s="62" t="s">
        <v>204</v>
      </c>
      <c r="C34" s="58">
        <f>C35+C36</f>
        <v>0</v>
      </c>
      <c r="D34" s="283">
        <f>D35+D36</f>
        <v>0</v>
      </c>
    </row>
    <row r="35" spans="1:4" s="55" customFormat="1" ht="36" hidden="1" customHeight="1">
      <c r="A35" s="282" t="s">
        <v>205</v>
      </c>
      <c r="B35" s="62" t="s">
        <v>204</v>
      </c>
      <c r="C35" s="58"/>
      <c r="D35" s="283"/>
    </row>
    <row r="36" spans="1:4" s="55" customFormat="1" ht="35.25" hidden="1" customHeight="1">
      <c r="A36" s="282" t="s">
        <v>206</v>
      </c>
      <c r="B36" s="62" t="s">
        <v>207</v>
      </c>
      <c r="C36" s="58"/>
      <c r="D36" s="283"/>
    </row>
    <row r="37" spans="1:4" s="55" customFormat="1" ht="46.5" hidden="1" customHeight="1">
      <c r="A37" s="282" t="s">
        <v>208</v>
      </c>
      <c r="B37" s="61" t="s">
        <v>209</v>
      </c>
      <c r="C37" s="58">
        <v>0</v>
      </c>
      <c r="D37" s="283">
        <v>0</v>
      </c>
    </row>
    <row r="38" spans="1:4" s="55" customFormat="1" ht="18.75" hidden="1" customHeight="1">
      <c r="A38" s="282" t="s">
        <v>210</v>
      </c>
      <c r="B38" s="61" t="s">
        <v>211</v>
      </c>
      <c r="C38" s="58">
        <f>C39+C40</f>
        <v>0</v>
      </c>
      <c r="D38" s="283">
        <f>D39+D40</f>
        <v>0</v>
      </c>
    </row>
    <row r="39" spans="1:4" s="55" customFormat="1" ht="18.75" hidden="1" customHeight="1">
      <c r="A39" s="286" t="s">
        <v>212</v>
      </c>
      <c r="B39" s="63" t="s">
        <v>211</v>
      </c>
      <c r="C39" s="58">
        <v>0</v>
      </c>
      <c r="D39" s="283">
        <v>0</v>
      </c>
    </row>
    <row r="40" spans="1:4" s="55" customFormat="1" ht="19.5" hidden="1" customHeight="1">
      <c r="A40" s="286" t="s">
        <v>213</v>
      </c>
      <c r="B40" s="63" t="s">
        <v>214</v>
      </c>
      <c r="C40" s="58">
        <v>0</v>
      </c>
      <c r="D40" s="283">
        <v>0</v>
      </c>
    </row>
    <row r="41" spans="1:4" s="55" customFormat="1" ht="42.75" customHeight="1">
      <c r="A41" s="287" t="s">
        <v>252</v>
      </c>
      <c r="B41" s="167" t="s">
        <v>246</v>
      </c>
      <c r="C41" s="57">
        <f>C42</f>
        <v>627500</v>
      </c>
      <c r="D41" s="281">
        <f>D42</f>
        <v>703000</v>
      </c>
    </row>
    <row r="42" spans="1:4" s="55" customFormat="1" ht="40.5" customHeight="1">
      <c r="A42" s="288" t="s">
        <v>253</v>
      </c>
      <c r="B42" s="166" t="s">
        <v>247</v>
      </c>
      <c r="C42" s="58">
        <f>C43+C45+C47+C49</f>
        <v>627500</v>
      </c>
      <c r="D42" s="283">
        <f>D43+D45+D47+D49</f>
        <v>703000</v>
      </c>
    </row>
    <row r="43" spans="1:4" s="55" customFormat="1" ht="60" customHeight="1">
      <c r="A43" s="288" t="s">
        <v>254</v>
      </c>
      <c r="B43" s="166" t="s">
        <v>248</v>
      </c>
      <c r="C43" s="58">
        <f>C44</f>
        <v>273600</v>
      </c>
      <c r="D43" s="283">
        <f>D44</f>
        <v>306500</v>
      </c>
    </row>
    <row r="44" spans="1:4" s="55" customFormat="1" ht="126" customHeight="1">
      <c r="A44" s="288" t="s">
        <v>692</v>
      </c>
      <c r="B44" s="633" t="s">
        <v>693</v>
      </c>
      <c r="C44" s="58">
        <v>273600</v>
      </c>
      <c r="D44" s="283">
        <v>306500</v>
      </c>
    </row>
    <row r="45" spans="1:4" s="55" customFormat="1" ht="59.25" customHeight="1">
      <c r="A45" s="288" t="s">
        <v>255</v>
      </c>
      <c r="B45" s="633" t="s">
        <v>249</v>
      </c>
      <c r="C45" s="58">
        <f>C46</f>
        <v>2500</v>
      </c>
      <c r="D45" s="283">
        <f>D46</f>
        <v>2800</v>
      </c>
    </row>
    <row r="46" spans="1:4" s="55" customFormat="1" ht="122.25" customHeight="1">
      <c r="A46" s="288" t="s">
        <v>695</v>
      </c>
      <c r="B46" s="633" t="s">
        <v>694</v>
      </c>
      <c r="C46" s="58">
        <v>2500</v>
      </c>
      <c r="D46" s="283">
        <v>2800</v>
      </c>
    </row>
    <row r="47" spans="1:4" s="55" customFormat="1" ht="82.5" customHeight="1">
      <c r="A47" s="288" t="s">
        <v>256</v>
      </c>
      <c r="B47" s="166" t="s">
        <v>250</v>
      </c>
      <c r="C47" s="58">
        <f>C48</f>
        <v>351400</v>
      </c>
      <c r="D47" s="283">
        <f>D48</f>
        <v>393700</v>
      </c>
    </row>
    <row r="48" spans="1:4" s="55" customFormat="1" ht="123.75" customHeight="1">
      <c r="A48" s="288" t="s">
        <v>696</v>
      </c>
      <c r="B48" s="633" t="s">
        <v>697</v>
      </c>
      <c r="C48" s="58">
        <v>351400</v>
      </c>
      <c r="D48" s="283">
        <v>393700</v>
      </c>
    </row>
    <row r="49" spans="1:4" s="55" customFormat="1" ht="81.75" customHeight="1">
      <c r="A49" s="288" t="s">
        <v>539</v>
      </c>
      <c r="B49" s="166" t="s">
        <v>251</v>
      </c>
      <c r="C49" s="381">
        <f>C50</f>
        <v>0</v>
      </c>
      <c r="D49" s="381">
        <f>D50</f>
        <v>0</v>
      </c>
    </row>
    <row r="50" spans="1:4" s="55" customFormat="1" ht="124.5" customHeight="1">
      <c r="A50" s="288" t="s">
        <v>698</v>
      </c>
      <c r="B50" s="634" t="s">
        <v>699</v>
      </c>
      <c r="C50" s="479"/>
      <c r="D50" s="424"/>
    </row>
    <row r="51" spans="1:4" s="55" customFormat="1" ht="27" customHeight="1">
      <c r="A51" s="280" t="s">
        <v>188</v>
      </c>
      <c r="B51" s="64" t="s">
        <v>189</v>
      </c>
      <c r="C51" s="544">
        <f>C52</f>
        <v>26000</v>
      </c>
      <c r="D51" s="423">
        <f>D52</f>
        <v>26500</v>
      </c>
    </row>
    <row r="52" spans="1:4" s="55" customFormat="1" ht="25.5" customHeight="1">
      <c r="A52" s="280" t="s">
        <v>210</v>
      </c>
      <c r="B52" s="422" t="s">
        <v>211</v>
      </c>
      <c r="C52" s="425">
        <f>C53</f>
        <v>26000</v>
      </c>
      <c r="D52" s="423">
        <f>D53</f>
        <v>26500</v>
      </c>
    </row>
    <row r="53" spans="1:4" s="55" customFormat="1" ht="25.5" customHeight="1">
      <c r="A53" s="282" t="s">
        <v>212</v>
      </c>
      <c r="B53" s="421" t="s">
        <v>211</v>
      </c>
      <c r="C53" s="426">
        <v>26000</v>
      </c>
      <c r="D53" s="424">
        <v>26500</v>
      </c>
    </row>
    <row r="54" spans="1:4" s="55" customFormat="1" ht="45" hidden="1" customHeight="1">
      <c r="A54" s="282" t="s">
        <v>213</v>
      </c>
      <c r="B54" s="421" t="s">
        <v>553</v>
      </c>
      <c r="C54" s="426">
        <v>400</v>
      </c>
      <c r="D54" s="424">
        <v>400</v>
      </c>
    </row>
    <row r="55" spans="1:4" s="55" customFormat="1" ht="19.5" customHeight="1">
      <c r="A55" s="280" t="s">
        <v>215</v>
      </c>
      <c r="B55" s="64" t="s">
        <v>216</v>
      </c>
      <c r="C55" s="57">
        <f>C56</f>
        <v>57600</v>
      </c>
      <c r="D55" s="281">
        <f>D56</f>
        <v>69120</v>
      </c>
    </row>
    <row r="56" spans="1:4" s="55" customFormat="1" ht="19.5" customHeight="1">
      <c r="A56" s="280" t="s">
        <v>217</v>
      </c>
      <c r="B56" s="63" t="s">
        <v>218</v>
      </c>
      <c r="C56" s="58">
        <f>C57</f>
        <v>57600</v>
      </c>
      <c r="D56" s="283">
        <f>D57</f>
        <v>69120</v>
      </c>
    </row>
    <row r="57" spans="1:4" s="55" customFormat="1" ht="41.25" customHeight="1">
      <c r="A57" s="280" t="s">
        <v>219</v>
      </c>
      <c r="B57" s="63" t="s">
        <v>540</v>
      </c>
      <c r="C57" s="58">
        <v>57600</v>
      </c>
      <c r="D57" s="283">
        <v>69120</v>
      </c>
    </row>
    <row r="58" spans="1:4" s="55" customFormat="1" ht="27" customHeight="1">
      <c r="A58" s="280" t="s">
        <v>220</v>
      </c>
      <c r="B58" s="64" t="s">
        <v>221</v>
      </c>
      <c r="C58" s="57">
        <f>C59+C61</f>
        <v>3226150</v>
      </c>
      <c r="D58" s="281">
        <f>D59+D61</f>
        <v>3259750</v>
      </c>
    </row>
    <row r="59" spans="1:4" s="55" customFormat="1" ht="34.5" customHeight="1">
      <c r="A59" s="280" t="s">
        <v>157</v>
      </c>
      <c r="B59" s="165" t="s">
        <v>158</v>
      </c>
      <c r="C59" s="58">
        <f>C60</f>
        <v>3090900</v>
      </c>
      <c r="D59" s="283">
        <f>D60</f>
        <v>3121800</v>
      </c>
    </row>
    <row r="60" spans="1:4" s="55" customFormat="1" ht="39.75" customHeight="1">
      <c r="A60" s="282" t="s">
        <v>159</v>
      </c>
      <c r="B60" s="65" t="s">
        <v>541</v>
      </c>
      <c r="C60" s="58">
        <v>3090900</v>
      </c>
      <c r="D60" s="283">
        <v>3121800</v>
      </c>
    </row>
    <row r="61" spans="1:4" s="55" customFormat="1" ht="29.25" customHeight="1">
      <c r="A61" s="280" t="s">
        <v>160</v>
      </c>
      <c r="B61" s="165" t="s">
        <v>161</v>
      </c>
      <c r="C61" s="58">
        <f>C62</f>
        <v>135250</v>
      </c>
      <c r="D61" s="283">
        <f>D62</f>
        <v>137950</v>
      </c>
    </row>
    <row r="62" spans="1:4" s="55" customFormat="1" ht="44.25" customHeight="1">
      <c r="A62" s="282" t="s">
        <v>162</v>
      </c>
      <c r="B62" s="65" t="s">
        <v>163</v>
      </c>
      <c r="C62" s="58">
        <v>135250</v>
      </c>
      <c r="D62" s="283">
        <v>137950</v>
      </c>
    </row>
    <row r="63" spans="1:4" s="55" customFormat="1" ht="20.25">
      <c r="A63" s="280" t="s">
        <v>222</v>
      </c>
      <c r="B63" s="80" t="s">
        <v>542</v>
      </c>
      <c r="C63" s="57">
        <f>C64+C66</f>
        <v>6380</v>
      </c>
      <c r="D63" s="281">
        <f>D64+D66</f>
        <v>6570</v>
      </c>
    </row>
    <row r="64" spans="1:4" s="55" customFormat="1" ht="55.5" customHeight="1">
      <c r="A64" s="282" t="s">
        <v>223</v>
      </c>
      <c r="B64" s="82" t="s">
        <v>224</v>
      </c>
      <c r="C64" s="58">
        <f>C65</f>
        <v>6380</v>
      </c>
      <c r="D64" s="283">
        <f>D65</f>
        <v>6570</v>
      </c>
    </row>
    <row r="65" spans="1:4" s="55" customFormat="1" ht="87" customHeight="1">
      <c r="A65" s="282" t="s">
        <v>225</v>
      </c>
      <c r="B65" s="82" t="s">
        <v>226</v>
      </c>
      <c r="C65" s="58">
        <v>6380</v>
      </c>
      <c r="D65" s="283">
        <v>6570</v>
      </c>
    </row>
    <row r="66" spans="1:4" s="55" customFormat="1" ht="40.5" hidden="1">
      <c r="A66" s="282" t="s">
        <v>227</v>
      </c>
      <c r="B66" s="61" t="s">
        <v>228</v>
      </c>
      <c r="C66" s="58">
        <f>C68+C67</f>
        <v>0</v>
      </c>
      <c r="D66" s="283">
        <f>D68+D67</f>
        <v>0</v>
      </c>
    </row>
    <row r="67" spans="1:4" s="55" customFormat="1" ht="81" hidden="1" customHeight="1">
      <c r="A67" s="282" t="s">
        <v>229</v>
      </c>
      <c r="B67" s="61" t="s">
        <v>230</v>
      </c>
      <c r="C67" s="58">
        <f>1800000-1800000</f>
        <v>0</v>
      </c>
      <c r="D67" s="283">
        <f>1800000-1800000</f>
        <v>0</v>
      </c>
    </row>
    <row r="68" spans="1:4" s="55" customFormat="1" ht="40.5" hidden="1">
      <c r="A68" s="282" t="s">
        <v>231</v>
      </c>
      <c r="B68" s="61" t="s">
        <v>232</v>
      </c>
      <c r="C68" s="58"/>
      <c r="D68" s="283"/>
    </row>
    <row r="69" spans="1:4" s="55" customFormat="1" ht="40.5" hidden="1">
      <c r="A69" s="280" t="s">
        <v>233</v>
      </c>
      <c r="B69" s="80" t="s">
        <v>234</v>
      </c>
      <c r="C69" s="57"/>
      <c r="D69" s="281"/>
    </row>
    <row r="70" spans="1:4" s="55" customFormat="1" ht="20.25" hidden="1">
      <c r="A70" s="282" t="s">
        <v>235</v>
      </c>
      <c r="B70" s="61" t="s">
        <v>236</v>
      </c>
      <c r="C70" s="58"/>
      <c r="D70" s="283"/>
    </row>
    <row r="71" spans="1:4" s="55" customFormat="1" ht="40.5" hidden="1">
      <c r="A71" s="282" t="s">
        <v>237</v>
      </c>
      <c r="B71" s="61" t="s">
        <v>238</v>
      </c>
      <c r="C71" s="58"/>
      <c r="D71" s="283"/>
    </row>
    <row r="72" spans="1:4" s="55" customFormat="1" ht="60.75" hidden="1">
      <c r="A72" s="282" t="s">
        <v>239</v>
      </c>
      <c r="B72" s="61" t="s">
        <v>240</v>
      </c>
      <c r="C72" s="58"/>
      <c r="D72" s="283"/>
    </row>
    <row r="73" spans="1:4" s="55" customFormat="1" ht="40.5">
      <c r="A73" s="280" t="s">
        <v>241</v>
      </c>
      <c r="B73" s="80" t="s">
        <v>242</v>
      </c>
      <c r="C73" s="57">
        <f>C74</f>
        <v>5050</v>
      </c>
      <c r="D73" s="281">
        <f>D74</f>
        <v>5100</v>
      </c>
    </row>
    <row r="74" spans="1:4" s="55" customFormat="1" ht="88.5" customHeight="1">
      <c r="A74" s="375" t="s">
        <v>243</v>
      </c>
      <c r="B74" s="376" t="s">
        <v>244</v>
      </c>
      <c r="C74" s="377">
        <f>C75+C77</f>
        <v>5050</v>
      </c>
      <c r="D74" s="378">
        <f>D75+D77</f>
        <v>5100</v>
      </c>
    </row>
    <row r="75" spans="1:4" s="55" customFormat="1" ht="69.75" hidden="1" customHeight="1">
      <c r="A75" s="295" t="s">
        <v>245</v>
      </c>
      <c r="B75" s="373" t="s">
        <v>323</v>
      </c>
      <c r="C75" s="374">
        <f>C76</f>
        <v>0</v>
      </c>
      <c r="D75" s="296">
        <f>D76</f>
        <v>0</v>
      </c>
    </row>
    <row r="76" spans="1:4" s="55" customFormat="1" ht="88.5" hidden="1" customHeight="1">
      <c r="A76" s="379" t="s">
        <v>324</v>
      </c>
      <c r="B76" s="380" t="s">
        <v>530</v>
      </c>
      <c r="C76" s="381">
        <v>0</v>
      </c>
      <c r="D76" s="382">
        <v>0</v>
      </c>
    </row>
    <row r="77" spans="1:4" s="66" customFormat="1" ht="95.25" customHeight="1">
      <c r="A77" s="383" t="s">
        <v>325</v>
      </c>
      <c r="B77" s="384" t="s">
        <v>326</v>
      </c>
      <c r="C77" s="385">
        <f>C78</f>
        <v>5050</v>
      </c>
      <c r="D77" s="386">
        <f>D78</f>
        <v>5100</v>
      </c>
    </row>
    <row r="78" spans="1:4" s="66" customFormat="1" ht="72" customHeight="1">
      <c r="A78" s="289" t="s">
        <v>327</v>
      </c>
      <c r="B78" s="62" t="s">
        <v>545</v>
      </c>
      <c r="C78" s="58">
        <v>5050</v>
      </c>
      <c r="D78" s="283">
        <v>5100</v>
      </c>
    </row>
    <row r="79" spans="1:4" s="55" customFormat="1" ht="40.5">
      <c r="A79" s="280" t="s">
        <v>328</v>
      </c>
      <c r="B79" s="83" t="s">
        <v>329</v>
      </c>
      <c r="C79" s="57">
        <f>C80+C83</f>
        <v>0</v>
      </c>
      <c r="D79" s="281">
        <f>D80+D83</f>
        <v>0</v>
      </c>
    </row>
    <row r="80" spans="1:4" s="55" customFormat="1" ht="20.25">
      <c r="A80" s="282" t="s">
        <v>330</v>
      </c>
      <c r="B80" s="84" t="s">
        <v>331</v>
      </c>
      <c r="C80" s="58">
        <f>C81</f>
        <v>0</v>
      </c>
      <c r="D80" s="283">
        <f>D81</f>
        <v>0</v>
      </c>
    </row>
    <row r="81" spans="1:4" s="55" customFormat="1" ht="20.25">
      <c r="A81" s="282" t="s">
        <v>332</v>
      </c>
      <c r="B81" s="84" t="s">
        <v>333</v>
      </c>
      <c r="C81" s="58">
        <f>C82</f>
        <v>0</v>
      </c>
      <c r="D81" s="283">
        <f>D82</f>
        <v>0</v>
      </c>
    </row>
    <row r="82" spans="1:4" s="55" customFormat="1" ht="40.5">
      <c r="A82" s="282" t="s">
        <v>334</v>
      </c>
      <c r="B82" s="67" t="s">
        <v>544</v>
      </c>
      <c r="C82" s="58">
        <v>0</v>
      </c>
      <c r="D82" s="283">
        <v>0</v>
      </c>
    </row>
    <row r="83" spans="1:4" s="55" customFormat="1" ht="34.5" hidden="1" customHeight="1">
      <c r="A83" s="282" t="s">
        <v>335</v>
      </c>
      <c r="B83" s="84" t="s">
        <v>336</v>
      </c>
      <c r="C83" s="58">
        <f>C84</f>
        <v>0</v>
      </c>
      <c r="D83" s="283">
        <f>D84</f>
        <v>0</v>
      </c>
    </row>
    <row r="84" spans="1:4" s="55" customFormat="1" ht="38.25" hidden="1" customHeight="1">
      <c r="A84" s="282" t="s">
        <v>337</v>
      </c>
      <c r="B84" s="84" t="s">
        <v>338</v>
      </c>
      <c r="C84" s="58">
        <f>C85</f>
        <v>0</v>
      </c>
      <c r="D84" s="283">
        <f>D85</f>
        <v>0</v>
      </c>
    </row>
    <row r="85" spans="1:4" s="55" customFormat="1" ht="42.75" hidden="1" customHeight="1">
      <c r="A85" s="282" t="s">
        <v>339</v>
      </c>
      <c r="B85" s="84" t="s">
        <v>340</v>
      </c>
      <c r="C85" s="58"/>
      <c r="D85" s="283"/>
    </row>
    <row r="86" spans="1:4" s="55" customFormat="1" ht="39.75" hidden="1" customHeight="1">
      <c r="A86" s="280" t="s">
        <v>341</v>
      </c>
      <c r="B86" s="80" t="s">
        <v>342</v>
      </c>
      <c r="C86" s="57">
        <f>C87+C90</f>
        <v>0</v>
      </c>
      <c r="D86" s="281">
        <f>D87+D90</f>
        <v>0</v>
      </c>
    </row>
    <row r="87" spans="1:4" s="55" customFormat="1" ht="86.25" hidden="1" customHeight="1">
      <c r="A87" s="282" t="s">
        <v>343</v>
      </c>
      <c r="B87" s="61" t="s">
        <v>344</v>
      </c>
      <c r="C87" s="57">
        <f>C88</f>
        <v>0</v>
      </c>
      <c r="D87" s="281">
        <f>D88</f>
        <v>0</v>
      </c>
    </row>
    <row r="88" spans="1:4" s="55" customFormat="1" ht="92.25" hidden="1" customHeight="1">
      <c r="A88" s="282" t="s">
        <v>345</v>
      </c>
      <c r="B88" s="61" t="s">
        <v>346</v>
      </c>
      <c r="C88" s="57">
        <f>C89</f>
        <v>0</v>
      </c>
      <c r="D88" s="281">
        <f>D89</f>
        <v>0</v>
      </c>
    </row>
    <row r="89" spans="1:4" s="55" customFormat="1" ht="111" hidden="1" customHeight="1">
      <c r="A89" s="282" t="s">
        <v>347</v>
      </c>
      <c r="B89" s="61" t="s">
        <v>531</v>
      </c>
      <c r="C89" s="58">
        <v>0</v>
      </c>
      <c r="D89" s="283">
        <v>0</v>
      </c>
    </row>
    <row r="90" spans="1:4" s="55" customFormat="1" ht="60.75" hidden="1">
      <c r="A90" s="282" t="s">
        <v>348</v>
      </c>
      <c r="B90" s="61" t="s">
        <v>349</v>
      </c>
      <c r="C90" s="58">
        <f>C91</f>
        <v>0</v>
      </c>
      <c r="D90" s="283">
        <f>D91</f>
        <v>0</v>
      </c>
    </row>
    <row r="91" spans="1:4" s="55" customFormat="1" ht="39" hidden="1" customHeight="1">
      <c r="A91" s="282" t="s">
        <v>350</v>
      </c>
      <c r="B91" s="61" t="s">
        <v>351</v>
      </c>
      <c r="C91" s="58">
        <f>C92</f>
        <v>0</v>
      </c>
      <c r="D91" s="283">
        <f>D92</f>
        <v>0</v>
      </c>
    </row>
    <row r="92" spans="1:4" s="55" customFormat="1" ht="39.75" hidden="1" customHeight="1">
      <c r="A92" s="282" t="s">
        <v>352</v>
      </c>
      <c r="B92" s="61" t="s">
        <v>353</v>
      </c>
      <c r="C92" s="58">
        <v>0</v>
      </c>
      <c r="D92" s="283">
        <v>0</v>
      </c>
    </row>
    <row r="93" spans="1:4" s="55" customFormat="1" ht="60.75" hidden="1">
      <c r="A93" s="282" t="s">
        <v>354</v>
      </c>
      <c r="B93" s="61" t="s">
        <v>355</v>
      </c>
      <c r="C93" s="58"/>
      <c r="D93" s="283"/>
    </row>
    <row r="94" spans="1:4" s="55" customFormat="1" ht="60.75" hidden="1">
      <c r="A94" s="282" t="s">
        <v>356</v>
      </c>
      <c r="B94" s="61" t="s">
        <v>357</v>
      </c>
      <c r="C94" s="58"/>
      <c r="D94" s="283"/>
    </row>
    <row r="95" spans="1:4" s="55" customFormat="1" ht="20.25" hidden="1">
      <c r="A95" s="280" t="s">
        <v>358</v>
      </c>
      <c r="B95" s="80" t="s">
        <v>359</v>
      </c>
      <c r="C95" s="57">
        <f>C96+C99+C102+C104+C108+C112+C109+C111+C106</f>
        <v>0</v>
      </c>
      <c r="D95" s="281">
        <f>D96+D99+D102+D104+D108+D112+D109+D111+D106</f>
        <v>0</v>
      </c>
    </row>
    <row r="96" spans="1:4" s="55" customFormat="1" ht="40.5" hidden="1">
      <c r="A96" s="282" t="s">
        <v>360</v>
      </c>
      <c r="B96" s="61" t="s">
        <v>361</v>
      </c>
      <c r="C96" s="57"/>
      <c r="D96" s="281"/>
    </row>
    <row r="97" spans="1:4" s="55" customFormat="1" ht="81" hidden="1">
      <c r="A97" s="282" t="s">
        <v>362</v>
      </c>
      <c r="B97" s="61" t="s">
        <v>363</v>
      </c>
      <c r="C97" s="57"/>
      <c r="D97" s="281"/>
    </row>
    <row r="98" spans="1:4" s="55" customFormat="1" ht="60.75" hidden="1">
      <c r="A98" s="282" t="s">
        <v>364</v>
      </c>
      <c r="B98" s="61" t="s">
        <v>365</v>
      </c>
      <c r="C98" s="57"/>
      <c r="D98" s="281"/>
    </row>
    <row r="99" spans="1:4" s="55" customFormat="1" ht="60.75" hidden="1">
      <c r="A99" s="282" t="s">
        <v>366</v>
      </c>
      <c r="B99" s="61" t="s">
        <v>367</v>
      </c>
      <c r="C99" s="57"/>
      <c r="D99" s="281"/>
    </row>
    <row r="100" spans="1:4" s="55" customFormat="1" ht="20.25" hidden="1">
      <c r="A100" s="282"/>
      <c r="B100" s="61"/>
      <c r="C100" s="57"/>
      <c r="D100" s="281"/>
    </row>
    <row r="101" spans="1:4" s="55" customFormat="1" ht="20.25" hidden="1">
      <c r="A101" s="282"/>
      <c r="B101" s="61"/>
      <c r="C101" s="57"/>
      <c r="D101" s="281"/>
    </row>
    <row r="102" spans="1:4" s="55" customFormat="1" ht="40.5" hidden="1">
      <c r="A102" s="282" t="s">
        <v>368</v>
      </c>
      <c r="B102" s="61" t="s">
        <v>369</v>
      </c>
      <c r="C102" s="57"/>
      <c r="D102" s="281"/>
    </row>
    <row r="103" spans="1:4" s="55" customFormat="1" ht="60.75" hidden="1">
      <c r="A103" s="282" t="s">
        <v>370</v>
      </c>
      <c r="B103" s="61" t="s">
        <v>371</v>
      </c>
      <c r="C103" s="58"/>
      <c r="D103" s="283"/>
    </row>
    <row r="104" spans="1:4" s="55" customFormat="1" ht="81" hidden="1">
      <c r="A104" s="282" t="s">
        <v>372</v>
      </c>
      <c r="B104" s="61" t="s">
        <v>532</v>
      </c>
      <c r="C104" s="58">
        <f>C105</f>
        <v>0</v>
      </c>
      <c r="D104" s="283">
        <f>D105</f>
        <v>0</v>
      </c>
    </row>
    <row r="105" spans="1:4" s="55" customFormat="1" ht="20.25" hidden="1">
      <c r="A105" s="282" t="s">
        <v>373</v>
      </c>
      <c r="B105" s="61" t="s">
        <v>374</v>
      </c>
      <c r="C105" s="58"/>
      <c r="D105" s="283"/>
    </row>
    <row r="106" spans="1:4" s="55" customFormat="1" ht="37.5" hidden="1" customHeight="1">
      <c r="A106" s="282" t="s">
        <v>375</v>
      </c>
      <c r="B106" s="61" t="s">
        <v>376</v>
      </c>
      <c r="C106" s="58">
        <f>C107</f>
        <v>0</v>
      </c>
      <c r="D106" s="283">
        <f>D107</f>
        <v>0</v>
      </c>
    </row>
    <row r="107" spans="1:4" s="55" customFormat="1" ht="37.5" hidden="1" customHeight="1">
      <c r="A107" s="282" t="s">
        <v>377</v>
      </c>
      <c r="B107" s="61" t="s">
        <v>378</v>
      </c>
      <c r="C107" s="58">
        <v>0</v>
      </c>
      <c r="D107" s="283">
        <v>0</v>
      </c>
    </row>
    <row r="108" spans="1:4" s="55" customFormat="1" ht="60.75" hidden="1">
      <c r="A108" s="290" t="s">
        <v>379</v>
      </c>
      <c r="B108" s="61" t="s">
        <v>380</v>
      </c>
      <c r="C108" s="58">
        <v>0</v>
      </c>
      <c r="D108" s="283">
        <v>0</v>
      </c>
    </row>
    <row r="109" spans="1:4" s="68" customFormat="1" ht="60.75" hidden="1">
      <c r="A109" s="291" t="s">
        <v>381</v>
      </c>
      <c r="B109" s="85" t="s">
        <v>382</v>
      </c>
      <c r="C109" s="58">
        <f>C110</f>
        <v>0</v>
      </c>
      <c r="D109" s="283">
        <f>D110</f>
        <v>0</v>
      </c>
    </row>
    <row r="110" spans="1:4" s="68" customFormat="1" ht="60.75" hidden="1">
      <c r="A110" s="291" t="s">
        <v>383</v>
      </c>
      <c r="B110" s="85" t="s">
        <v>384</v>
      </c>
      <c r="C110" s="58"/>
      <c r="D110" s="283"/>
    </row>
    <row r="111" spans="1:4" s="68" customFormat="1" ht="72" hidden="1" customHeight="1">
      <c r="A111" s="291" t="s">
        <v>385</v>
      </c>
      <c r="B111" s="85" t="s">
        <v>386</v>
      </c>
      <c r="C111" s="58">
        <v>0</v>
      </c>
      <c r="D111" s="283">
        <v>0</v>
      </c>
    </row>
    <row r="112" spans="1:4" s="55" customFormat="1" ht="40.5" hidden="1">
      <c r="A112" s="290" t="s">
        <v>387</v>
      </c>
      <c r="B112" s="61" t="s">
        <v>388</v>
      </c>
      <c r="C112" s="58">
        <f>C113</f>
        <v>0</v>
      </c>
      <c r="D112" s="283">
        <f>D113</f>
        <v>0</v>
      </c>
    </row>
    <row r="113" spans="1:4" s="55" customFormat="1" ht="51.75" hidden="1" customHeight="1">
      <c r="A113" s="290" t="s">
        <v>389</v>
      </c>
      <c r="B113" s="73" t="s">
        <v>390</v>
      </c>
      <c r="C113" s="58">
        <v>0</v>
      </c>
      <c r="D113" s="283">
        <v>0</v>
      </c>
    </row>
    <row r="114" spans="1:4" s="69" customFormat="1" ht="63.75" hidden="1" customHeight="1">
      <c r="A114" s="292" t="s">
        <v>391</v>
      </c>
      <c r="B114" s="86" t="s">
        <v>392</v>
      </c>
      <c r="C114" s="57"/>
      <c r="D114" s="281"/>
    </row>
    <row r="115" spans="1:4" s="69" customFormat="1" ht="39.75" hidden="1" customHeight="1">
      <c r="A115" s="293" t="s">
        <v>393</v>
      </c>
      <c r="B115" s="87" t="s">
        <v>394</v>
      </c>
      <c r="C115" s="57"/>
      <c r="D115" s="281"/>
    </row>
    <row r="116" spans="1:4" s="69" customFormat="1" ht="60.75" hidden="1">
      <c r="A116" s="293" t="s">
        <v>395</v>
      </c>
      <c r="B116" s="87" t="s">
        <v>396</v>
      </c>
      <c r="C116" s="58"/>
      <c r="D116" s="283"/>
    </row>
    <row r="117" spans="1:4" s="55" customFormat="1" ht="21.75" customHeight="1">
      <c r="A117" s="280" t="s">
        <v>397</v>
      </c>
      <c r="B117" s="545" t="s">
        <v>398</v>
      </c>
      <c r="C117" s="57">
        <f>C118+C201</f>
        <v>9437200</v>
      </c>
      <c r="D117" s="281">
        <f>D118+D201</f>
        <v>355200</v>
      </c>
    </row>
    <row r="118" spans="1:4" s="55" customFormat="1" ht="44.25" customHeight="1">
      <c r="A118" s="282" t="s">
        <v>399</v>
      </c>
      <c r="B118" s="520" t="s">
        <v>668</v>
      </c>
      <c r="C118" s="58">
        <f>C119+C124+C169+C186+C193+C180</f>
        <v>9437200</v>
      </c>
      <c r="D118" s="283">
        <f>D119+D124+D169+D186+D193</f>
        <v>355200</v>
      </c>
    </row>
    <row r="119" spans="1:4" s="55" customFormat="1" ht="0.75" customHeight="1">
      <c r="A119" s="280"/>
      <c r="B119" s="80"/>
      <c r="C119" s="57"/>
      <c r="D119" s="281"/>
    </row>
    <row r="120" spans="1:4" s="55" customFormat="1" ht="27.75" hidden="1" customHeight="1">
      <c r="A120" s="282"/>
      <c r="B120" s="61"/>
      <c r="C120" s="57"/>
      <c r="D120" s="281"/>
    </row>
    <row r="121" spans="1:4" s="55" customFormat="1" ht="20.25" hidden="1">
      <c r="A121" s="282"/>
      <c r="B121" s="61"/>
      <c r="C121" s="58"/>
      <c r="D121" s="283"/>
    </row>
    <row r="122" spans="1:4" s="55" customFormat="1" ht="40.5" hidden="1">
      <c r="A122" s="282" t="s">
        <v>400</v>
      </c>
      <c r="B122" s="61" t="s">
        <v>401</v>
      </c>
      <c r="C122" s="57">
        <f>C123</f>
        <v>0</v>
      </c>
      <c r="D122" s="281">
        <f>D123</f>
        <v>0</v>
      </c>
    </row>
    <row r="123" spans="1:4" s="55" customFormat="1" ht="40.5" hidden="1">
      <c r="A123" s="282" t="s">
        <v>402</v>
      </c>
      <c r="B123" s="61" t="s">
        <v>403</v>
      </c>
      <c r="C123" s="58"/>
      <c r="D123" s="283"/>
    </row>
    <row r="124" spans="1:4" s="55" customFormat="1" ht="60.75" hidden="1">
      <c r="A124" s="280" t="s">
        <v>404</v>
      </c>
      <c r="B124" s="80" t="s">
        <v>405</v>
      </c>
      <c r="C124" s="57">
        <f>C125+C127+C129+C131+C133+C135+C137+C139+C141+C143+C145+C147+C149+C154+C159+C161+C163+C165+C167</f>
        <v>0</v>
      </c>
      <c r="D124" s="281">
        <f>D125+D127+D129+D131+D133+D135+D137+D139+D141+D143+D145+D147+D149+D154+D159+D161+D163+D165+D167</f>
        <v>0</v>
      </c>
    </row>
    <row r="125" spans="1:4" s="55" customFormat="1" ht="40.5" hidden="1">
      <c r="A125" s="282" t="s">
        <v>406</v>
      </c>
      <c r="B125" s="61" t="s">
        <v>407</v>
      </c>
      <c r="C125" s="57"/>
      <c r="D125" s="281"/>
    </row>
    <row r="126" spans="1:4" s="55" customFormat="1" ht="40.5" hidden="1">
      <c r="A126" s="282" t="s">
        <v>408</v>
      </c>
      <c r="B126" s="61" t="s">
        <v>409</v>
      </c>
      <c r="C126" s="58"/>
      <c r="D126" s="283"/>
    </row>
    <row r="127" spans="1:4" s="55" customFormat="1" ht="20.25" hidden="1">
      <c r="A127" s="282" t="s">
        <v>410</v>
      </c>
      <c r="B127" s="61" t="s">
        <v>411</v>
      </c>
      <c r="C127" s="57">
        <f>C128</f>
        <v>0</v>
      </c>
      <c r="D127" s="281">
        <f>D128</f>
        <v>0</v>
      </c>
    </row>
    <row r="128" spans="1:4" s="55" customFormat="1" ht="40.5" hidden="1">
      <c r="A128" s="282" t="s">
        <v>412</v>
      </c>
      <c r="B128" s="61" t="s">
        <v>413</v>
      </c>
      <c r="C128" s="58"/>
      <c r="D128" s="283"/>
    </row>
    <row r="129" spans="1:4" s="55" customFormat="1" ht="40.5" hidden="1">
      <c r="A129" s="282" t="s">
        <v>414</v>
      </c>
      <c r="B129" s="70" t="s">
        <v>415</v>
      </c>
      <c r="C129" s="57">
        <f>C130</f>
        <v>0</v>
      </c>
      <c r="D129" s="281">
        <f>D130</f>
        <v>0</v>
      </c>
    </row>
    <row r="130" spans="1:4" s="55" customFormat="1" ht="60.75" hidden="1">
      <c r="A130" s="282" t="s">
        <v>416</v>
      </c>
      <c r="B130" s="70" t="s">
        <v>417</v>
      </c>
      <c r="C130" s="58"/>
      <c r="D130" s="283"/>
    </row>
    <row r="131" spans="1:4" s="55" customFormat="1" ht="20.25" hidden="1">
      <c r="A131" s="282" t="s">
        <v>418</v>
      </c>
      <c r="B131" s="61" t="s">
        <v>419</v>
      </c>
      <c r="C131" s="57"/>
      <c r="D131" s="281"/>
    </row>
    <row r="132" spans="1:4" s="55" customFormat="1" ht="40.5" hidden="1">
      <c r="A132" s="282" t="s">
        <v>420</v>
      </c>
      <c r="B132" s="61" t="s">
        <v>421</v>
      </c>
      <c r="C132" s="58"/>
      <c r="D132" s="283"/>
    </row>
    <row r="133" spans="1:4" s="55" customFormat="1" ht="60.75" hidden="1">
      <c r="A133" s="282" t="s">
        <v>422</v>
      </c>
      <c r="B133" s="61" t="s">
        <v>423</v>
      </c>
      <c r="C133" s="57">
        <f>C134</f>
        <v>0</v>
      </c>
      <c r="D133" s="281">
        <f>D134</f>
        <v>0</v>
      </c>
    </row>
    <row r="134" spans="1:4" s="55" customFormat="1" ht="60.75" hidden="1">
      <c r="A134" s="282" t="s">
        <v>424</v>
      </c>
      <c r="B134" s="61" t="s">
        <v>425</v>
      </c>
      <c r="C134" s="58"/>
      <c r="D134" s="283"/>
    </row>
    <row r="135" spans="1:4" s="55" customFormat="1" ht="40.5" hidden="1">
      <c r="A135" s="282" t="s">
        <v>426</v>
      </c>
      <c r="B135" s="61" t="s">
        <v>427</v>
      </c>
      <c r="C135" s="57"/>
      <c r="D135" s="281"/>
    </row>
    <row r="136" spans="1:4" s="55" customFormat="1" ht="60.75" hidden="1">
      <c r="A136" s="282" t="s">
        <v>428</v>
      </c>
      <c r="B136" s="61" t="s">
        <v>429</v>
      </c>
      <c r="C136" s="58"/>
      <c r="D136" s="283"/>
    </row>
    <row r="137" spans="1:4" s="55" customFormat="1" ht="60.75" hidden="1">
      <c r="A137" s="282" t="s">
        <v>430</v>
      </c>
      <c r="B137" s="61" t="s">
        <v>431</v>
      </c>
      <c r="C137" s="57">
        <f>C138</f>
        <v>0</v>
      </c>
      <c r="D137" s="281">
        <f>D138</f>
        <v>0</v>
      </c>
    </row>
    <row r="138" spans="1:4" s="55" customFormat="1" ht="60.75" hidden="1">
      <c r="A138" s="282" t="s">
        <v>432</v>
      </c>
      <c r="B138" s="61" t="s">
        <v>433</v>
      </c>
      <c r="C138" s="58"/>
      <c r="D138" s="283"/>
    </row>
    <row r="139" spans="1:4" s="55" customFormat="1" ht="40.5" hidden="1">
      <c r="A139" s="282" t="s">
        <v>434</v>
      </c>
      <c r="B139" s="61" t="s">
        <v>435</v>
      </c>
      <c r="C139" s="57">
        <f>C140</f>
        <v>0</v>
      </c>
      <c r="D139" s="281">
        <f>D140</f>
        <v>0</v>
      </c>
    </row>
    <row r="140" spans="1:4" s="55" customFormat="1" ht="40.5" hidden="1">
      <c r="A140" s="282" t="s">
        <v>436</v>
      </c>
      <c r="B140" s="61" t="s">
        <v>437</v>
      </c>
      <c r="C140" s="58"/>
      <c r="D140" s="283"/>
    </row>
    <row r="141" spans="1:4" s="55" customFormat="1" ht="81" hidden="1">
      <c r="A141" s="282" t="s">
        <v>438</v>
      </c>
      <c r="B141" s="71" t="s">
        <v>439</v>
      </c>
      <c r="C141" s="58">
        <f>C142</f>
        <v>0</v>
      </c>
      <c r="D141" s="283">
        <f>D142</f>
        <v>0</v>
      </c>
    </row>
    <row r="142" spans="1:4" s="55" customFormat="1" ht="50.25" hidden="1" customHeight="1">
      <c r="A142" s="282" t="s">
        <v>440</v>
      </c>
      <c r="B142" s="71" t="s">
        <v>441</v>
      </c>
      <c r="C142" s="58"/>
      <c r="D142" s="283"/>
    </row>
    <row r="143" spans="1:4" s="55" customFormat="1" ht="40.5" hidden="1">
      <c r="A143" s="282" t="s">
        <v>442</v>
      </c>
      <c r="B143" s="61" t="s">
        <v>457</v>
      </c>
      <c r="C143" s="57">
        <f>C144</f>
        <v>0</v>
      </c>
      <c r="D143" s="281">
        <f>D144</f>
        <v>0</v>
      </c>
    </row>
    <row r="144" spans="1:4" s="55" customFormat="1" ht="40.5" hidden="1">
      <c r="A144" s="282" t="s">
        <v>458</v>
      </c>
      <c r="B144" s="61" t="s">
        <v>459</v>
      </c>
      <c r="C144" s="58"/>
      <c r="D144" s="283"/>
    </row>
    <row r="145" spans="1:4" s="55" customFormat="1" ht="40.5" hidden="1">
      <c r="A145" s="282" t="s">
        <v>460</v>
      </c>
      <c r="B145" s="71" t="s">
        <v>461</v>
      </c>
      <c r="C145" s="57">
        <f>C146</f>
        <v>0</v>
      </c>
      <c r="D145" s="281">
        <f>D146</f>
        <v>0</v>
      </c>
    </row>
    <row r="146" spans="1:4" s="55" customFormat="1" ht="40.5" hidden="1">
      <c r="A146" s="282" t="s">
        <v>462</v>
      </c>
      <c r="B146" s="71" t="s">
        <v>463</v>
      </c>
      <c r="C146" s="58"/>
      <c r="D146" s="283"/>
    </row>
    <row r="147" spans="1:4" s="55" customFormat="1" ht="40.5" hidden="1">
      <c r="A147" s="282" t="s">
        <v>464</v>
      </c>
      <c r="B147" s="61" t="s">
        <v>465</v>
      </c>
      <c r="C147" s="57">
        <f>C148</f>
        <v>0</v>
      </c>
      <c r="D147" s="281">
        <f>D148</f>
        <v>0</v>
      </c>
    </row>
    <row r="148" spans="1:4" s="55" customFormat="1" ht="60.75" hidden="1">
      <c r="A148" s="282" t="s">
        <v>466</v>
      </c>
      <c r="B148" s="61" t="s">
        <v>467</v>
      </c>
      <c r="C148" s="58"/>
      <c r="D148" s="283"/>
    </row>
    <row r="149" spans="1:4" s="55" customFormat="1" ht="81" hidden="1">
      <c r="A149" s="282" t="s">
        <v>468</v>
      </c>
      <c r="B149" s="61" t="s">
        <v>533</v>
      </c>
      <c r="C149" s="57">
        <f>C150</f>
        <v>0</v>
      </c>
      <c r="D149" s="281">
        <f>D150</f>
        <v>0</v>
      </c>
    </row>
    <row r="150" spans="1:4" s="55" customFormat="1" ht="81" hidden="1">
      <c r="A150" s="282" t="s">
        <v>469</v>
      </c>
      <c r="B150" s="61" t="s">
        <v>534</v>
      </c>
      <c r="C150" s="58">
        <f>C151+C152+C153</f>
        <v>0</v>
      </c>
      <c r="D150" s="283">
        <f>D151+D152+D153</f>
        <v>0</v>
      </c>
    </row>
    <row r="151" spans="1:4" s="55" customFormat="1" ht="81" hidden="1">
      <c r="A151" s="282" t="s">
        <v>470</v>
      </c>
      <c r="B151" s="61" t="s">
        <v>471</v>
      </c>
      <c r="C151" s="58"/>
      <c r="D151" s="283"/>
    </row>
    <row r="152" spans="1:4" s="55" customFormat="1" ht="81" hidden="1">
      <c r="A152" s="282" t="s">
        <v>472</v>
      </c>
      <c r="B152" s="61" t="s">
        <v>473</v>
      </c>
      <c r="C152" s="58"/>
      <c r="D152" s="283"/>
    </row>
    <row r="153" spans="1:4" s="55" customFormat="1" ht="81" hidden="1">
      <c r="A153" s="282" t="s">
        <v>474</v>
      </c>
      <c r="B153" s="61" t="s">
        <v>535</v>
      </c>
      <c r="C153" s="72"/>
      <c r="D153" s="294"/>
    </row>
    <row r="154" spans="1:4" s="55" customFormat="1" ht="60.75" hidden="1">
      <c r="A154" s="282" t="s">
        <v>475</v>
      </c>
      <c r="B154" s="61" t="s">
        <v>476</v>
      </c>
      <c r="C154" s="57">
        <f>C155</f>
        <v>0</v>
      </c>
      <c r="D154" s="281">
        <f>D155</f>
        <v>0</v>
      </c>
    </row>
    <row r="155" spans="1:4" s="55" customFormat="1" ht="60.75" hidden="1">
      <c r="A155" s="282" t="s">
        <v>477</v>
      </c>
      <c r="B155" s="61" t="s">
        <v>478</v>
      </c>
      <c r="C155" s="58">
        <f>C156+C157+C158</f>
        <v>0</v>
      </c>
      <c r="D155" s="283">
        <f>D156+D157+D158</f>
        <v>0</v>
      </c>
    </row>
    <row r="156" spans="1:4" s="55" customFormat="1" ht="40.5" hidden="1">
      <c r="A156" s="282" t="s">
        <v>479</v>
      </c>
      <c r="B156" s="61" t="s">
        <v>480</v>
      </c>
      <c r="C156" s="58"/>
      <c r="D156" s="283"/>
    </row>
    <row r="157" spans="1:4" s="55" customFormat="1" ht="60.75" hidden="1">
      <c r="A157" s="282" t="s">
        <v>481</v>
      </c>
      <c r="B157" s="61" t="s">
        <v>482</v>
      </c>
      <c r="C157" s="58"/>
      <c r="D157" s="283"/>
    </row>
    <row r="158" spans="1:4" s="55" customFormat="1" ht="60.75" hidden="1">
      <c r="A158" s="282" t="s">
        <v>483</v>
      </c>
      <c r="B158" s="61" t="s">
        <v>484</v>
      </c>
      <c r="C158" s="72"/>
      <c r="D158" s="294"/>
    </row>
    <row r="159" spans="1:4" s="55" customFormat="1" ht="40.5" hidden="1">
      <c r="A159" s="282" t="s">
        <v>485</v>
      </c>
      <c r="B159" s="71" t="s">
        <v>486</v>
      </c>
      <c r="C159" s="58"/>
      <c r="D159" s="283"/>
    </row>
    <row r="160" spans="1:4" s="55" customFormat="1" ht="40.5" hidden="1">
      <c r="A160" s="282" t="s">
        <v>487</v>
      </c>
      <c r="B160" s="71" t="s">
        <v>488</v>
      </c>
      <c r="C160" s="58"/>
      <c r="D160" s="283"/>
    </row>
    <row r="161" spans="1:4" s="55" customFormat="1" ht="40.5" hidden="1">
      <c r="A161" s="282" t="s">
        <v>489</v>
      </c>
      <c r="B161" s="61" t="s">
        <v>490</v>
      </c>
      <c r="C161" s="57">
        <f>C162</f>
        <v>0</v>
      </c>
      <c r="D161" s="281">
        <f>D162</f>
        <v>0</v>
      </c>
    </row>
    <row r="162" spans="1:4" s="55" customFormat="1" ht="60.75" hidden="1">
      <c r="A162" s="282" t="s">
        <v>491</v>
      </c>
      <c r="B162" s="61" t="s">
        <v>492</v>
      </c>
      <c r="C162" s="58"/>
      <c r="D162" s="283"/>
    </row>
    <row r="163" spans="1:4" s="55" customFormat="1" ht="40.5" hidden="1">
      <c r="A163" s="282" t="s">
        <v>493</v>
      </c>
      <c r="B163" s="88" t="s">
        <v>494</v>
      </c>
      <c r="C163" s="58">
        <f>C164</f>
        <v>0</v>
      </c>
      <c r="D163" s="283">
        <f>D164</f>
        <v>0</v>
      </c>
    </row>
    <row r="164" spans="1:4" s="55" customFormat="1" ht="40.5" hidden="1">
      <c r="A164" s="282" t="s">
        <v>495</v>
      </c>
      <c r="B164" s="71" t="s">
        <v>496</v>
      </c>
      <c r="C164" s="58"/>
      <c r="D164" s="283"/>
    </row>
    <row r="165" spans="1:4" s="55" customFormat="1" ht="40.5" hidden="1">
      <c r="A165" s="282" t="s">
        <v>497</v>
      </c>
      <c r="B165" s="89" t="s">
        <v>498</v>
      </c>
      <c r="C165" s="58">
        <f>C166</f>
        <v>0</v>
      </c>
      <c r="D165" s="283">
        <f>D166</f>
        <v>0</v>
      </c>
    </row>
    <row r="166" spans="1:4" s="55" customFormat="1" ht="40.5" hidden="1">
      <c r="A166" s="295" t="s">
        <v>499</v>
      </c>
      <c r="B166" s="89" t="s">
        <v>500</v>
      </c>
      <c r="C166" s="58"/>
      <c r="D166" s="283"/>
    </row>
    <row r="167" spans="1:4" s="55" customFormat="1" ht="20.25" hidden="1">
      <c r="A167" s="282" t="s">
        <v>501</v>
      </c>
      <c r="B167" s="61" t="s">
        <v>502</v>
      </c>
      <c r="C167" s="57">
        <f>C168</f>
        <v>0</v>
      </c>
      <c r="D167" s="281">
        <f>D168</f>
        <v>0</v>
      </c>
    </row>
    <row r="168" spans="1:4" s="55" customFormat="1" ht="31.5" hidden="1" customHeight="1">
      <c r="A168" s="282" t="s">
        <v>503</v>
      </c>
      <c r="B168" s="61" t="s">
        <v>504</v>
      </c>
      <c r="C168" s="58"/>
      <c r="D168" s="283"/>
    </row>
    <row r="169" spans="1:4" s="55" customFormat="1" ht="24" customHeight="1">
      <c r="A169" s="280" t="s">
        <v>751</v>
      </c>
      <c r="B169" s="521" t="s">
        <v>667</v>
      </c>
      <c r="C169" s="57">
        <f>C174+C176+C178</f>
        <v>355200</v>
      </c>
      <c r="D169" s="281">
        <f>D174+D176</f>
        <v>355200</v>
      </c>
    </row>
    <row r="170" spans="1:4" s="55" customFormat="1" ht="56.25" hidden="1" customHeight="1">
      <c r="A170" s="282" t="s">
        <v>505</v>
      </c>
      <c r="B170" s="61" t="s">
        <v>506</v>
      </c>
      <c r="C170" s="57"/>
      <c r="D170" s="281"/>
    </row>
    <row r="171" spans="1:4" s="55" customFormat="1" ht="56.25" hidden="1" customHeight="1">
      <c r="A171" s="282" t="s">
        <v>507</v>
      </c>
      <c r="B171" s="61" t="s">
        <v>508</v>
      </c>
      <c r="C171" s="58"/>
      <c r="D171" s="283"/>
    </row>
    <row r="172" spans="1:4" s="55" customFormat="1" ht="40.5" hidden="1">
      <c r="A172" s="282" t="s">
        <v>509</v>
      </c>
      <c r="B172" s="61" t="s">
        <v>510</v>
      </c>
      <c r="C172" s="58">
        <f>C173</f>
        <v>0</v>
      </c>
      <c r="D172" s="283">
        <f>D173</f>
        <v>0</v>
      </c>
    </row>
    <row r="173" spans="1:4" s="55" customFormat="1" ht="40.5" hidden="1">
      <c r="A173" s="282" t="s">
        <v>511</v>
      </c>
      <c r="B173" s="61" t="s">
        <v>512</v>
      </c>
      <c r="C173" s="58"/>
      <c r="D173" s="283"/>
    </row>
    <row r="174" spans="1:4" s="55" customFormat="1" ht="42" customHeight="1">
      <c r="A174" s="282" t="s">
        <v>666</v>
      </c>
      <c r="B174" s="61" t="s">
        <v>520</v>
      </c>
      <c r="C174" s="58">
        <f>C175</f>
        <v>310200</v>
      </c>
      <c r="D174" s="283">
        <f>D175</f>
        <v>310200</v>
      </c>
    </row>
    <row r="175" spans="1:4" s="55" customFormat="1" ht="42" customHeight="1">
      <c r="A175" s="379" t="s">
        <v>665</v>
      </c>
      <c r="B175" s="380" t="s">
        <v>543</v>
      </c>
      <c r="C175" s="381">
        <v>310200</v>
      </c>
      <c r="D175" s="382">
        <v>310200</v>
      </c>
    </row>
    <row r="176" spans="1:4" s="55" customFormat="1" ht="42" customHeight="1">
      <c r="A176" s="546" t="s">
        <v>669</v>
      </c>
      <c r="B176" s="478" t="s">
        <v>606</v>
      </c>
      <c r="C176" s="479">
        <f>C177</f>
        <v>45000</v>
      </c>
      <c r="D176" s="547">
        <f>D177</f>
        <v>45000</v>
      </c>
    </row>
    <row r="177" spans="1:4" s="55" customFormat="1" ht="42" customHeight="1">
      <c r="A177" s="546" t="s">
        <v>670</v>
      </c>
      <c r="B177" s="480" t="s">
        <v>605</v>
      </c>
      <c r="C177" s="479">
        <v>45000</v>
      </c>
      <c r="D177" s="547">
        <v>45000</v>
      </c>
    </row>
    <row r="178" spans="1:4" s="55" customFormat="1" ht="60" customHeight="1">
      <c r="A178" s="546" t="s">
        <v>761</v>
      </c>
      <c r="B178" s="480" t="s">
        <v>762</v>
      </c>
      <c r="C178" s="479">
        <f>C179</f>
        <v>0</v>
      </c>
      <c r="D178" s="564">
        <v>0</v>
      </c>
    </row>
    <row r="179" spans="1:4" s="55" customFormat="1" ht="40.5" customHeight="1">
      <c r="A179" s="546" t="s">
        <v>763</v>
      </c>
      <c r="B179" s="562" t="s">
        <v>764</v>
      </c>
      <c r="C179" s="479">
        <v>0</v>
      </c>
      <c r="D179" s="564">
        <v>0</v>
      </c>
    </row>
    <row r="180" spans="1:4" s="55" customFormat="1" ht="21.75" customHeight="1">
      <c r="A180" s="561" t="s">
        <v>760</v>
      </c>
      <c r="B180" s="565" t="s">
        <v>759</v>
      </c>
      <c r="C180" s="566">
        <f>C181</f>
        <v>9082000</v>
      </c>
      <c r="D180" s="567">
        <v>0</v>
      </c>
    </row>
    <row r="181" spans="1:4" s="55" customFormat="1" ht="42" customHeight="1">
      <c r="A181" s="546" t="s">
        <v>746</v>
      </c>
      <c r="B181" s="480" t="s">
        <v>745</v>
      </c>
      <c r="C181" s="479">
        <f>C182</f>
        <v>9082000</v>
      </c>
      <c r="D181" s="479">
        <f>D182</f>
        <v>0</v>
      </c>
    </row>
    <row r="182" spans="1:4" s="55" customFormat="1" ht="60" customHeight="1">
      <c r="A182" s="546" t="s">
        <v>744</v>
      </c>
      <c r="B182" s="480" t="s">
        <v>743</v>
      </c>
      <c r="C182" s="479">
        <f>C183</f>
        <v>9082000</v>
      </c>
      <c r="D182" s="547">
        <v>0</v>
      </c>
    </row>
    <row r="183" spans="1:4" s="55" customFormat="1" ht="66" customHeight="1" thickBot="1">
      <c r="A183" s="546" t="s">
        <v>741</v>
      </c>
      <c r="B183" s="562" t="s">
        <v>742</v>
      </c>
      <c r="C183" s="479">
        <v>9082000</v>
      </c>
      <c r="D183" s="547">
        <v>0</v>
      </c>
    </row>
    <row r="184" spans="1:4" s="55" customFormat="1" ht="68.25" hidden="1" customHeight="1">
      <c r="A184" s="295"/>
      <c r="B184" s="373"/>
      <c r="C184" s="374">
        <f>C185</f>
        <v>0</v>
      </c>
      <c r="D184" s="296">
        <f>D185</f>
        <v>0</v>
      </c>
    </row>
    <row r="185" spans="1:4" s="55" customFormat="1" ht="60.75" hidden="1" customHeight="1">
      <c r="A185" s="282"/>
      <c r="B185" s="61"/>
      <c r="C185" s="58"/>
      <c r="D185" s="283"/>
    </row>
    <row r="186" spans="1:4" s="55" customFormat="1" ht="1.5" hidden="1" customHeight="1" thickBot="1">
      <c r="A186" s="280"/>
      <c r="B186" s="80"/>
      <c r="C186" s="57">
        <f>C187+C189+C195+C197+C199</f>
        <v>0</v>
      </c>
      <c r="D186" s="281">
        <f>D187+D189+D195+D197+D199</f>
        <v>0</v>
      </c>
    </row>
    <row r="187" spans="1:4" s="55" customFormat="1" ht="21" hidden="1" thickBot="1">
      <c r="A187" s="282"/>
      <c r="B187" s="61"/>
      <c r="C187" s="57">
        <f>C188</f>
        <v>0</v>
      </c>
      <c r="D187" s="281">
        <f>D188</f>
        <v>0</v>
      </c>
    </row>
    <row r="188" spans="1:4" s="55" customFormat="1" ht="21" hidden="1" thickBot="1">
      <c r="A188" s="282"/>
      <c r="B188" s="61"/>
      <c r="C188" s="58"/>
      <c r="D188" s="283"/>
    </row>
    <row r="189" spans="1:4" s="55" customFormat="1" ht="21" hidden="1" thickBot="1">
      <c r="A189" s="282"/>
      <c r="B189" s="90"/>
      <c r="C189" s="57">
        <f>C190</f>
        <v>0</v>
      </c>
      <c r="D189" s="281">
        <f>D190</f>
        <v>0</v>
      </c>
    </row>
    <row r="190" spans="1:4" s="55" customFormat="1" ht="21" hidden="1" thickBot="1">
      <c r="A190" s="282"/>
      <c r="B190" s="90"/>
      <c r="C190" s="58"/>
      <c r="D190" s="283"/>
    </row>
    <row r="191" spans="1:4" s="55" customFormat="1" ht="21" hidden="1" thickBot="1">
      <c r="A191" s="282"/>
      <c r="B191" s="61"/>
      <c r="C191" s="57"/>
      <c r="D191" s="281"/>
    </row>
    <row r="192" spans="1:4" s="55" customFormat="1" ht="21" hidden="1" thickBot="1">
      <c r="A192" s="282"/>
      <c r="B192" s="61"/>
      <c r="C192" s="58"/>
      <c r="D192" s="283"/>
    </row>
    <row r="193" spans="1:4" s="55" customFormat="1" ht="21" hidden="1" thickBot="1">
      <c r="A193" s="282"/>
      <c r="B193" s="61"/>
      <c r="C193" s="57"/>
      <c r="D193" s="281"/>
    </row>
    <row r="194" spans="1:4" s="55" customFormat="1" ht="21" hidden="1" thickBot="1">
      <c r="A194" s="282"/>
      <c r="B194" s="61"/>
      <c r="C194" s="58"/>
      <c r="D194" s="283"/>
    </row>
    <row r="195" spans="1:4" s="66" customFormat="1" ht="21" hidden="1" thickBot="1">
      <c r="A195" s="289"/>
      <c r="B195" s="62"/>
      <c r="C195" s="57">
        <f>C196</f>
        <v>0</v>
      </c>
      <c r="D195" s="281">
        <f>D196</f>
        <v>0</v>
      </c>
    </row>
    <row r="196" spans="1:4" s="66" customFormat="1" ht="21" hidden="1" thickBot="1">
      <c r="A196" s="289"/>
      <c r="B196" s="62"/>
      <c r="C196" s="58"/>
      <c r="D196" s="283"/>
    </row>
    <row r="197" spans="1:4" s="66" customFormat="1" ht="69" hidden="1" customHeight="1">
      <c r="A197" s="282"/>
      <c r="B197" s="73"/>
      <c r="C197" s="57">
        <f>C198</f>
        <v>0</v>
      </c>
      <c r="D197" s="281">
        <f>D198</f>
        <v>0</v>
      </c>
    </row>
    <row r="198" spans="1:4" s="66" customFormat="1" ht="87" hidden="1" customHeight="1">
      <c r="A198" s="282"/>
      <c r="B198" s="73"/>
      <c r="C198" s="58"/>
      <c r="D198" s="283"/>
    </row>
    <row r="199" spans="1:4" s="55" customFormat="1" ht="21" hidden="1" thickBot="1">
      <c r="A199" s="282"/>
      <c r="B199" s="61"/>
      <c r="C199" s="57">
        <f>C200</f>
        <v>0</v>
      </c>
      <c r="D199" s="281">
        <f>D200</f>
        <v>0</v>
      </c>
    </row>
    <row r="200" spans="1:4" s="55" customFormat="1" ht="21" hidden="1" thickBot="1">
      <c r="A200" s="282"/>
      <c r="B200" s="61"/>
      <c r="C200" s="74"/>
      <c r="D200" s="297"/>
    </row>
    <row r="201" spans="1:4" s="55" customFormat="1" ht="21" hidden="1" thickBot="1">
      <c r="A201" s="280"/>
      <c r="B201" s="80"/>
      <c r="C201" s="57">
        <f>C202</f>
        <v>0</v>
      </c>
      <c r="D201" s="281">
        <f>D202</f>
        <v>0</v>
      </c>
    </row>
    <row r="202" spans="1:4" s="55" customFormat="1" ht="21" hidden="1" thickBot="1">
      <c r="A202" s="282"/>
      <c r="B202" s="61"/>
      <c r="C202" s="58">
        <f>C203</f>
        <v>0</v>
      </c>
      <c r="D202" s="283">
        <f>D203</f>
        <v>0</v>
      </c>
    </row>
    <row r="203" spans="1:4" s="55" customFormat="1" ht="21" hidden="1" thickBot="1">
      <c r="A203" s="282"/>
      <c r="B203" s="380"/>
      <c r="C203" s="381"/>
      <c r="D203" s="382"/>
    </row>
    <row r="204" spans="1:4" s="55" customFormat="1" ht="21" thickBot="1">
      <c r="A204" s="481"/>
      <c r="B204" s="482"/>
      <c r="C204" s="483">
        <f>C17+C117</f>
        <v>36025630</v>
      </c>
      <c r="D204" s="484">
        <f>D17+D117</f>
        <v>27947920</v>
      </c>
    </row>
    <row r="205" spans="1:4" s="55" customFormat="1" ht="12.75" hidden="1" customHeight="1">
      <c r="A205" s="75"/>
      <c r="B205" s="75" t="s">
        <v>521</v>
      </c>
      <c r="C205" s="76"/>
    </row>
    <row r="206" spans="1:4" s="55" customFormat="1" ht="20.25" hidden="1">
      <c r="A206" s="75"/>
      <c r="B206" s="75" t="s">
        <v>522</v>
      </c>
      <c r="C206" s="76"/>
    </row>
    <row r="207" spans="1:4" s="55" customFormat="1" ht="20.25" hidden="1">
      <c r="A207" s="75"/>
      <c r="B207" s="75" t="s">
        <v>523</v>
      </c>
      <c r="C207" s="76"/>
    </row>
    <row r="208" spans="1:4" s="55" customFormat="1" ht="20.25" hidden="1">
      <c r="A208" s="75"/>
      <c r="B208" s="75" t="s">
        <v>524</v>
      </c>
      <c r="C208" s="76"/>
    </row>
    <row r="209" spans="1:4" s="55" customFormat="1" ht="20.25" hidden="1">
      <c r="A209" s="75"/>
      <c r="B209" s="75" t="s">
        <v>525</v>
      </c>
      <c r="C209" s="76"/>
    </row>
    <row r="210" spans="1:4" s="55" customFormat="1" ht="20.25" hidden="1">
      <c r="A210" s="75"/>
      <c r="B210" s="75" t="s">
        <v>526</v>
      </c>
      <c r="C210" s="76"/>
    </row>
    <row r="211" spans="1:4" s="55" customFormat="1" ht="20.25" hidden="1">
      <c r="A211" s="75"/>
      <c r="B211" s="75"/>
      <c r="C211" s="76"/>
    </row>
    <row r="212" spans="1:4" s="55" customFormat="1" ht="20.25" hidden="1">
      <c r="A212" s="75"/>
      <c r="B212" s="75" t="s">
        <v>527</v>
      </c>
      <c r="C212" s="77"/>
    </row>
    <row r="213" spans="1:4" s="55" customFormat="1" ht="20.25" hidden="1">
      <c r="A213" s="75"/>
      <c r="B213" s="78" t="s">
        <v>528</v>
      </c>
      <c r="C213" s="77"/>
    </row>
    <row r="215" spans="1:4">
      <c r="D215" s="168"/>
    </row>
    <row r="216" spans="1:4">
      <c r="D216" s="169"/>
    </row>
  </sheetData>
  <sheetProtection selectLockedCells="1" selectUnlockedCells="1"/>
  <mergeCells count="13">
    <mergeCell ref="B1:C1"/>
    <mergeCell ref="B4:D4"/>
    <mergeCell ref="B3:D3"/>
    <mergeCell ref="B2:D2"/>
    <mergeCell ref="B9:C9"/>
    <mergeCell ref="B10:C10"/>
    <mergeCell ref="B7:D7"/>
    <mergeCell ref="B8:D8"/>
    <mergeCell ref="B5:D5"/>
    <mergeCell ref="B6:D6"/>
    <mergeCell ref="A12:C12"/>
    <mergeCell ref="A13:C13"/>
    <mergeCell ref="A14:C14"/>
  </mergeCells>
  <phoneticPr fontId="0" type="noConversion"/>
  <pageMargins left="0.59027777777777779" right="0.39374999999999999" top="0.19652777777777777" bottom="0.39374999999999999" header="0.51180555555555551" footer="0.51180555555555551"/>
  <pageSetup paperSize="9" scale="50" firstPageNumber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26"/>
  <sheetViews>
    <sheetView view="pageBreakPreview" zoomScaleNormal="80" workbookViewId="0">
      <selection activeCell="A5" sqref="A5"/>
    </sheetView>
  </sheetViews>
  <sheetFormatPr defaultRowHeight="12.75"/>
  <cols>
    <col min="1" max="1" width="77.28515625" customWidth="1"/>
    <col min="2" max="2" width="9.5703125" style="96" customWidth="1"/>
    <col min="3" max="3" width="8" style="97" customWidth="1"/>
    <col min="4" max="4" width="7.140625" style="97" customWidth="1"/>
    <col min="5" max="5" width="17.140625" style="97" customWidth="1"/>
    <col min="6" max="6" width="8.7109375" style="97" customWidth="1"/>
    <col min="7" max="7" width="24.140625" style="98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167</v>
      </c>
      <c r="B1" s="141"/>
      <c r="C1" s="528" t="s">
        <v>681</v>
      </c>
      <c r="D1" s="529"/>
      <c r="E1" s="99"/>
      <c r="F1" s="99"/>
      <c r="G1" s="99"/>
      <c r="H1" s="99"/>
    </row>
    <row r="2" spans="1:9" ht="16.5">
      <c r="B2" s="141"/>
      <c r="C2" s="528" t="s">
        <v>675</v>
      </c>
      <c r="D2" s="529"/>
      <c r="E2" s="529"/>
      <c r="F2" s="529"/>
      <c r="G2" s="530"/>
      <c r="H2" s="530"/>
      <c r="I2" s="529"/>
    </row>
    <row r="3" spans="1:9" ht="16.5">
      <c r="B3" s="141"/>
      <c r="C3" s="528" t="s">
        <v>3</v>
      </c>
      <c r="D3" s="529"/>
      <c r="E3" s="529"/>
      <c r="F3" s="529"/>
      <c r="G3" s="531"/>
      <c r="H3" s="531"/>
      <c r="I3" s="529"/>
    </row>
    <row r="4" spans="1:9" ht="16.5">
      <c r="B4" s="141"/>
      <c r="C4" s="532" t="s">
        <v>682</v>
      </c>
      <c r="D4" s="533"/>
      <c r="E4" s="533"/>
      <c r="F4" s="533"/>
      <c r="G4" s="530"/>
      <c r="H4" s="530"/>
      <c r="I4" s="533"/>
    </row>
    <row r="5" spans="1:9" ht="16.5">
      <c r="B5" s="141"/>
      <c r="C5" s="532" t="s">
        <v>714</v>
      </c>
      <c r="D5" s="533"/>
      <c r="E5" s="533"/>
      <c r="F5" s="533"/>
      <c r="G5" s="530"/>
      <c r="H5" s="530"/>
      <c r="I5" s="533"/>
    </row>
    <row r="6" spans="1:9" ht="16.5">
      <c r="B6" s="141"/>
      <c r="C6" s="532" t="s">
        <v>683</v>
      </c>
      <c r="D6" s="534"/>
      <c r="E6" s="534"/>
      <c r="F6" s="534"/>
      <c r="G6" s="534"/>
      <c r="H6" s="534"/>
      <c r="I6" s="534"/>
    </row>
    <row r="7" spans="1:9" ht="16.5">
      <c r="B7" s="141"/>
      <c r="C7" s="528" t="s">
        <v>684</v>
      </c>
      <c r="D7" s="529"/>
      <c r="E7" s="529"/>
      <c r="F7" s="534"/>
      <c r="G7" s="534"/>
      <c r="H7" s="534"/>
      <c r="I7" s="534"/>
    </row>
    <row r="8" spans="1:9" ht="16.5">
      <c r="B8" s="141"/>
      <c r="C8" s="532" t="s">
        <v>685</v>
      </c>
      <c r="D8" s="533"/>
      <c r="E8" s="533"/>
      <c r="F8" s="533"/>
      <c r="G8" s="530"/>
      <c r="H8" s="530"/>
      <c r="I8" s="533"/>
    </row>
    <row r="9" spans="1:9" ht="16.5">
      <c r="B9" s="141"/>
      <c r="C9" s="532" t="s">
        <v>795</v>
      </c>
      <c r="D9" s="533"/>
      <c r="E9" s="533"/>
      <c r="F9" s="533"/>
      <c r="G9" s="530"/>
      <c r="H9" s="530"/>
      <c r="I9" s="533"/>
    </row>
    <row r="10" spans="1:9" ht="16.5">
      <c r="B10" s="141"/>
      <c r="C10" s="532" t="s">
        <v>802</v>
      </c>
      <c r="D10" s="533"/>
      <c r="E10" s="533"/>
      <c r="F10" s="533"/>
      <c r="G10" s="530"/>
      <c r="H10" s="530"/>
      <c r="I10" s="533"/>
    </row>
    <row r="11" spans="1:9" ht="19.5" customHeight="1"/>
    <row r="12" spans="1:9" ht="18.75">
      <c r="A12" s="646" t="s">
        <v>2</v>
      </c>
      <c r="B12" s="646"/>
      <c r="C12" s="646"/>
      <c r="D12" s="646"/>
      <c r="E12" s="646"/>
      <c r="F12" s="646"/>
      <c r="G12" s="646"/>
    </row>
    <row r="13" spans="1:9" ht="18.75" customHeight="1">
      <c r="A13" s="647" t="s">
        <v>516</v>
      </c>
      <c r="B13" s="647"/>
      <c r="C13" s="647"/>
      <c r="D13" s="647"/>
      <c r="E13" s="647"/>
      <c r="F13" s="647"/>
      <c r="G13" s="647"/>
    </row>
    <row r="14" spans="1:9" ht="18.75" customHeight="1">
      <c r="A14" s="647" t="s">
        <v>3</v>
      </c>
      <c r="B14" s="647"/>
      <c r="C14" s="647"/>
      <c r="D14" s="647"/>
      <c r="E14" s="647"/>
      <c r="F14" s="647"/>
      <c r="G14" s="647"/>
    </row>
    <row r="15" spans="1:9" ht="18.75" customHeight="1">
      <c r="A15" s="647" t="s">
        <v>614</v>
      </c>
      <c r="B15" s="647"/>
      <c r="C15" s="647"/>
      <c r="D15" s="647"/>
      <c r="E15" s="647"/>
      <c r="F15" s="647"/>
      <c r="G15" s="647"/>
    </row>
    <row r="16" spans="1:9" ht="19.5" thickBot="1">
      <c r="A16" s="92"/>
      <c r="B16" s="102"/>
      <c r="C16" s="103" t="s">
        <v>167</v>
      </c>
      <c r="D16" s="104"/>
      <c r="E16" s="104"/>
      <c r="F16" s="104"/>
      <c r="G16" s="105" t="s">
        <v>104</v>
      </c>
    </row>
    <row r="17" spans="1:7" ht="32.25" customHeight="1" thickBot="1">
      <c r="A17" s="298" t="s">
        <v>106</v>
      </c>
      <c r="B17" s="299"/>
      <c r="C17" s="300" t="s">
        <v>4</v>
      </c>
      <c r="D17" s="300" t="s">
        <v>5</v>
      </c>
      <c r="E17" s="300" t="s">
        <v>6</v>
      </c>
      <c r="F17" s="300" t="s">
        <v>7</v>
      </c>
      <c r="G17" s="301" t="s">
        <v>662</v>
      </c>
    </row>
    <row r="18" spans="1:7" ht="36" customHeight="1" thickBot="1">
      <c r="A18" s="486" t="s">
        <v>1</v>
      </c>
      <c r="B18" s="487" t="s">
        <v>0</v>
      </c>
      <c r="C18" s="488"/>
      <c r="D18" s="488"/>
      <c r="E18" s="488"/>
      <c r="F18" s="488"/>
      <c r="G18" s="489"/>
    </row>
    <row r="19" spans="1:7" ht="16.5">
      <c r="A19" s="490" t="s">
        <v>8</v>
      </c>
      <c r="B19" s="491" t="s">
        <v>0</v>
      </c>
      <c r="C19" s="492" t="s">
        <v>9</v>
      </c>
      <c r="D19" s="492"/>
      <c r="E19" s="492"/>
      <c r="F19" s="492"/>
      <c r="G19" s="493">
        <f>G20+G25+G30+G45+G40</f>
        <v>5828272</v>
      </c>
    </row>
    <row r="20" spans="1:7" ht="33">
      <c r="A20" s="303" t="s">
        <v>10</v>
      </c>
      <c r="B20" s="108" t="s">
        <v>0</v>
      </c>
      <c r="C20" s="108" t="s">
        <v>9</v>
      </c>
      <c r="D20" s="109" t="s">
        <v>11</v>
      </c>
      <c r="E20" s="109"/>
      <c r="F20" s="109"/>
      <c r="G20" s="304">
        <f>G21</f>
        <v>1174039</v>
      </c>
    </row>
    <row r="21" spans="1:7" ht="49.5">
      <c r="A21" s="174" t="s">
        <v>12</v>
      </c>
      <c r="B21" s="110" t="s">
        <v>0</v>
      </c>
      <c r="C21" s="111" t="s">
        <v>9</v>
      </c>
      <c r="D21" s="111" t="s">
        <v>11</v>
      </c>
      <c r="E21" s="170" t="s">
        <v>257</v>
      </c>
      <c r="F21" s="112"/>
      <c r="G21" s="305">
        <f>G22</f>
        <v>1174039</v>
      </c>
    </row>
    <row r="22" spans="1:7" ht="16.5">
      <c r="A22" s="174" t="s">
        <v>13</v>
      </c>
      <c r="B22" s="111" t="s">
        <v>0</v>
      </c>
      <c r="C22" s="111" t="s">
        <v>9</v>
      </c>
      <c r="D22" s="112" t="s">
        <v>11</v>
      </c>
      <c r="E22" s="170" t="s">
        <v>258</v>
      </c>
      <c r="F22" s="112"/>
      <c r="G22" s="305">
        <f>G23</f>
        <v>1174039</v>
      </c>
    </row>
    <row r="23" spans="1:7" ht="20.25" customHeight="1">
      <c r="A23" s="174" t="s">
        <v>14</v>
      </c>
      <c r="B23" s="111" t="s">
        <v>0</v>
      </c>
      <c r="C23" s="111" t="s">
        <v>9</v>
      </c>
      <c r="D23" s="111" t="s">
        <v>11</v>
      </c>
      <c r="E23" s="170" t="s">
        <v>259</v>
      </c>
      <c r="F23" s="112"/>
      <c r="G23" s="305">
        <f>G24</f>
        <v>1174039</v>
      </c>
    </row>
    <row r="24" spans="1:7" ht="21.75" customHeight="1">
      <c r="A24" s="174" t="s">
        <v>15</v>
      </c>
      <c r="B24" s="111" t="s">
        <v>0</v>
      </c>
      <c r="C24" s="111" t="s">
        <v>9</v>
      </c>
      <c r="D24" s="111" t="s">
        <v>11</v>
      </c>
      <c r="E24" s="170" t="s">
        <v>259</v>
      </c>
      <c r="F24" s="112" t="s">
        <v>16</v>
      </c>
      <c r="G24" s="305">
        <v>1174039</v>
      </c>
    </row>
    <row r="25" spans="1:7" ht="54.75" customHeight="1">
      <c r="A25" s="303" t="s">
        <v>17</v>
      </c>
      <c r="B25" s="113" t="s">
        <v>0</v>
      </c>
      <c r="C25" s="108" t="s">
        <v>9</v>
      </c>
      <c r="D25" s="109" t="s">
        <v>18</v>
      </c>
      <c r="E25" s="109"/>
      <c r="F25" s="109"/>
      <c r="G25" s="304">
        <f>G26</f>
        <v>457158</v>
      </c>
    </row>
    <row r="26" spans="1:7" ht="49.5">
      <c r="A26" s="174" t="s">
        <v>12</v>
      </c>
      <c r="B26" s="111" t="s">
        <v>0</v>
      </c>
      <c r="C26" s="111" t="s">
        <v>9</v>
      </c>
      <c r="D26" s="112" t="s">
        <v>18</v>
      </c>
      <c r="E26" s="170" t="s">
        <v>257</v>
      </c>
      <c r="F26" s="112"/>
      <c r="G26" s="305">
        <f>G27</f>
        <v>457158</v>
      </c>
    </row>
    <row r="27" spans="1:7" ht="33.75" customHeight="1">
      <c r="A27" s="174" t="s">
        <v>19</v>
      </c>
      <c r="B27" s="111" t="s">
        <v>0</v>
      </c>
      <c r="C27" s="111" t="s">
        <v>9</v>
      </c>
      <c r="D27" s="112" t="s">
        <v>18</v>
      </c>
      <c r="E27" s="170" t="s">
        <v>260</v>
      </c>
      <c r="F27" s="112"/>
      <c r="G27" s="305">
        <f>G28</f>
        <v>457158</v>
      </c>
    </row>
    <row r="28" spans="1:7" ht="36" customHeight="1">
      <c r="A28" s="174" t="s">
        <v>20</v>
      </c>
      <c r="B28" s="111" t="s">
        <v>0</v>
      </c>
      <c r="C28" s="111" t="s">
        <v>9</v>
      </c>
      <c r="D28" s="112" t="s">
        <v>18</v>
      </c>
      <c r="E28" s="170" t="s">
        <v>261</v>
      </c>
      <c r="F28" s="112"/>
      <c r="G28" s="305">
        <f>G29</f>
        <v>457158</v>
      </c>
    </row>
    <row r="29" spans="1:7" ht="24" customHeight="1">
      <c r="A29" s="174" t="s">
        <v>15</v>
      </c>
      <c r="B29" s="111" t="s">
        <v>0</v>
      </c>
      <c r="C29" s="111" t="s">
        <v>9</v>
      </c>
      <c r="D29" s="112" t="s">
        <v>18</v>
      </c>
      <c r="E29" s="170" t="s">
        <v>261</v>
      </c>
      <c r="F29" s="112" t="s">
        <v>16</v>
      </c>
      <c r="G29" s="305">
        <v>457158</v>
      </c>
    </row>
    <row r="30" spans="1:7" ht="49.5">
      <c r="A30" s="303" t="s">
        <v>21</v>
      </c>
      <c r="B30" s="113" t="s">
        <v>0</v>
      </c>
      <c r="C30" s="108" t="s">
        <v>9</v>
      </c>
      <c r="D30" s="108" t="s">
        <v>22</v>
      </c>
      <c r="E30" s="108"/>
      <c r="F30" s="108"/>
      <c r="G30" s="304">
        <f>G31</f>
        <v>3914075</v>
      </c>
    </row>
    <row r="31" spans="1:7" ht="49.5">
      <c r="A31" s="174" t="s">
        <v>12</v>
      </c>
      <c r="B31" s="111" t="s">
        <v>0</v>
      </c>
      <c r="C31" s="111" t="s">
        <v>9</v>
      </c>
      <c r="D31" s="112" t="s">
        <v>22</v>
      </c>
      <c r="E31" s="170" t="s">
        <v>257</v>
      </c>
      <c r="F31" s="112"/>
      <c r="G31" s="305">
        <f>G32</f>
        <v>3914075</v>
      </c>
    </row>
    <row r="32" spans="1:7" ht="21" customHeight="1">
      <c r="A32" s="174" t="s">
        <v>23</v>
      </c>
      <c r="B32" s="111" t="s">
        <v>0</v>
      </c>
      <c r="C32" s="111" t="s">
        <v>9</v>
      </c>
      <c r="D32" s="112" t="s">
        <v>22</v>
      </c>
      <c r="E32" s="170" t="s">
        <v>262</v>
      </c>
      <c r="F32" s="112"/>
      <c r="G32" s="305">
        <f>G33+G36</f>
        <v>3914075</v>
      </c>
    </row>
    <row r="33" spans="1:7" ht="21.75" customHeight="1">
      <c r="A33" s="174" t="s">
        <v>24</v>
      </c>
      <c r="B33" s="111" t="s">
        <v>0</v>
      </c>
      <c r="C33" s="111" t="s">
        <v>9</v>
      </c>
      <c r="D33" s="112" t="s">
        <v>22</v>
      </c>
      <c r="E33" s="170" t="s">
        <v>263</v>
      </c>
      <c r="F33" s="112"/>
      <c r="G33" s="305">
        <f>G34+G35+G38+G39</f>
        <v>3913075</v>
      </c>
    </row>
    <row r="34" spans="1:7" ht="21" customHeight="1">
      <c r="A34" s="174" t="s">
        <v>15</v>
      </c>
      <c r="B34" s="111" t="s">
        <v>0</v>
      </c>
      <c r="C34" s="111" t="s">
        <v>9</v>
      </c>
      <c r="D34" s="112" t="s">
        <v>22</v>
      </c>
      <c r="E34" s="170" t="s">
        <v>263</v>
      </c>
      <c r="F34" s="112" t="s">
        <v>16</v>
      </c>
      <c r="G34" s="305">
        <v>2676118</v>
      </c>
    </row>
    <row r="35" spans="1:7" ht="33">
      <c r="A35" s="177" t="s">
        <v>25</v>
      </c>
      <c r="B35" s="111" t="s">
        <v>0</v>
      </c>
      <c r="C35" s="111" t="s">
        <v>9</v>
      </c>
      <c r="D35" s="112" t="s">
        <v>22</v>
      </c>
      <c r="E35" s="170" t="s">
        <v>263</v>
      </c>
      <c r="F35" s="112" t="s">
        <v>26</v>
      </c>
      <c r="G35" s="305">
        <v>1061431</v>
      </c>
    </row>
    <row r="36" spans="1:7" ht="49.5">
      <c r="A36" s="229" t="s">
        <v>774</v>
      </c>
      <c r="B36" s="111" t="s">
        <v>0</v>
      </c>
      <c r="C36" s="111" t="s">
        <v>9</v>
      </c>
      <c r="D36" s="112" t="s">
        <v>22</v>
      </c>
      <c r="E36" s="170" t="s">
        <v>775</v>
      </c>
      <c r="F36" s="112"/>
      <c r="G36" s="305">
        <f>G37</f>
        <v>1000</v>
      </c>
    </row>
    <row r="37" spans="1:7" ht="33">
      <c r="A37" s="177" t="s">
        <v>25</v>
      </c>
      <c r="B37" s="111" t="s">
        <v>0</v>
      </c>
      <c r="C37" s="111" t="s">
        <v>9</v>
      </c>
      <c r="D37" s="112" t="s">
        <v>22</v>
      </c>
      <c r="E37" s="170" t="s">
        <v>775</v>
      </c>
      <c r="F37" s="112" t="s">
        <v>26</v>
      </c>
      <c r="G37" s="305">
        <v>1000</v>
      </c>
    </row>
    <row r="38" spans="1:7" ht="16.5">
      <c r="A38" s="306" t="s">
        <v>27</v>
      </c>
      <c r="B38" s="111" t="s">
        <v>0</v>
      </c>
      <c r="C38" s="111" t="s">
        <v>9</v>
      </c>
      <c r="D38" s="112" t="s">
        <v>22</v>
      </c>
      <c r="E38" s="170" t="s">
        <v>263</v>
      </c>
      <c r="F38" s="112" t="s">
        <v>28</v>
      </c>
      <c r="G38" s="305">
        <v>137604</v>
      </c>
    </row>
    <row r="39" spans="1:7" ht="16.5">
      <c r="A39" s="435" t="s">
        <v>565</v>
      </c>
      <c r="B39" s="111" t="s">
        <v>0</v>
      </c>
      <c r="C39" s="111" t="s">
        <v>9</v>
      </c>
      <c r="D39" s="112" t="s">
        <v>22</v>
      </c>
      <c r="E39" s="170" t="s">
        <v>263</v>
      </c>
      <c r="F39" s="112" t="s">
        <v>566</v>
      </c>
      <c r="G39" s="305">
        <v>37922</v>
      </c>
    </row>
    <row r="40" spans="1:7" ht="16.5">
      <c r="A40" s="171" t="s">
        <v>264</v>
      </c>
      <c r="B40" s="172" t="s">
        <v>0</v>
      </c>
      <c r="C40" s="172" t="s">
        <v>9</v>
      </c>
      <c r="D40" s="172" t="s">
        <v>79</v>
      </c>
      <c r="E40" s="172"/>
      <c r="F40" s="172"/>
      <c r="G40" s="304">
        <f>G41</f>
        <v>25000</v>
      </c>
    </row>
    <row r="41" spans="1:7" ht="49.5">
      <c r="A41" s="173" t="s">
        <v>12</v>
      </c>
      <c r="B41" s="124" t="s">
        <v>0</v>
      </c>
      <c r="C41" s="170" t="s">
        <v>9</v>
      </c>
      <c r="D41" s="170" t="s">
        <v>79</v>
      </c>
      <c r="E41" s="112" t="s">
        <v>257</v>
      </c>
      <c r="F41" s="125"/>
      <c r="G41" s="305">
        <f>G42</f>
        <v>25000</v>
      </c>
    </row>
    <row r="42" spans="1:7" ht="21.75" customHeight="1">
      <c r="A42" s="174" t="s">
        <v>29</v>
      </c>
      <c r="B42" s="124" t="s">
        <v>0</v>
      </c>
      <c r="C42" s="170" t="s">
        <v>9</v>
      </c>
      <c r="D42" s="170" t="s">
        <v>79</v>
      </c>
      <c r="E42" s="112" t="s">
        <v>265</v>
      </c>
      <c r="F42" s="125"/>
      <c r="G42" s="305">
        <f>G43</f>
        <v>25000</v>
      </c>
    </row>
    <row r="43" spans="1:7" ht="36" customHeight="1">
      <c r="A43" s="174" t="s">
        <v>40</v>
      </c>
      <c r="B43" s="124" t="s">
        <v>0</v>
      </c>
      <c r="C43" s="170" t="s">
        <v>9</v>
      </c>
      <c r="D43" s="170" t="s">
        <v>79</v>
      </c>
      <c r="E43" s="112" t="s">
        <v>266</v>
      </c>
      <c r="F43" s="125"/>
      <c r="G43" s="305">
        <f>G44</f>
        <v>25000</v>
      </c>
    </row>
    <row r="44" spans="1:7" ht="16.5">
      <c r="A44" s="174" t="s">
        <v>41</v>
      </c>
      <c r="B44" s="124" t="s">
        <v>0</v>
      </c>
      <c r="C44" s="170" t="s">
        <v>9</v>
      </c>
      <c r="D44" s="170" t="s">
        <v>79</v>
      </c>
      <c r="E44" s="112" t="s">
        <v>266</v>
      </c>
      <c r="F44" s="125" t="s">
        <v>42</v>
      </c>
      <c r="G44" s="305">
        <v>25000</v>
      </c>
    </row>
    <row r="45" spans="1:7" ht="16.5">
      <c r="A45" s="303" t="s">
        <v>29</v>
      </c>
      <c r="B45" s="108" t="s">
        <v>0</v>
      </c>
      <c r="C45" s="108" t="s">
        <v>9</v>
      </c>
      <c r="D45" s="108" t="s">
        <v>30</v>
      </c>
      <c r="E45" s="109"/>
      <c r="F45" s="109"/>
      <c r="G45" s="304">
        <f>G46+G53</f>
        <v>258000</v>
      </c>
    </row>
    <row r="46" spans="1:7" ht="49.5">
      <c r="A46" s="174" t="s">
        <v>12</v>
      </c>
      <c r="B46" s="111" t="s">
        <v>0</v>
      </c>
      <c r="C46" s="111" t="s">
        <v>9</v>
      </c>
      <c r="D46" s="112" t="s">
        <v>30</v>
      </c>
      <c r="E46" s="112" t="s">
        <v>267</v>
      </c>
      <c r="F46" s="112"/>
      <c r="G46" s="305">
        <f>G47</f>
        <v>208000</v>
      </c>
    </row>
    <row r="47" spans="1:7" ht="16.5">
      <c r="A47" s="174" t="s">
        <v>29</v>
      </c>
      <c r="B47" s="111" t="s">
        <v>0</v>
      </c>
      <c r="C47" s="112" t="s">
        <v>9</v>
      </c>
      <c r="D47" s="112" t="s">
        <v>30</v>
      </c>
      <c r="E47" s="112" t="s">
        <v>265</v>
      </c>
      <c r="F47" s="112"/>
      <c r="G47" s="305">
        <f>G48+G51</f>
        <v>208000</v>
      </c>
    </row>
    <row r="48" spans="1:7" ht="16.5">
      <c r="A48" s="495" t="s">
        <v>31</v>
      </c>
      <c r="B48" s="111" t="s">
        <v>0</v>
      </c>
      <c r="C48" s="112" t="s">
        <v>9</v>
      </c>
      <c r="D48" s="112" t="s">
        <v>30</v>
      </c>
      <c r="E48" s="112" t="s">
        <v>268</v>
      </c>
      <c r="F48" s="112"/>
      <c r="G48" s="305">
        <f>+G50+G49</f>
        <v>197500</v>
      </c>
    </row>
    <row r="49" spans="1:10" ht="16.5">
      <c r="A49" s="227" t="s">
        <v>565</v>
      </c>
      <c r="B49" s="110" t="s">
        <v>0</v>
      </c>
      <c r="C49" s="112" t="s">
        <v>9</v>
      </c>
      <c r="D49" s="112" t="s">
        <v>30</v>
      </c>
      <c r="E49" s="112" t="s">
        <v>268</v>
      </c>
      <c r="F49" s="112" t="s">
        <v>566</v>
      </c>
      <c r="G49" s="305">
        <v>6000</v>
      </c>
      <c r="J49" s="114"/>
    </row>
    <row r="50" spans="1:10" ht="16.5">
      <c r="A50" s="307" t="s">
        <v>27</v>
      </c>
      <c r="B50" s="111" t="s">
        <v>0</v>
      </c>
      <c r="C50" s="112" t="s">
        <v>9</v>
      </c>
      <c r="D50" s="112" t="s">
        <v>30</v>
      </c>
      <c r="E50" s="112" t="s">
        <v>268</v>
      </c>
      <c r="F50" s="112" t="s">
        <v>28</v>
      </c>
      <c r="G50" s="305">
        <v>191500</v>
      </c>
      <c r="J50" s="114"/>
    </row>
    <row r="51" spans="1:10" ht="16.5">
      <c r="A51" s="307" t="s">
        <v>633</v>
      </c>
      <c r="B51" s="111" t="s">
        <v>0</v>
      </c>
      <c r="C51" s="112" t="s">
        <v>9</v>
      </c>
      <c r="D51" s="112" t="s">
        <v>30</v>
      </c>
      <c r="E51" s="112" t="s">
        <v>616</v>
      </c>
      <c r="F51" s="112"/>
      <c r="G51" s="305">
        <f>G52</f>
        <v>10500</v>
      </c>
      <c r="J51" s="114"/>
    </row>
    <row r="52" spans="1:10" ht="33">
      <c r="A52" s="177" t="s">
        <v>25</v>
      </c>
      <c r="B52" s="111" t="s">
        <v>0</v>
      </c>
      <c r="C52" s="112" t="s">
        <v>9</v>
      </c>
      <c r="D52" s="112" t="s">
        <v>30</v>
      </c>
      <c r="E52" s="112" t="s">
        <v>616</v>
      </c>
      <c r="F52" s="112" t="s">
        <v>26</v>
      </c>
      <c r="G52" s="305">
        <v>10500</v>
      </c>
      <c r="J52" s="114"/>
    </row>
    <row r="53" spans="1:10" ht="33">
      <c r="A53" s="179" t="s">
        <v>560</v>
      </c>
      <c r="B53" s="111" t="s">
        <v>0</v>
      </c>
      <c r="C53" s="112" t="s">
        <v>9</v>
      </c>
      <c r="D53" s="112" t="s">
        <v>30</v>
      </c>
      <c r="E53" s="112" t="s">
        <v>300</v>
      </c>
      <c r="F53" s="112"/>
      <c r="G53" s="305">
        <f>G54</f>
        <v>50000</v>
      </c>
      <c r="J53" s="114"/>
    </row>
    <row r="54" spans="1:10" ht="16.5">
      <c r="A54" s="496" t="s">
        <v>513</v>
      </c>
      <c r="B54" s="111" t="s">
        <v>0</v>
      </c>
      <c r="C54" s="112" t="s">
        <v>9</v>
      </c>
      <c r="D54" s="112" t="s">
        <v>30</v>
      </c>
      <c r="E54" s="112" t="s">
        <v>297</v>
      </c>
      <c r="F54" s="112"/>
      <c r="G54" s="305">
        <f>G55+G57</f>
        <v>50000</v>
      </c>
    </row>
    <row r="55" spans="1:10" ht="16.5">
      <c r="A55" s="496" t="s">
        <v>514</v>
      </c>
      <c r="B55" s="111" t="s">
        <v>0</v>
      </c>
      <c r="C55" s="112" t="s">
        <v>9</v>
      </c>
      <c r="D55" s="112" t="s">
        <v>30</v>
      </c>
      <c r="E55" s="112" t="s">
        <v>593</v>
      </c>
      <c r="F55" s="112"/>
      <c r="G55" s="305">
        <f>G56</f>
        <v>0</v>
      </c>
    </row>
    <row r="56" spans="1:10" ht="33">
      <c r="A56" s="177" t="s">
        <v>25</v>
      </c>
      <c r="B56" s="111" t="s">
        <v>0</v>
      </c>
      <c r="C56" s="112" t="s">
        <v>9</v>
      </c>
      <c r="D56" s="112" t="s">
        <v>30</v>
      </c>
      <c r="E56" s="112" t="s">
        <v>593</v>
      </c>
      <c r="F56" s="112" t="s">
        <v>26</v>
      </c>
      <c r="G56" s="305">
        <v>0</v>
      </c>
    </row>
    <row r="57" spans="1:10" ht="33">
      <c r="A57" s="307" t="s">
        <v>786</v>
      </c>
      <c r="B57" s="111" t="s">
        <v>0</v>
      </c>
      <c r="C57" s="112" t="s">
        <v>9</v>
      </c>
      <c r="D57" s="112" t="s">
        <v>30</v>
      </c>
      <c r="E57" s="112" t="s">
        <v>783</v>
      </c>
      <c r="F57" s="112"/>
      <c r="G57" s="305">
        <f>G58</f>
        <v>50000</v>
      </c>
    </row>
    <row r="58" spans="1:10" ht="16.5">
      <c r="A58" s="307" t="s">
        <v>785</v>
      </c>
      <c r="B58" s="111" t="s">
        <v>0</v>
      </c>
      <c r="C58" s="112" t="s">
        <v>9</v>
      </c>
      <c r="D58" s="112" t="s">
        <v>30</v>
      </c>
      <c r="E58" s="112" t="s">
        <v>783</v>
      </c>
      <c r="F58" s="112" t="s">
        <v>784</v>
      </c>
      <c r="G58" s="305">
        <v>50000</v>
      </c>
    </row>
    <row r="59" spans="1:10" ht="16.5">
      <c r="A59" s="308" t="s">
        <v>32</v>
      </c>
      <c r="B59" s="109" t="s">
        <v>0</v>
      </c>
      <c r="C59" s="109" t="s">
        <v>11</v>
      </c>
      <c r="D59" s="109"/>
      <c r="E59" s="109"/>
      <c r="F59" s="109"/>
      <c r="G59" s="309">
        <f>G60</f>
        <v>310200</v>
      </c>
    </row>
    <row r="60" spans="1:10" ht="16.5">
      <c r="A60" s="308" t="s">
        <v>33</v>
      </c>
      <c r="B60" s="115" t="s">
        <v>0</v>
      </c>
      <c r="C60" s="116" t="s">
        <v>11</v>
      </c>
      <c r="D60" s="116" t="s">
        <v>18</v>
      </c>
      <c r="E60" s="116"/>
      <c r="F60" s="116"/>
      <c r="G60" s="310">
        <f>G61</f>
        <v>310200</v>
      </c>
    </row>
    <row r="61" spans="1:10" ht="36.75" customHeight="1">
      <c r="A61" s="173" t="s">
        <v>12</v>
      </c>
      <c r="B61" s="117" t="s">
        <v>0</v>
      </c>
      <c r="C61" s="112" t="s">
        <v>11</v>
      </c>
      <c r="D61" s="112" t="s">
        <v>18</v>
      </c>
      <c r="E61" s="112" t="s">
        <v>257</v>
      </c>
      <c r="F61" s="112"/>
      <c r="G61" s="305">
        <f>G63</f>
        <v>310200</v>
      </c>
    </row>
    <row r="62" spans="1:10" ht="16.5">
      <c r="A62" s="174" t="s">
        <v>29</v>
      </c>
      <c r="B62" s="334" t="s">
        <v>0</v>
      </c>
      <c r="C62" s="335" t="s">
        <v>11</v>
      </c>
      <c r="D62" s="335" t="s">
        <v>18</v>
      </c>
      <c r="E62" s="335" t="s">
        <v>265</v>
      </c>
      <c r="F62" s="335"/>
      <c r="G62" s="332">
        <f>G63</f>
        <v>310200</v>
      </c>
    </row>
    <row r="63" spans="1:10" ht="23.85" customHeight="1">
      <c r="A63" s="336" t="s">
        <v>34</v>
      </c>
      <c r="B63" s="337" t="s">
        <v>0</v>
      </c>
      <c r="C63" s="338" t="s">
        <v>11</v>
      </c>
      <c r="D63" s="338" t="s">
        <v>18</v>
      </c>
      <c r="E63" s="338" t="s">
        <v>671</v>
      </c>
      <c r="F63" s="339"/>
      <c r="G63" s="340">
        <f>G64+G65</f>
        <v>310200</v>
      </c>
    </row>
    <row r="64" spans="1:10" ht="22.9" customHeight="1">
      <c r="A64" s="174" t="s">
        <v>15</v>
      </c>
      <c r="B64" s="115" t="s">
        <v>0</v>
      </c>
      <c r="C64" s="112" t="s">
        <v>11</v>
      </c>
      <c r="D64" s="112" t="s">
        <v>18</v>
      </c>
      <c r="E64" s="112" t="s">
        <v>671</v>
      </c>
      <c r="F64" s="112" t="s">
        <v>16</v>
      </c>
      <c r="G64" s="305">
        <v>302135</v>
      </c>
    </row>
    <row r="65" spans="1:7" ht="32.25" customHeight="1">
      <c r="A65" s="333" t="s">
        <v>25</v>
      </c>
      <c r="B65" s="334" t="s">
        <v>0</v>
      </c>
      <c r="C65" s="335" t="s">
        <v>11</v>
      </c>
      <c r="D65" s="335" t="s">
        <v>18</v>
      </c>
      <c r="E65" s="335" t="s">
        <v>671</v>
      </c>
      <c r="F65" s="335" t="s">
        <v>26</v>
      </c>
      <c r="G65" s="332">
        <v>8065</v>
      </c>
    </row>
    <row r="66" spans="1:7" ht="23.25" customHeight="1">
      <c r="A66" s="619" t="s">
        <v>35</v>
      </c>
      <c r="B66" s="342" t="s">
        <v>0</v>
      </c>
      <c r="C66" s="343" t="s">
        <v>18</v>
      </c>
      <c r="D66" s="343"/>
      <c r="E66" s="343"/>
      <c r="F66" s="343"/>
      <c r="G66" s="344">
        <f>G67+G78</f>
        <v>65600</v>
      </c>
    </row>
    <row r="67" spans="1:7" ht="16.5">
      <c r="A67" s="314" t="s">
        <v>36</v>
      </c>
      <c r="B67" s="120" t="s">
        <v>0</v>
      </c>
      <c r="C67" s="121" t="s">
        <v>18</v>
      </c>
      <c r="D67" s="121" t="s">
        <v>11</v>
      </c>
      <c r="E67" s="116"/>
      <c r="F67" s="116"/>
      <c r="G67" s="315">
        <f>G68+G74</f>
        <v>17600</v>
      </c>
    </row>
    <row r="68" spans="1:7" ht="37.5" customHeight="1">
      <c r="A68" s="428" t="s">
        <v>598</v>
      </c>
      <c r="B68" s="111" t="s">
        <v>0</v>
      </c>
      <c r="C68" s="111" t="s">
        <v>18</v>
      </c>
      <c r="D68" s="112" t="s">
        <v>11</v>
      </c>
      <c r="E68" s="112" t="s">
        <v>285</v>
      </c>
      <c r="F68" s="112"/>
      <c r="G68" s="305">
        <f>G69</f>
        <v>15600</v>
      </c>
    </row>
    <row r="69" spans="1:7" ht="16.5">
      <c r="A69" s="175" t="s">
        <v>271</v>
      </c>
      <c r="B69" s="111" t="s">
        <v>0</v>
      </c>
      <c r="C69" s="111" t="s">
        <v>18</v>
      </c>
      <c r="D69" s="111" t="s">
        <v>11</v>
      </c>
      <c r="E69" s="112" t="s">
        <v>546</v>
      </c>
      <c r="F69" s="122"/>
      <c r="G69" s="305">
        <f>G70</f>
        <v>15600</v>
      </c>
    </row>
    <row r="70" spans="1:7" ht="33.75" customHeight="1">
      <c r="A70" s="176" t="s">
        <v>37</v>
      </c>
      <c r="B70" s="111" t="s">
        <v>0</v>
      </c>
      <c r="C70" s="111" t="s">
        <v>18</v>
      </c>
      <c r="D70" s="111" t="s">
        <v>11</v>
      </c>
      <c r="E70" s="112" t="s">
        <v>568</v>
      </c>
      <c r="F70" s="122"/>
      <c r="G70" s="305">
        <f>G72+G71+G73</f>
        <v>15600</v>
      </c>
    </row>
    <row r="71" spans="1:7" ht="19.5" customHeight="1">
      <c r="A71" s="174" t="s">
        <v>15</v>
      </c>
      <c r="B71" s="111" t="s">
        <v>0</v>
      </c>
      <c r="C71" s="111" t="s">
        <v>18</v>
      </c>
      <c r="D71" s="111" t="s">
        <v>11</v>
      </c>
      <c r="E71" s="112" t="s">
        <v>568</v>
      </c>
      <c r="F71" s="122" t="s">
        <v>16</v>
      </c>
      <c r="G71" s="305">
        <v>0</v>
      </c>
    </row>
    <row r="72" spans="1:7" ht="33">
      <c r="A72" s="548" t="s">
        <v>25</v>
      </c>
      <c r="B72" s="111" t="s">
        <v>0</v>
      </c>
      <c r="C72" s="111" t="s">
        <v>18</v>
      </c>
      <c r="D72" s="111" t="s">
        <v>11</v>
      </c>
      <c r="E72" s="112" t="s">
        <v>568</v>
      </c>
      <c r="F72" s="112" t="s">
        <v>26</v>
      </c>
      <c r="G72" s="305">
        <v>5000</v>
      </c>
    </row>
    <row r="73" spans="1:7" ht="16.5">
      <c r="A73" s="226" t="s">
        <v>711</v>
      </c>
      <c r="B73" s="110" t="s">
        <v>0</v>
      </c>
      <c r="C73" s="111" t="s">
        <v>18</v>
      </c>
      <c r="D73" s="111" t="s">
        <v>11</v>
      </c>
      <c r="E73" s="112" t="s">
        <v>568</v>
      </c>
      <c r="F73" s="122" t="s">
        <v>686</v>
      </c>
      <c r="G73" s="316">
        <v>10600</v>
      </c>
    </row>
    <row r="74" spans="1:7" ht="31.5" customHeight="1">
      <c r="A74" s="549" t="s">
        <v>602</v>
      </c>
      <c r="B74" s="111" t="s">
        <v>0</v>
      </c>
      <c r="C74" s="111" t="s">
        <v>18</v>
      </c>
      <c r="D74" s="111" t="s">
        <v>11</v>
      </c>
      <c r="E74" s="122" t="s">
        <v>286</v>
      </c>
      <c r="F74" s="122"/>
      <c r="G74" s="316">
        <f>G76</f>
        <v>2000</v>
      </c>
    </row>
    <row r="75" spans="1:7" ht="16.5">
      <c r="A75" s="229" t="s">
        <v>272</v>
      </c>
      <c r="B75" s="111" t="s">
        <v>0</v>
      </c>
      <c r="C75" s="111" t="s">
        <v>18</v>
      </c>
      <c r="D75" s="111" t="s">
        <v>11</v>
      </c>
      <c r="E75" s="122" t="s">
        <v>288</v>
      </c>
      <c r="F75" s="122"/>
      <c r="G75" s="316">
        <f>G76</f>
        <v>2000</v>
      </c>
    </row>
    <row r="76" spans="1:7" ht="33">
      <c r="A76" s="176" t="s">
        <v>37</v>
      </c>
      <c r="B76" s="111" t="s">
        <v>0</v>
      </c>
      <c r="C76" s="111" t="s">
        <v>18</v>
      </c>
      <c r="D76" s="111" t="s">
        <v>11</v>
      </c>
      <c r="E76" s="125" t="s">
        <v>569</v>
      </c>
      <c r="F76" s="122"/>
      <c r="G76" s="316">
        <f>G77</f>
        <v>2000</v>
      </c>
    </row>
    <row r="77" spans="1:7" ht="30.75" customHeight="1">
      <c r="A77" s="177" t="s">
        <v>25</v>
      </c>
      <c r="B77" s="111" t="s">
        <v>0</v>
      </c>
      <c r="C77" s="111" t="s">
        <v>18</v>
      </c>
      <c r="D77" s="111" t="s">
        <v>11</v>
      </c>
      <c r="E77" s="125" t="s">
        <v>569</v>
      </c>
      <c r="F77" s="122" t="s">
        <v>26</v>
      </c>
      <c r="G77" s="316">
        <v>2000</v>
      </c>
    </row>
    <row r="78" spans="1:7" ht="16.5">
      <c r="A78" s="317" t="s">
        <v>43</v>
      </c>
      <c r="B78" s="108" t="s">
        <v>0</v>
      </c>
      <c r="C78" s="109" t="s">
        <v>18</v>
      </c>
      <c r="D78" s="109" t="s">
        <v>44</v>
      </c>
      <c r="E78" s="109"/>
      <c r="F78" s="109"/>
      <c r="G78" s="304">
        <f>G79</f>
        <v>48000</v>
      </c>
    </row>
    <row r="79" spans="1:7" ht="49.5">
      <c r="A79" s="174" t="s">
        <v>601</v>
      </c>
      <c r="B79" s="111" t="s">
        <v>0</v>
      </c>
      <c r="C79" s="112" t="s">
        <v>18</v>
      </c>
      <c r="D79" s="112" t="s">
        <v>44</v>
      </c>
      <c r="E79" s="112" t="s">
        <v>273</v>
      </c>
      <c r="F79" s="112"/>
      <c r="G79" s="305">
        <f>G80</f>
        <v>48000</v>
      </c>
    </row>
    <row r="80" spans="1:7" ht="24" customHeight="1">
      <c r="A80" s="174" t="s">
        <v>276</v>
      </c>
      <c r="B80" s="111" t="s">
        <v>0</v>
      </c>
      <c r="C80" s="112" t="s">
        <v>18</v>
      </c>
      <c r="D80" s="112" t="s">
        <v>44</v>
      </c>
      <c r="E80" s="112" t="s">
        <v>274</v>
      </c>
      <c r="F80" s="112"/>
      <c r="G80" s="305">
        <f>G81</f>
        <v>48000</v>
      </c>
    </row>
    <row r="81" spans="1:7" ht="33">
      <c r="A81" s="192" t="s">
        <v>447</v>
      </c>
      <c r="B81" s="111" t="s">
        <v>0</v>
      </c>
      <c r="C81" s="112" t="s">
        <v>18</v>
      </c>
      <c r="D81" s="112" t="s">
        <v>44</v>
      </c>
      <c r="E81" s="112" t="s">
        <v>275</v>
      </c>
      <c r="F81" s="112"/>
      <c r="G81" s="305">
        <f>G82+G83</f>
        <v>48000</v>
      </c>
    </row>
    <row r="82" spans="1:7" ht="33">
      <c r="A82" s="185" t="s">
        <v>25</v>
      </c>
      <c r="B82" s="111" t="s">
        <v>0</v>
      </c>
      <c r="C82" s="112" t="s">
        <v>18</v>
      </c>
      <c r="D82" s="112" t="s">
        <v>44</v>
      </c>
      <c r="E82" s="112" t="s">
        <v>275</v>
      </c>
      <c r="F82" s="112" t="s">
        <v>26</v>
      </c>
      <c r="G82" s="305">
        <v>36000</v>
      </c>
    </row>
    <row r="83" spans="1:7" ht="16.5">
      <c r="A83" s="226" t="s">
        <v>711</v>
      </c>
      <c r="B83" s="111" t="s">
        <v>0</v>
      </c>
      <c r="C83" s="112" t="s">
        <v>18</v>
      </c>
      <c r="D83" s="112" t="s">
        <v>44</v>
      </c>
      <c r="E83" s="112" t="s">
        <v>275</v>
      </c>
      <c r="F83" s="112" t="s">
        <v>686</v>
      </c>
      <c r="G83" s="305">
        <v>12000</v>
      </c>
    </row>
    <row r="84" spans="1:7" ht="16.5">
      <c r="A84" s="312" t="s">
        <v>45</v>
      </c>
      <c r="B84" s="126" t="s">
        <v>0</v>
      </c>
      <c r="C84" s="119" t="s">
        <v>22</v>
      </c>
      <c r="D84" s="109"/>
      <c r="E84" s="109"/>
      <c r="F84" s="109"/>
      <c r="G84" s="304">
        <f>+G85+G90</f>
        <v>611800</v>
      </c>
    </row>
    <row r="85" spans="1:7" ht="16.5">
      <c r="A85" s="318" t="s">
        <v>47</v>
      </c>
      <c r="B85" s="108" t="s">
        <v>0</v>
      </c>
      <c r="C85" s="109" t="s">
        <v>22</v>
      </c>
      <c r="D85" s="109" t="s">
        <v>39</v>
      </c>
      <c r="E85" s="109"/>
      <c r="F85" s="109"/>
      <c r="G85" s="315">
        <f>G86</f>
        <v>569800</v>
      </c>
    </row>
    <row r="86" spans="1:7" ht="49.5">
      <c r="A86" s="494" t="s">
        <v>772</v>
      </c>
      <c r="B86" s="111" t="s">
        <v>0</v>
      </c>
      <c r="C86" s="112" t="s">
        <v>22</v>
      </c>
      <c r="D86" s="112" t="s">
        <v>39</v>
      </c>
      <c r="E86" s="112" t="s">
        <v>281</v>
      </c>
      <c r="F86" s="112"/>
      <c r="G86" s="311">
        <f>G87</f>
        <v>569800</v>
      </c>
    </row>
    <row r="87" spans="1:7" ht="33">
      <c r="A87" s="178" t="s">
        <v>284</v>
      </c>
      <c r="B87" s="111" t="s">
        <v>0</v>
      </c>
      <c r="C87" s="112" t="s">
        <v>22</v>
      </c>
      <c r="D87" s="112" t="s">
        <v>39</v>
      </c>
      <c r="E87" s="112" t="s">
        <v>282</v>
      </c>
      <c r="F87" s="112"/>
      <c r="G87" s="311">
        <f>G88</f>
        <v>569800</v>
      </c>
    </row>
    <row r="88" spans="1:7" ht="33">
      <c r="A88" s="185" t="s">
        <v>48</v>
      </c>
      <c r="B88" s="111" t="s">
        <v>0</v>
      </c>
      <c r="C88" s="112" t="s">
        <v>22</v>
      </c>
      <c r="D88" s="112" t="s">
        <v>39</v>
      </c>
      <c r="E88" s="112" t="s">
        <v>283</v>
      </c>
      <c r="F88" s="112"/>
      <c r="G88" s="311">
        <f>G89</f>
        <v>569800</v>
      </c>
    </row>
    <row r="89" spans="1:7" ht="33">
      <c r="A89" s="185" t="s">
        <v>25</v>
      </c>
      <c r="B89" s="111" t="s">
        <v>0</v>
      </c>
      <c r="C89" s="112" t="s">
        <v>22</v>
      </c>
      <c r="D89" s="112" t="s">
        <v>39</v>
      </c>
      <c r="E89" s="112" t="s">
        <v>283</v>
      </c>
      <c r="F89" s="112" t="s">
        <v>26</v>
      </c>
      <c r="G89" s="311">
        <v>569800</v>
      </c>
    </row>
    <row r="90" spans="1:7" ht="16.5">
      <c r="A90" s="318" t="s">
        <v>777</v>
      </c>
      <c r="B90" s="108" t="s">
        <v>0</v>
      </c>
      <c r="C90" s="109" t="s">
        <v>22</v>
      </c>
      <c r="D90" s="109" t="s">
        <v>776</v>
      </c>
      <c r="E90" s="109"/>
      <c r="F90" s="109"/>
      <c r="G90" s="315">
        <f>G91</f>
        <v>42000</v>
      </c>
    </row>
    <row r="91" spans="1:7" ht="49.5">
      <c r="A91" s="173" t="s">
        <v>12</v>
      </c>
      <c r="B91" s="111" t="s">
        <v>0</v>
      </c>
      <c r="C91" s="112" t="s">
        <v>22</v>
      </c>
      <c r="D91" s="112" t="s">
        <v>776</v>
      </c>
      <c r="E91" s="112" t="s">
        <v>257</v>
      </c>
      <c r="F91" s="109"/>
      <c r="G91" s="311">
        <f>G92</f>
        <v>42000</v>
      </c>
    </row>
    <row r="92" spans="1:7" ht="16.5">
      <c r="A92" s="174" t="s">
        <v>29</v>
      </c>
      <c r="B92" s="111" t="s">
        <v>0</v>
      </c>
      <c r="C92" s="112" t="s">
        <v>22</v>
      </c>
      <c r="D92" s="112" t="s">
        <v>776</v>
      </c>
      <c r="E92" s="112" t="s">
        <v>265</v>
      </c>
      <c r="F92" s="112"/>
      <c r="G92" s="311">
        <f>G93</f>
        <v>42000</v>
      </c>
    </row>
    <row r="93" spans="1:7" ht="33">
      <c r="A93" s="229" t="s">
        <v>779</v>
      </c>
      <c r="B93" s="111" t="s">
        <v>0</v>
      </c>
      <c r="C93" s="112" t="s">
        <v>22</v>
      </c>
      <c r="D93" s="112" t="s">
        <v>776</v>
      </c>
      <c r="E93" s="112" t="s">
        <v>782</v>
      </c>
      <c r="F93" s="112"/>
      <c r="G93" s="311">
        <f>G94</f>
        <v>42000</v>
      </c>
    </row>
    <row r="94" spans="1:7" ht="33">
      <c r="A94" s="185" t="s">
        <v>25</v>
      </c>
      <c r="B94" s="111" t="s">
        <v>0</v>
      </c>
      <c r="C94" s="112" t="s">
        <v>22</v>
      </c>
      <c r="D94" s="112" t="s">
        <v>776</v>
      </c>
      <c r="E94" s="112" t="s">
        <v>782</v>
      </c>
      <c r="F94" s="112" t="s">
        <v>26</v>
      </c>
      <c r="G94" s="311">
        <v>42000</v>
      </c>
    </row>
    <row r="95" spans="1:7" ht="16.5">
      <c r="A95" s="319" t="s">
        <v>49</v>
      </c>
      <c r="B95" s="126" t="s">
        <v>0</v>
      </c>
      <c r="C95" s="119" t="s">
        <v>50</v>
      </c>
      <c r="D95" s="119"/>
      <c r="E95" s="119"/>
      <c r="F95" s="119"/>
      <c r="G95" s="313">
        <f>G96+G105+G117+G145</f>
        <v>3045543</v>
      </c>
    </row>
    <row r="96" spans="1:7" ht="16.5">
      <c r="A96" s="320" t="s">
        <v>51</v>
      </c>
      <c r="B96" s="127" t="s">
        <v>0</v>
      </c>
      <c r="C96" s="128" t="s">
        <v>50</v>
      </c>
      <c r="D96" s="129" t="s">
        <v>9</v>
      </c>
      <c r="E96" s="129"/>
      <c r="F96" s="130"/>
      <c r="G96" s="321">
        <f>G97+G101</f>
        <v>0</v>
      </c>
    </row>
    <row r="97" spans="1:9" ht="66">
      <c r="A97" s="229" t="s">
        <v>773</v>
      </c>
      <c r="B97" s="170" t="s">
        <v>0</v>
      </c>
      <c r="C97" s="170" t="s">
        <v>50</v>
      </c>
      <c r="D97" s="170" t="s">
        <v>9</v>
      </c>
      <c r="E97" s="131" t="s">
        <v>269</v>
      </c>
      <c r="F97" s="131"/>
      <c r="G97" s="322">
        <f>G100</f>
        <v>0</v>
      </c>
    </row>
    <row r="98" spans="1:9" ht="33">
      <c r="A98" s="180" t="s">
        <v>287</v>
      </c>
      <c r="B98" s="170" t="s">
        <v>0</v>
      </c>
      <c r="C98" s="170" t="s">
        <v>50</v>
      </c>
      <c r="D98" s="170" t="s">
        <v>9</v>
      </c>
      <c r="E98" s="131" t="s">
        <v>270</v>
      </c>
      <c r="F98" s="129"/>
      <c r="G98" s="322">
        <f>G99</f>
        <v>0</v>
      </c>
    </row>
    <row r="99" spans="1:9" ht="33">
      <c r="A99" s="179" t="s">
        <v>289</v>
      </c>
      <c r="B99" s="170" t="s">
        <v>0</v>
      </c>
      <c r="C99" s="170" t="s">
        <v>50</v>
      </c>
      <c r="D99" s="170" t="s">
        <v>9</v>
      </c>
      <c r="E99" s="131" t="s">
        <v>570</v>
      </c>
      <c r="F99" s="129"/>
      <c r="G99" s="322">
        <f>G100</f>
        <v>0</v>
      </c>
    </row>
    <row r="100" spans="1:9" ht="33">
      <c r="A100" s="181" t="s">
        <v>25</v>
      </c>
      <c r="B100" s="170" t="s">
        <v>0</v>
      </c>
      <c r="C100" s="170" t="s">
        <v>50</v>
      </c>
      <c r="D100" s="170" t="s">
        <v>9</v>
      </c>
      <c r="E100" s="131" t="s">
        <v>570</v>
      </c>
      <c r="F100" s="131" t="s">
        <v>26</v>
      </c>
      <c r="G100" s="323">
        <v>0</v>
      </c>
      <c r="H100" s="133"/>
      <c r="I100" s="134"/>
    </row>
    <row r="101" spans="1:9" ht="49.5">
      <c r="A101" s="229" t="s">
        <v>752</v>
      </c>
      <c r="B101" s="170" t="s">
        <v>0</v>
      </c>
      <c r="C101" s="170" t="s">
        <v>50</v>
      </c>
      <c r="D101" s="170" t="s">
        <v>9</v>
      </c>
      <c r="E101" s="131" t="s">
        <v>269</v>
      </c>
      <c r="F101" s="131"/>
      <c r="G101" s="323">
        <f>G102</f>
        <v>0</v>
      </c>
      <c r="H101" s="133"/>
      <c r="I101" s="134"/>
    </row>
    <row r="102" spans="1:9" ht="35.25" customHeight="1">
      <c r="A102" s="180" t="s">
        <v>287</v>
      </c>
      <c r="B102" s="170" t="s">
        <v>0</v>
      </c>
      <c r="C102" s="170" t="s">
        <v>50</v>
      </c>
      <c r="D102" s="170" t="s">
        <v>9</v>
      </c>
      <c r="E102" s="131" t="s">
        <v>270</v>
      </c>
      <c r="F102" s="131"/>
      <c r="G102" s="323">
        <f>G103</f>
        <v>0</v>
      </c>
      <c r="H102" s="133"/>
      <c r="I102" s="134"/>
    </row>
    <row r="103" spans="1:9" ht="33">
      <c r="A103" s="179" t="s">
        <v>289</v>
      </c>
      <c r="B103" s="170" t="s">
        <v>0</v>
      </c>
      <c r="C103" s="170" t="s">
        <v>50</v>
      </c>
      <c r="D103" s="170" t="s">
        <v>9</v>
      </c>
      <c r="E103" s="131" t="s">
        <v>570</v>
      </c>
      <c r="F103" s="131"/>
      <c r="G103" s="323">
        <f>G104</f>
        <v>0</v>
      </c>
      <c r="H103" s="133"/>
      <c r="I103" s="134"/>
    </row>
    <row r="104" spans="1:9" ht="16.5">
      <c r="A104" s="499" t="s">
        <v>53</v>
      </c>
      <c r="B104" s="170" t="s">
        <v>0</v>
      </c>
      <c r="C104" s="170" t="s">
        <v>50</v>
      </c>
      <c r="D104" s="170" t="s">
        <v>9</v>
      </c>
      <c r="E104" s="131" t="s">
        <v>570</v>
      </c>
      <c r="F104" s="131" t="s">
        <v>54</v>
      </c>
      <c r="G104" s="323">
        <v>0</v>
      </c>
      <c r="H104" s="133"/>
      <c r="I104" s="134"/>
    </row>
    <row r="105" spans="1:9" ht="16.5">
      <c r="A105" s="318" t="s">
        <v>52</v>
      </c>
      <c r="B105" s="126" t="s">
        <v>0</v>
      </c>
      <c r="C105" s="132" t="s">
        <v>50</v>
      </c>
      <c r="D105" s="129" t="s">
        <v>11</v>
      </c>
      <c r="E105" s="129"/>
      <c r="F105" s="119"/>
      <c r="G105" s="324">
        <f>G106</f>
        <v>1690883</v>
      </c>
      <c r="H105" s="133"/>
      <c r="I105" s="134"/>
    </row>
    <row r="106" spans="1:9" ht="53.25" customHeight="1">
      <c r="A106" s="558" t="s">
        <v>562</v>
      </c>
      <c r="B106" s="183" t="s">
        <v>0</v>
      </c>
      <c r="C106" s="183" t="s">
        <v>50</v>
      </c>
      <c r="D106" s="183" t="s">
        <v>11</v>
      </c>
      <c r="E106" s="183" t="s">
        <v>316</v>
      </c>
      <c r="F106" s="183"/>
      <c r="G106" s="305">
        <f>+G114+G107</f>
        <v>1690883</v>
      </c>
      <c r="H106" s="133"/>
      <c r="I106" s="134"/>
    </row>
    <row r="107" spans="1:9" ht="20.25" customHeight="1">
      <c r="A107" s="184" t="s">
        <v>456</v>
      </c>
      <c r="B107" s="183" t="s">
        <v>0</v>
      </c>
      <c r="C107" s="183" t="s">
        <v>50</v>
      </c>
      <c r="D107" s="183" t="s">
        <v>11</v>
      </c>
      <c r="E107" s="122" t="s">
        <v>454</v>
      </c>
      <c r="F107" s="122"/>
      <c r="G107" s="305">
        <f>G108+G110+G112</f>
        <v>1109383</v>
      </c>
      <c r="H107" s="133"/>
      <c r="I107" s="134"/>
    </row>
    <row r="108" spans="1:9" ht="36" customHeight="1">
      <c r="A108" s="245" t="s">
        <v>729</v>
      </c>
      <c r="B108" s="183" t="s">
        <v>0</v>
      </c>
      <c r="C108" s="183" t="s">
        <v>50</v>
      </c>
      <c r="D108" s="183" t="s">
        <v>11</v>
      </c>
      <c r="E108" s="122" t="s">
        <v>728</v>
      </c>
      <c r="F108" s="122"/>
      <c r="G108" s="305">
        <f>G109</f>
        <v>304383</v>
      </c>
      <c r="H108" s="133"/>
      <c r="I108" s="134"/>
    </row>
    <row r="109" spans="1:9" ht="36" customHeight="1">
      <c r="A109" s="245" t="s">
        <v>731</v>
      </c>
      <c r="B109" s="183" t="s">
        <v>0</v>
      </c>
      <c r="C109" s="183" t="s">
        <v>50</v>
      </c>
      <c r="D109" s="183" t="s">
        <v>11</v>
      </c>
      <c r="E109" s="122" t="s">
        <v>728</v>
      </c>
      <c r="F109" s="122" t="s">
        <v>730</v>
      </c>
      <c r="G109" s="305">
        <v>304383</v>
      </c>
      <c r="H109" s="133"/>
      <c r="I109" s="134"/>
    </row>
    <row r="110" spans="1:9" ht="33">
      <c r="A110" s="245" t="s">
        <v>732</v>
      </c>
      <c r="B110" s="183" t="s">
        <v>0</v>
      </c>
      <c r="C110" s="183" t="s">
        <v>50</v>
      </c>
      <c r="D110" s="183" t="s">
        <v>11</v>
      </c>
      <c r="E110" s="122" t="s">
        <v>733</v>
      </c>
      <c r="F110" s="122"/>
      <c r="G110" s="305">
        <f>G111</f>
        <v>785000</v>
      </c>
    </row>
    <row r="111" spans="1:9" ht="33">
      <c r="A111" s="245" t="s">
        <v>731</v>
      </c>
      <c r="B111" s="183" t="s">
        <v>0</v>
      </c>
      <c r="C111" s="183" t="s">
        <v>50</v>
      </c>
      <c r="D111" s="183" t="s">
        <v>11</v>
      </c>
      <c r="E111" s="122" t="s">
        <v>733</v>
      </c>
      <c r="F111" s="122" t="s">
        <v>730</v>
      </c>
      <c r="G111" s="305">
        <v>785000</v>
      </c>
    </row>
    <row r="112" spans="1:9" ht="33">
      <c r="A112" s="245" t="s">
        <v>771</v>
      </c>
      <c r="B112" s="122" t="s">
        <v>0</v>
      </c>
      <c r="C112" s="122" t="s">
        <v>50</v>
      </c>
      <c r="D112" s="122" t="s">
        <v>11</v>
      </c>
      <c r="E112" s="122" t="s">
        <v>770</v>
      </c>
      <c r="F112" s="122"/>
      <c r="G112" s="305">
        <f>G113</f>
        <v>20000</v>
      </c>
    </row>
    <row r="113" spans="1:8" ht="33">
      <c r="A113" s="185" t="s">
        <v>25</v>
      </c>
      <c r="B113" s="122" t="s">
        <v>0</v>
      </c>
      <c r="C113" s="122" t="s">
        <v>50</v>
      </c>
      <c r="D113" s="122" t="s">
        <v>11</v>
      </c>
      <c r="E113" s="122" t="s">
        <v>770</v>
      </c>
      <c r="F113" s="122" t="s">
        <v>26</v>
      </c>
      <c r="G113" s="305">
        <v>20000</v>
      </c>
    </row>
    <row r="114" spans="1:8" ht="16.5">
      <c r="A114" s="186" t="s">
        <v>292</v>
      </c>
      <c r="B114" s="498" t="s">
        <v>0</v>
      </c>
      <c r="C114" s="498" t="s">
        <v>50</v>
      </c>
      <c r="D114" s="498" t="s">
        <v>11</v>
      </c>
      <c r="E114" s="111" t="s">
        <v>559</v>
      </c>
      <c r="F114" s="111"/>
      <c r="G114" s="497">
        <f>G115</f>
        <v>581500</v>
      </c>
    </row>
    <row r="115" spans="1:8" ht="33">
      <c r="A115" s="186" t="s">
        <v>293</v>
      </c>
      <c r="B115" s="498" t="s">
        <v>0</v>
      </c>
      <c r="C115" s="498" t="s">
        <v>50</v>
      </c>
      <c r="D115" s="498" t="s">
        <v>11</v>
      </c>
      <c r="E115" s="111" t="s">
        <v>571</v>
      </c>
      <c r="F115" s="111"/>
      <c r="G115" s="497">
        <f>G116</f>
        <v>581500</v>
      </c>
    </row>
    <row r="116" spans="1:8" ht="16.5">
      <c r="A116" s="499" t="s">
        <v>53</v>
      </c>
      <c r="B116" s="500" t="s">
        <v>0</v>
      </c>
      <c r="C116" s="500" t="s">
        <v>50</v>
      </c>
      <c r="D116" s="500" t="s">
        <v>11</v>
      </c>
      <c r="E116" s="331" t="s">
        <v>571</v>
      </c>
      <c r="F116" s="500" t="s">
        <v>54</v>
      </c>
      <c r="G116" s="501">
        <v>581500</v>
      </c>
    </row>
    <row r="117" spans="1:8" ht="16.5">
      <c r="A117" s="341" t="s">
        <v>55</v>
      </c>
      <c r="B117" s="348" t="s">
        <v>0</v>
      </c>
      <c r="C117" s="339" t="s">
        <v>50</v>
      </c>
      <c r="D117" s="339" t="s">
        <v>18</v>
      </c>
      <c r="E117" s="339"/>
      <c r="F117" s="339"/>
      <c r="G117" s="349">
        <f>G129+G122+G141+G118</f>
        <v>1154660</v>
      </c>
    </row>
    <row r="118" spans="1:8" ht="33">
      <c r="A118" s="174" t="s">
        <v>604</v>
      </c>
      <c r="B118" s="111" t="s">
        <v>0</v>
      </c>
      <c r="C118" s="112" t="s">
        <v>50</v>
      </c>
      <c r="D118" s="112" t="s">
        <v>18</v>
      </c>
      <c r="E118" s="112" t="s">
        <v>277</v>
      </c>
      <c r="F118" s="112"/>
      <c r="G118" s="305">
        <f>G119</f>
        <v>39010</v>
      </c>
    </row>
    <row r="119" spans="1:8" ht="16.5">
      <c r="A119" s="174" t="s">
        <v>280</v>
      </c>
      <c r="B119" s="111" t="s">
        <v>0</v>
      </c>
      <c r="C119" s="112" t="s">
        <v>50</v>
      </c>
      <c r="D119" s="112" t="s">
        <v>18</v>
      </c>
      <c r="E119" s="112" t="s">
        <v>278</v>
      </c>
      <c r="F119" s="112"/>
      <c r="G119" s="305">
        <f>G120</f>
        <v>39010</v>
      </c>
    </row>
    <row r="120" spans="1:8" ht="16.5">
      <c r="A120" s="306" t="s">
        <v>46</v>
      </c>
      <c r="B120" s="111" t="s">
        <v>0</v>
      </c>
      <c r="C120" s="112" t="s">
        <v>50</v>
      </c>
      <c r="D120" s="112" t="s">
        <v>18</v>
      </c>
      <c r="E120" s="112" t="s">
        <v>279</v>
      </c>
      <c r="F120" s="112"/>
      <c r="G120" s="305">
        <f>G121</f>
        <v>39010</v>
      </c>
    </row>
    <row r="121" spans="1:8" ht="30.75" customHeight="1">
      <c r="A121" s="185" t="s">
        <v>25</v>
      </c>
      <c r="B121" s="111" t="s">
        <v>0</v>
      </c>
      <c r="C121" s="112" t="s">
        <v>50</v>
      </c>
      <c r="D121" s="112" t="s">
        <v>18</v>
      </c>
      <c r="E121" s="112" t="s">
        <v>279</v>
      </c>
      <c r="F121" s="112" t="s">
        <v>26</v>
      </c>
      <c r="G121" s="305">
        <v>39010</v>
      </c>
    </row>
    <row r="122" spans="1:8" ht="33">
      <c r="A122" s="179" t="s">
        <v>560</v>
      </c>
      <c r="B122" s="111" t="s">
        <v>0</v>
      </c>
      <c r="C122" s="112" t="s">
        <v>50</v>
      </c>
      <c r="D122" s="112" t="s">
        <v>18</v>
      </c>
      <c r="E122" s="112" t="s">
        <v>300</v>
      </c>
      <c r="F122" s="112"/>
      <c r="G122" s="305">
        <f>G123</f>
        <v>73680</v>
      </c>
    </row>
    <row r="123" spans="1:8" ht="16.5">
      <c r="A123" s="496" t="s">
        <v>451</v>
      </c>
      <c r="B123" s="111" t="s">
        <v>0</v>
      </c>
      <c r="C123" s="112" t="s">
        <v>50</v>
      </c>
      <c r="D123" s="112" t="s">
        <v>18</v>
      </c>
      <c r="E123" s="112" t="s">
        <v>572</v>
      </c>
      <c r="F123" s="112"/>
      <c r="G123" s="305">
        <f>G124+G127</f>
        <v>73680</v>
      </c>
      <c r="H123" s="133"/>
    </row>
    <row r="124" spans="1:8" ht="16.5">
      <c r="A124" s="185" t="s">
        <v>46</v>
      </c>
      <c r="B124" s="111" t="s">
        <v>0</v>
      </c>
      <c r="C124" s="112" t="s">
        <v>50</v>
      </c>
      <c r="D124" s="112" t="s">
        <v>18</v>
      </c>
      <c r="E124" s="112" t="s">
        <v>573</v>
      </c>
      <c r="F124" s="112"/>
      <c r="G124" s="305">
        <f>G125+G126</f>
        <v>13680</v>
      </c>
      <c r="H124" s="133"/>
    </row>
    <row r="125" spans="1:8" ht="33">
      <c r="A125" s="403" t="s">
        <v>25</v>
      </c>
      <c r="B125" s="111" t="s">
        <v>0</v>
      </c>
      <c r="C125" s="112" t="s">
        <v>50</v>
      </c>
      <c r="D125" s="112" t="s">
        <v>18</v>
      </c>
      <c r="E125" s="112" t="s">
        <v>573</v>
      </c>
      <c r="F125" s="112" t="s">
        <v>26</v>
      </c>
      <c r="G125" s="305">
        <v>0</v>
      </c>
    </row>
    <row r="126" spans="1:8" ht="16.5">
      <c r="A126" s="628" t="s">
        <v>687</v>
      </c>
      <c r="B126" s="110" t="s">
        <v>0</v>
      </c>
      <c r="C126" s="112" t="s">
        <v>50</v>
      </c>
      <c r="D126" s="112" t="s">
        <v>18</v>
      </c>
      <c r="E126" s="112" t="s">
        <v>573</v>
      </c>
      <c r="F126" s="112" t="s">
        <v>686</v>
      </c>
      <c r="G126" s="305">
        <v>13680</v>
      </c>
    </row>
    <row r="127" spans="1:8" ht="33">
      <c r="A127" s="307" t="s">
        <v>786</v>
      </c>
      <c r="B127" s="110" t="s">
        <v>0</v>
      </c>
      <c r="C127" s="112" t="s">
        <v>50</v>
      </c>
      <c r="D127" s="112" t="s">
        <v>18</v>
      </c>
      <c r="E127" s="122" t="s">
        <v>787</v>
      </c>
      <c r="F127" s="122"/>
      <c r="G127" s="316">
        <f>G128</f>
        <v>60000</v>
      </c>
    </row>
    <row r="128" spans="1:8" ht="33">
      <c r="A128" s="403" t="s">
        <v>25</v>
      </c>
      <c r="B128" s="110" t="s">
        <v>0</v>
      </c>
      <c r="C128" s="112" t="s">
        <v>50</v>
      </c>
      <c r="D128" s="112" t="s">
        <v>18</v>
      </c>
      <c r="E128" s="122" t="s">
        <v>787</v>
      </c>
      <c r="F128" s="122" t="s">
        <v>26</v>
      </c>
      <c r="G128" s="316">
        <v>60000</v>
      </c>
    </row>
    <row r="129" spans="1:12" ht="33" customHeight="1">
      <c r="A129" s="620" t="s">
        <v>56</v>
      </c>
      <c r="B129" s="331" t="s">
        <v>0</v>
      </c>
      <c r="C129" s="335" t="s">
        <v>50</v>
      </c>
      <c r="D129" s="335" t="s">
        <v>18</v>
      </c>
      <c r="E129" s="335" t="s">
        <v>294</v>
      </c>
      <c r="F129" s="335"/>
      <c r="G129" s="332">
        <f>G130</f>
        <v>1041970</v>
      </c>
    </row>
    <row r="130" spans="1:12" ht="19.5" customHeight="1">
      <c r="A130" s="621" t="s">
        <v>184</v>
      </c>
      <c r="B130" s="622" t="s">
        <v>0</v>
      </c>
      <c r="C130" s="608" t="s">
        <v>50</v>
      </c>
      <c r="D130" s="608" t="s">
        <v>18</v>
      </c>
      <c r="E130" s="608" t="s">
        <v>295</v>
      </c>
      <c r="F130" s="608"/>
      <c r="G130" s="623">
        <f>G131+G135+G137+G139</f>
        <v>1041970</v>
      </c>
    </row>
    <row r="131" spans="1:12" ht="30" customHeight="1">
      <c r="A131" s="429" t="s">
        <v>62</v>
      </c>
      <c r="B131" s="430" t="s">
        <v>0</v>
      </c>
      <c r="C131" s="338" t="s">
        <v>50</v>
      </c>
      <c r="D131" s="338" t="s">
        <v>18</v>
      </c>
      <c r="E131" s="338" t="s">
        <v>296</v>
      </c>
      <c r="F131" s="338"/>
      <c r="G131" s="391">
        <f>G132+G133+G134</f>
        <v>622763</v>
      </c>
    </row>
    <row r="132" spans="1:12" ht="33" customHeight="1">
      <c r="A132" s="185" t="s">
        <v>25</v>
      </c>
      <c r="B132" s="111" t="s">
        <v>0</v>
      </c>
      <c r="C132" s="112" t="s">
        <v>50</v>
      </c>
      <c r="D132" s="112" t="s">
        <v>18</v>
      </c>
      <c r="E132" s="112" t="s">
        <v>296</v>
      </c>
      <c r="F132" s="112" t="s">
        <v>26</v>
      </c>
      <c r="G132" s="305">
        <v>619214</v>
      </c>
    </row>
    <row r="133" spans="1:12" ht="21" customHeight="1">
      <c r="A133" s="185" t="s">
        <v>565</v>
      </c>
      <c r="B133" s="111" t="s">
        <v>0</v>
      </c>
      <c r="C133" s="112" t="s">
        <v>50</v>
      </c>
      <c r="D133" s="112" t="s">
        <v>18</v>
      </c>
      <c r="E133" s="112" t="s">
        <v>296</v>
      </c>
      <c r="F133" s="112" t="s">
        <v>566</v>
      </c>
      <c r="G133" s="305">
        <v>3549</v>
      </c>
      <c r="L133">
        <v>9</v>
      </c>
    </row>
    <row r="134" spans="1:12" ht="17.25" customHeight="1">
      <c r="A134" s="185" t="s">
        <v>27</v>
      </c>
      <c r="B134" s="111" t="s">
        <v>0</v>
      </c>
      <c r="C134" s="112" t="s">
        <v>50</v>
      </c>
      <c r="D134" s="112" t="s">
        <v>18</v>
      </c>
      <c r="E134" s="112" t="s">
        <v>296</v>
      </c>
      <c r="F134" s="112" t="s">
        <v>28</v>
      </c>
      <c r="G134" s="305">
        <v>0</v>
      </c>
    </row>
    <row r="135" spans="1:12" ht="20.25" customHeight="1">
      <c r="A135" s="185" t="s">
        <v>46</v>
      </c>
      <c r="B135" s="111" t="s">
        <v>0</v>
      </c>
      <c r="C135" s="112" t="s">
        <v>50</v>
      </c>
      <c r="D135" s="112" t="s">
        <v>18</v>
      </c>
      <c r="E135" s="112" t="s">
        <v>57</v>
      </c>
      <c r="F135" s="112"/>
      <c r="G135" s="305">
        <f>G136</f>
        <v>419207</v>
      </c>
    </row>
    <row r="136" spans="1:12" ht="33" customHeight="1">
      <c r="A136" s="185" t="s">
        <v>25</v>
      </c>
      <c r="B136" s="111" t="s">
        <v>0</v>
      </c>
      <c r="C136" s="112" t="s">
        <v>50</v>
      </c>
      <c r="D136" s="112" t="s">
        <v>18</v>
      </c>
      <c r="E136" s="112" t="s">
        <v>57</v>
      </c>
      <c r="F136" s="112" t="s">
        <v>26</v>
      </c>
      <c r="G136" s="305">
        <v>419207</v>
      </c>
    </row>
    <row r="137" spans="1:12" ht="18" customHeight="1">
      <c r="A137" s="403" t="s">
        <v>629</v>
      </c>
      <c r="B137" s="111" t="s">
        <v>0</v>
      </c>
      <c r="C137" s="112" t="s">
        <v>50</v>
      </c>
      <c r="D137" s="112" t="s">
        <v>18</v>
      </c>
      <c r="E137" s="112" t="s">
        <v>628</v>
      </c>
      <c r="F137" s="112"/>
      <c r="G137" s="305">
        <f>G138</f>
        <v>0</v>
      </c>
    </row>
    <row r="138" spans="1:12" ht="33" customHeight="1">
      <c r="A138" s="185" t="s">
        <v>25</v>
      </c>
      <c r="B138" s="111" t="s">
        <v>0</v>
      </c>
      <c r="C138" s="112" t="s">
        <v>50</v>
      </c>
      <c r="D138" s="112" t="s">
        <v>18</v>
      </c>
      <c r="E138" s="112" t="s">
        <v>628</v>
      </c>
      <c r="F138" s="112" t="s">
        <v>26</v>
      </c>
      <c r="G138" s="305">
        <v>0</v>
      </c>
    </row>
    <row r="139" spans="1:12" ht="18.75" customHeight="1">
      <c r="A139" s="403" t="s">
        <v>452</v>
      </c>
      <c r="B139" s="111" t="s">
        <v>0</v>
      </c>
      <c r="C139" s="112" t="s">
        <v>50</v>
      </c>
      <c r="D139" s="112" t="s">
        <v>18</v>
      </c>
      <c r="E139" s="112" t="s">
        <v>58</v>
      </c>
      <c r="F139" s="112"/>
      <c r="G139" s="305">
        <f>G140</f>
        <v>0</v>
      </c>
    </row>
    <row r="140" spans="1:12" ht="33">
      <c r="A140" s="185" t="s">
        <v>25</v>
      </c>
      <c r="B140" s="111" t="s">
        <v>0</v>
      </c>
      <c r="C140" s="112" t="s">
        <v>50</v>
      </c>
      <c r="D140" s="112" t="s">
        <v>18</v>
      </c>
      <c r="E140" s="112" t="s">
        <v>58</v>
      </c>
      <c r="F140" s="112" t="s">
        <v>26</v>
      </c>
      <c r="G140" s="305">
        <v>0</v>
      </c>
    </row>
    <row r="141" spans="1:12" ht="36.75" customHeight="1">
      <c r="A141" s="428" t="s">
        <v>598</v>
      </c>
      <c r="B141" s="111" t="s">
        <v>0</v>
      </c>
      <c r="C141" s="112" t="s">
        <v>50</v>
      </c>
      <c r="D141" s="112" t="s">
        <v>18</v>
      </c>
      <c r="E141" s="112" t="s">
        <v>285</v>
      </c>
      <c r="F141" s="112"/>
      <c r="G141" s="305">
        <f>G142</f>
        <v>0</v>
      </c>
    </row>
    <row r="142" spans="1:12" ht="16.5">
      <c r="A142" s="175" t="s">
        <v>271</v>
      </c>
      <c r="B142" s="111" t="s">
        <v>0</v>
      </c>
      <c r="C142" s="112" t="s">
        <v>50</v>
      </c>
      <c r="D142" s="112" t="s">
        <v>18</v>
      </c>
      <c r="E142" s="112" t="s">
        <v>546</v>
      </c>
      <c r="F142" s="122"/>
      <c r="G142" s="305">
        <f>G143</f>
        <v>0</v>
      </c>
    </row>
    <row r="143" spans="1:12" ht="33">
      <c r="A143" s="420" t="s">
        <v>555</v>
      </c>
      <c r="B143" s="111" t="s">
        <v>0</v>
      </c>
      <c r="C143" s="112" t="s">
        <v>50</v>
      </c>
      <c r="D143" s="112" t="s">
        <v>18</v>
      </c>
      <c r="E143" s="112" t="s">
        <v>574</v>
      </c>
      <c r="F143" s="122"/>
      <c r="G143" s="305">
        <f>G144</f>
        <v>0</v>
      </c>
    </row>
    <row r="144" spans="1:12" ht="33">
      <c r="A144" s="177" t="s">
        <v>25</v>
      </c>
      <c r="B144" s="111" t="s">
        <v>0</v>
      </c>
      <c r="C144" s="112" t="s">
        <v>50</v>
      </c>
      <c r="D144" s="112" t="s">
        <v>18</v>
      </c>
      <c r="E144" s="112" t="s">
        <v>574</v>
      </c>
      <c r="F144" s="112" t="s">
        <v>26</v>
      </c>
      <c r="G144" s="305">
        <v>0</v>
      </c>
    </row>
    <row r="145" spans="1:7" ht="16.5">
      <c r="A145" s="318" t="s">
        <v>607</v>
      </c>
      <c r="B145" s="113" t="s">
        <v>0</v>
      </c>
      <c r="C145" s="109" t="s">
        <v>50</v>
      </c>
      <c r="D145" s="109" t="s">
        <v>50</v>
      </c>
      <c r="E145" s="109"/>
      <c r="F145" s="109"/>
      <c r="G145" s="304">
        <f>G146</f>
        <v>200000</v>
      </c>
    </row>
    <row r="146" spans="1:7" ht="49.5">
      <c r="A146" s="193" t="s">
        <v>562</v>
      </c>
      <c r="B146" s="183" t="s">
        <v>0</v>
      </c>
      <c r="C146" s="183" t="s">
        <v>50</v>
      </c>
      <c r="D146" s="183" t="s">
        <v>50</v>
      </c>
      <c r="E146" s="183" t="s">
        <v>316</v>
      </c>
      <c r="F146" s="183"/>
      <c r="G146" s="305">
        <f>G147</f>
        <v>200000</v>
      </c>
    </row>
    <row r="147" spans="1:7" ht="16.5">
      <c r="A147" s="184" t="s">
        <v>456</v>
      </c>
      <c r="B147" s="207" t="s">
        <v>0</v>
      </c>
      <c r="C147" s="207" t="s">
        <v>50</v>
      </c>
      <c r="D147" s="207" t="s">
        <v>50</v>
      </c>
      <c r="E147" s="207" t="s">
        <v>454</v>
      </c>
      <c r="F147" s="207"/>
      <c r="G147" s="305">
        <f>G148</f>
        <v>200000</v>
      </c>
    </row>
    <row r="148" spans="1:7" ht="49.5">
      <c r="A148" s="184" t="s">
        <v>713</v>
      </c>
      <c r="B148" s="207" t="s">
        <v>0</v>
      </c>
      <c r="C148" s="207" t="s">
        <v>50</v>
      </c>
      <c r="D148" s="207" t="s">
        <v>50</v>
      </c>
      <c r="E148" s="207" t="s">
        <v>575</v>
      </c>
      <c r="F148" s="207"/>
      <c r="G148" s="305">
        <f>G149</f>
        <v>200000</v>
      </c>
    </row>
    <row r="149" spans="1:7" ht="15.75" customHeight="1">
      <c r="A149" s="236" t="s">
        <v>449</v>
      </c>
      <c r="B149" s="207" t="s">
        <v>0</v>
      </c>
      <c r="C149" s="207" t="s">
        <v>50</v>
      </c>
      <c r="D149" s="207" t="s">
        <v>50</v>
      </c>
      <c r="E149" s="207" t="s">
        <v>575</v>
      </c>
      <c r="F149" s="207" t="s">
        <v>450</v>
      </c>
      <c r="G149" s="305">
        <v>200000</v>
      </c>
    </row>
    <row r="150" spans="1:7" ht="23.25" customHeight="1">
      <c r="A150" s="312" t="s">
        <v>63</v>
      </c>
      <c r="B150" s="118" t="s">
        <v>0</v>
      </c>
      <c r="C150" s="119" t="s">
        <v>64</v>
      </c>
      <c r="D150" s="119"/>
      <c r="E150" s="119"/>
      <c r="F150" s="119"/>
      <c r="G150" s="313">
        <f>G151+G174</f>
        <v>15618908.720000001</v>
      </c>
    </row>
    <row r="151" spans="1:7" ht="16.5">
      <c r="A151" s="302" t="s">
        <v>65</v>
      </c>
      <c r="B151" s="106" t="s">
        <v>0</v>
      </c>
      <c r="C151" s="135" t="s">
        <v>64</v>
      </c>
      <c r="D151" s="135" t="s">
        <v>9</v>
      </c>
      <c r="E151" s="107"/>
      <c r="F151" s="107"/>
      <c r="G151" s="326">
        <f>G152+G170</f>
        <v>13212878.720000001</v>
      </c>
    </row>
    <row r="152" spans="1:7" ht="20.25" customHeight="1">
      <c r="A152" s="194" t="s">
        <v>737</v>
      </c>
      <c r="B152" s="136" t="s">
        <v>0</v>
      </c>
      <c r="C152" s="125" t="s">
        <v>64</v>
      </c>
      <c r="D152" s="124" t="s">
        <v>9</v>
      </c>
      <c r="E152" s="125" t="s">
        <v>306</v>
      </c>
      <c r="F152" s="124"/>
      <c r="G152" s="305">
        <f>G153+G165+G162</f>
        <v>13212878.720000001</v>
      </c>
    </row>
    <row r="153" spans="1:7" ht="16.5">
      <c r="A153" s="191" t="s">
        <v>301</v>
      </c>
      <c r="B153" s="138" t="s">
        <v>0</v>
      </c>
      <c r="C153" s="125" t="s">
        <v>64</v>
      </c>
      <c r="D153" s="125" t="s">
        <v>9</v>
      </c>
      <c r="E153" s="112" t="s">
        <v>302</v>
      </c>
      <c r="F153" s="124"/>
      <c r="G153" s="305">
        <f>G154+G158+G160</f>
        <v>9687485.7200000007</v>
      </c>
    </row>
    <row r="154" spans="1:7" ht="49.5">
      <c r="A154" s="192" t="s">
        <v>66</v>
      </c>
      <c r="B154" s="136" t="s">
        <v>0</v>
      </c>
      <c r="C154" s="125" t="s">
        <v>64</v>
      </c>
      <c r="D154" s="124" t="s">
        <v>9</v>
      </c>
      <c r="E154" s="112" t="s">
        <v>303</v>
      </c>
      <c r="F154" s="124"/>
      <c r="G154" s="305">
        <f>G155+G156+G157</f>
        <v>8044278</v>
      </c>
    </row>
    <row r="155" spans="1:7" ht="17.25" customHeight="1">
      <c r="A155" s="185" t="s">
        <v>67</v>
      </c>
      <c r="B155" s="170" t="s">
        <v>0</v>
      </c>
      <c r="C155" s="170" t="s">
        <v>64</v>
      </c>
      <c r="D155" s="170" t="s">
        <v>9</v>
      </c>
      <c r="E155" s="112" t="s">
        <v>303</v>
      </c>
      <c r="F155" s="125" t="s">
        <v>68</v>
      </c>
      <c r="G155" s="305">
        <v>5006102</v>
      </c>
    </row>
    <row r="156" spans="1:7" ht="31.5" customHeight="1">
      <c r="A156" s="190" t="s">
        <v>25</v>
      </c>
      <c r="B156" s="111" t="s">
        <v>0</v>
      </c>
      <c r="C156" s="112" t="s">
        <v>64</v>
      </c>
      <c r="D156" s="112" t="s">
        <v>9</v>
      </c>
      <c r="E156" s="112" t="s">
        <v>303</v>
      </c>
      <c r="F156" s="112" t="s">
        <v>26</v>
      </c>
      <c r="G156" s="305">
        <v>2766555</v>
      </c>
    </row>
    <row r="157" spans="1:7" ht="16.5">
      <c r="A157" s="306" t="s">
        <v>27</v>
      </c>
      <c r="B157" s="136" t="s">
        <v>0</v>
      </c>
      <c r="C157" s="124" t="s">
        <v>64</v>
      </c>
      <c r="D157" s="124" t="s">
        <v>9</v>
      </c>
      <c r="E157" s="112" t="s">
        <v>303</v>
      </c>
      <c r="F157" s="125" t="s">
        <v>28</v>
      </c>
      <c r="G157" s="325">
        <v>271621</v>
      </c>
    </row>
    <row r="158" spans="1:7" ht="16.5">
      <c r="A158" s="193" t="s">
        <v>304</v>
      </c>
      <c r="B158" s="170" t="s">
        <v>0</v>
      </c>
      <c r="C158" s="170" t="s">
        <v>64</v>
      </c>
      <c r="D158" s="170" t="s">
        <v>9</v>
      </c>
      <c r="E158" s="112" t="s">
        <v>305</v>
      </c>
      <c r="F158" s="112"/>
      <c r="G158" s="325">
        <f>G159</f>
        <v>1543207.72</v>
      </c>
    </row>
    <row r="159" spans="1:7" ht="33">
      <c r="A159" s="185" t="s">
        <v>25</v>
      </c>
      <c r="B159" s="170" t="s">
        <v>0</v>
      </c>
      <c r="C159" s="170" t="s">
        <v>64</v>
      </c>
      <c r="D159" s="170" t="s">
        <v>9</v>
      </c>
      <c r="E159" s="112" t="s">
        <v>305</v>
      </c>
      <c r="F159" s="112" t="s">
        <v>26</v>
      </c>
      <c r="G159" s="325">
        <v>1543207.72</v>
      </c>
    </row>
    <row r="160" spans="1:7" ht="16.5">
      <c r="A160" s="403" t="s">
        <v>738</v>
      </c>
      <c r="B160" s="170" t="s">
        <v>0</v>
      </c>
      <c r="C160" s="170" t="s">
        <v>64</v>
      </c>
      <c r="D160" s="170" t="s">
        <v>9</v>
      </c>
      <c r="E160" s="112" t="s">
        <v>739</v>
      </c>
      <c r="F160" s="112"/>
      <c r="G160" s="325">
        <f>G161</f>
        <v>100000</v>
      </c>
    </row>
    <row r="161" spans="1:7" ht="33">
      <c r="A161" s="185" t="s">
        <v>25</v>
      </c>
      <c r="B161" s="170" t="s">
        <v>0</v>
      </c>
      <c r="C161" s="170" t="s">
        <v>64</v>
      </c>
      <c r="D161" s="170" t="s">
        <v>9</v>
      </c>
      <c r="E161" s="112" t="s">
        <v>739</v>
      </c>
      <c r="F161" s="112" t="s">
        <v>26</v>
      </c>
      <c r="G161" s="325">
        <v>100000</v>
      </c>
    </row>
    <row r="162" spans="1:7" ht="49.5">
      <c r="A162" s="229" t="s">
        <v>778</v>
      </c>
      <c r="B162" s="170" t="s">
        <v>0</v>
      </c>
      <c r="C162" s="170" t="s">
        <v>64</v>
      </c>
      <c r="D162" s="170" t="s">
        <v>9</v>
      </c>
      <c r="E162" s="112" t="s">
        <v>780</v>
      </c>
      <c r="F162" s="112"/>
      <c r="G162" s="325">
        <f>G163</f>
        <v>0</v>
      </c>
    </row>
    <row r="163" spans="1:7" ht="33">
      <c r="A163" s="229" t="s">
        <v>779</v>
      </c>
      <c r="B163" s="170" t="s">
        <v>0</v>
      </c>
      <c r="C163" s="170" t="s">
        <v>64</v>
      </c>
      <c r="D163" s="170" t="s">
        <v>9</v>
      </c>
      <c r="E163" s="112" t="s">
        <v>781</v>
      </c>
      <c r="F163" s="112"/>
      <c r="G163" s="325">
        <f>G164</f>
        <v>0</v>
      </c>
    </row>
    <row r="164" spans="1:7" ht="33">
      <c r="A164" s="185" t="s">
        <v>25</v>
      </c>
      <c r="B164" s="170" t="s">
        <v>0</v>
      </c>
      <c r="C164" s="170" t="s">
        <v>64</v>
      </c>
      <c r="D164" s="170" t="s">
        <v>9</v>
      </c>
      <c r="E164" s="112" t="s">
        <v>781</v>
      </c>
      <c r="F164" s="112" t="s">
        <v>26</v>
      </c>
      <c r="G164" s="325">
        <v>0</v>
      </c>
    </row>
    <row r="165" spans="1:7" ht="16.5">
      <c r="A165" s="403" t="s">
        <v>653</v>
      </c>
      <c r="B165" s="170" t="s">
        <v>0</v>
      </c>
      <c r="C165" s="170" t="s">
        <v>64</v>
      </c>
      <c r="D165" s="170" t="s">
        <v>9</v>
      </c>
      <c r="E165" s="112" t="s">
        <v>734</v>
      </c>
      <c r="F165" s="112"/>
      <c r="G165" s="325">
        <f>G166+G168</f>
        <v>3525393</v>
      </c>
    </row>
    <row r="166" spans="1:7" ht="16.5">
      <c r="A166" s="403" t="s">
        <v>736</v>
      </c>
      <c r="B166" s="170" t="s">
        <v>0</v>
      </c>
      <c r="C166" s="170" t="s">
        <v>64</v>
      </c>
      <c r="D166" s="170" t="s">
        <v>9</v>
      </c>
      <c r="E166" s="112" t="s">
        <v>735</v>
      </c>
      <c r="F166" s="112"/>
      <c r="G166" s="325">
        <f>G167</f>
        <v>3250519</v>
      </c>
    </row>
    <row r="167" spans="1:7" ht="33">
      <c r="A167" s="190" t="s">
        <v>25</v>
      </c>
      <c r="B167" s="170" t="s">
        <v>0</v>
      </c>
      <c r="C167" s="170" t="s">
        <v>64</v>
      </c>
      <c r="D167" s="170" t="s">
        <v>9</v>
      </c>
      <c r="E167" s="112" t="s">
        <v>735</v>
      </c>
      <c r="F167" s="134" t="s">
        <v>26</v>
      </c>
      <c r="G167" s="325">
        <v>3250519</v>
      </c>
    </row>
    <row r="168" spans="1:7" ht="16.5">
      <c r="A168" s="552" t="s">
        <v>790</v>
      </c>
      <c r="B168" s="170" t="s">
        <v>0</v>
      </c>
      <c r="C168" s="170" t="s">
        <v>64</v>
      </c>
      <c r="D168" s="170" t="s">
        <v>9</v>
      </c>
      <c r="E168" s="630" t="s">
        <v>788</v>
      </c>
      <c r="F168" s="209"/>
      <c r="G168" s="629">
        <f>G169</f>
        <v>274874</v>
      </c>
    </row>
    <row r="169" spans="1:7" ht="16.5">
      <c r="A169" s="499" t="s">
        <v>53</v>
      </c>
      <c r="B169" s="170" t="s">
        <v>0</v>
      </c>
      <c r="C169" s="170" t="s">
        <v>64</v>
      </c>
      <c r="D169" s="170" t="s">
        <v>9</v>
      </c>
      <c r="E169" s="112" t="s">
        <v>788</v>
      </c>
      <c r="F169" s="134" t="s">
        <v>789</v>
      </c>
      <c r="G169" s="325">
        <v>274874</v>
      </c>
    </row>
    <row r="170" spans="1:7" ht="49.5">
      <c r="A170" s="403" t="s">
        <v>624</v>
      </c>
      <c r="B170" s="170" t="s">
        <v>0</v>
      </c>
      <c r="C170" s="170" t="s">
        <v>64</v>
      </c>
      <c r="D170" s="170" t="s">
        <v>9</v>
      </c>
      <c r="E170" s="122" t="s">
        <v>318</v>
      </c>
      <c r="F170" s="409"/>
      <c r="G170" s="325">
        <f>G171</f>
        <v>0</v>
      </c>
    </row>
    <row r="171" spans="1:7" ht="16.5">
      <c r="A171" s="236" t="s">
        <v>653</v>
      </c>
      <c r="B171" s="170" t="s">
        <v>0</v>
      </c>
      <c r="C171" s="170" t="s">
        <v>64</v>
      </c>
      <c r="D171" s="170" t="s">
        <v>9</v>
      </c>
      <c r="E171" s="122" t="s">
        <v>663</v>
      </c>
      <c r="F171" s="409"/>
      <c r="G171" s="325">
        <f>G172</f>
        <v>0</v>
      </c>
    </row>
    <row r="172" spans="1:7" ht="16.5">
      <c r="A172" s="236" t="s">
        <v>654</v>
      </c>
      <c r="B172" s="170" t="s">
        <v>0</v>
      </c>
      <c r="C172" s="170" t="s">
        <v>64</v>
      </c>
      <c r="D172" s="170" t="s">
        <v>9</v>
      </c>
      <c r="E172" s="112" t="s">
        <v>664</v>
      </c>
      <c r="F172" s="209"/>
      <c r="G172" s="325">
        <f>G173</f>
        <v>0</v>
      </c>
    </row>
    <row r="173" spans="1:7" ht="37.5" customHeight="1">
      <c r="A173" s="185" t="s">
        <v>25</v>
      </c>
      <c r="B173" s="170" t="s">
        <v>0</v>
      </c>
      <c r="C173" s="170" t="s">
        <v>64</v>
      </c>
      <c r="D173" s="170" t="s">
        <v>9</v>
      </c>
      <c r="E173" s="122" t="s">
        <v>664</v>
      </c>
      <c r="F173" s="409" t="s">
        <v>26</v>
      </c>
      <c r="G173" s="325"/>
    </row>
    <row r="174" spans="1:7" ht="16.5">
      <c r="A174" s="312" t="s">
        <v>70</v>
      </c>
      <c r="B174" s="108" t="s">
        <v>0</v>
      </c>
      <c r="C174" s="109" t="s">
        <v>64</v>
      </c>
      <c r="D174" s="109" t="s">
        <v>22</v>
      </c>
      <c r="E174" s="137"/>
      <c r="F174" s="109"/>
      <c r="G174" s="304">
        <f>G175</f>
        <v>2406030</v>
      </c>
    </row>
    <row r="175" spans="1:7" ht="36" customHeight="1">
      <c r="A175" s="192" t="s">
        <v>69</v>
      </c>
      <c r="B175" s="111" t="s">
        <v>0</v>
      </c>
      <c r="C175" s="112" t="s">
        <v>64</v>
      </c>
      <c r="D175" s="112" t="s">
        <v>22</v>
      </c>
      <c r="E175" s="112" t="s">
        <v>306</v>
      </c>
      <c r="F175" s="112"/>
      <c r="G175" s="305">
        <f>G176</f>
        <v>2406030</v>
      </c>
    </row>
    <row r="176" spans="1:7" ht="21.75" customHeight="1">
      <c r="A176" s="192" t="s">
        <v>307</v>
      </c>
      <c r="B176" s="136" t="s">
        <v>0</v>
      </c>
      <c r="C176" s="124" t="s">
        <v>64</v>
      </c>
      <c r="D176" s="124" t="s">
        <v>22</v>
      </c>
      <c r="E176" s="112" t="s">
        <v>308</v>
      </c>
      <c r="F176" s="112"/>
      <c r="G176" s="305">
        <f>G177</f>
        <v>2406030</v>
      </c>
    </row>
    <row r="177" spans="1:7" ht="33">
      <c r="A177" s="192" t="s">
        <v>455</v>
      </c>
      <c r="B177" s="136" t="s">
        <v>0</v>
      </c>
      <c r="C177" s="124" t="s">
        <v>64</v>
      </c>
      <c r="D177" s="124" t="s">
        <v>22</v>
      </c>
      <c r="E177" s="124" t="s">
        <v>309</v>
      </c>
      <c r="F177" s="125"/>
      <c r="G177" s="325">
        <f>G178+G179</f>
        <v>2406030</v>
      </c>
    </row>
    <row r="178" spans="1:7" ht="21" customHeight="1">
      <c r="A178" s="192" t="s">
        <v>15</v>
      </c>
      <c r="B178" s="136" t="s">
        <v>0</v>
      </c>
      <c r="C178" s="124" t="s">
        <v>64</v>
      </c>
      <c r="D178" s="124" t="s">
        <v>22</v>
      </c>
      <c r="E178" s="124" t="s">
        <v>309</v>
      </c>
      <c r="F178" s="125" t="s">
        <v>16</v>
      </c>
      <c r="G178" s="325">
        <v>2095656</v>
      </c>
    </row>
    <row r="179" spans="1:7" ht="33">
      <c r="A179" s="403" t="s">
        <v>25</v>
      </c>
      <c r="B179" s="136" t="s">
        <v>0</v>
      </c>
      <c r="C179" s="459" t="s">
        <v>64</v>
      </c>
      <c r="D179" s="459" t="s">
        <v>22</v>
      </c>
      <c r="E179" s="459" t="s">
        <v>309</v>
      </c>
      <c r="F179" s="200" t="s">
        <v>26</v>
      </c>
      <c r="G179" s="404">
        <v>310374</v>
      </c>
    </row>
    <row r="180" spans="1:7" ht="16.5">
      <c r="A180" s="237" t="s">
        <v>619</v>
      </c>
      <c r="B180" s="201" t="s">
        <v>0</v>
      </c>
      <c r="C180" s="201" t="s">
        <v>39</v>
      </c>
      <c r="D180" s="201"/>
      <c r="E180" s="201"/>
      <c r="F180" s="202"/>
      <c r="G180" s="240">
        <f>G181</f>
        <v>0</v>
      </c>
    </row>
    <row r="181" spans="1:7" ht="16.5">
      <c r="A181" s="237" t="s">
        <v>620</v>
      </c>
      <c r="B181" s="201" t="s">
        <v>0</v>
      </c>
      <c r="C181" s="201" t="s">
        <v>39</v>
      </c>
      <c r="D181" s="201" t="s">
        <v>39</v>
      </c>
      <c r="E181" s="201"/>
      <c r="F181" s="202"/>
      <c r="G181" s="240">
        <f>G182</f>
        <v>0</v>
      </c>
    </row>
    <row r="182" spans="1:7" ht="49.5">
      <c r="A182" s="236" t="s">
        <v>621</v>
      </c>
      <c r="B182" s="189" t="s">
        <v>0</v>
      </c>
      <c r="C182" s="189" t="s">
        <v>39</v>
      </c>
      <c r="D182" s="189" t="s">
        <v>39</v>
      </c>
      <c r="E182" s="189" t="s">
        <v>625</v>
      </c>
      <c r="F182" s="212"/>
      <c r="G182" s="242">
        <f>G183</f>
        <v>0</v>
      </c>
    </row>
    <row r="183" spans="1:7" ht="16.5">
      <c r="A183" s="236" t="s">
        <v>622</v>
      </c>
      <c r="B183" s="189" t="s">
        <v>0</v>
      </c>
      <c r="C183" s="189" t="s">
        <v>39</v>
      </c>
      <c r="D183" s="189" t="s">
        <v>39</v>
      </c>
      <c r="E183" s="189" t="s">
        <v>650</v>
      </c>
      <c r="F183" s="212"/>
      <c r="G183" s="242">
        <f>G184</f>
        <v>0</v>
      </c>
    </row>
    <row r="184" spans="1:7" ht="19.5" customHeight="1">
      <c r="A184" s="236" t="s">
        <v>623</v>
      </c>
      <c r="B184" s="189" t="s">
        <v>0</v>
      </c>
      <c r="C184" s="189" t="s">
        <v>39</v>
      </c>
      <c r="D184" s="189" t="s">
        <v>39</v>
      </c>
      <c r="E184" s="189" t="s">
        <v>651</v>
      </c>
      <c r="F184" s="212"/>
      <c r="G184" s="242">
        <f>G185</f>
        <v>0</v>
      </c>
    </row>
    <row r="185" spans="1:7" ht="33">
      <c r="A185" s="403" t="s">
        <v>25</v>
      </c>
      <c r="B185" s="189" t="s">
        <v>0</v>
      </c>
      <c r="C185" s="189" t="s">
        <v>39</v>
      </c>
      <c r="D185" s="189" t="s">
        <v>39</v>
      </c>
      <c r="E185" s="189" t="s">
        <v>651</v>
      </c>
      <c r="F185" s="212" t="s">
        <v>26</v>
      </c>
      <c r="G185" s="242">
        <v>0</v>
      </c>
    </row>
    <row r="186" spans="1:7" ht="15.75" customHeight="1">
      <c r="A186" s="345" t="s">
        <v>71</v>
      </c>
      <c r="B186" s="342" t="s">
        <v>0</v>
      </c>
      <c r="C186" s="346" t="s">
        <v>44</v>
      </c>
      <c r="D186" s="346"/>
      <c r="E186" s="346"/>
      <c r="F186" s="343"/>
      <c r="G186" s="347">
        <f>G187+G192</f>
        <v>371464</v>
      </c>
    </row>
    <row r="187" spans="1:7" ht="16.5">
      <c r="A187" s="318" t="s">
        <v>72</v>
      </c>
      <c r="B187" s="123" t="s">
        <v>0</v>
      </c>
      <c r="C187" s="126" t="s">
        <v>44</v>
      </c>
      <c r="D187" s="126" t="s">
        <v>9</v>
      </c>
      <c r="E187" s="124"/>
      <c r="F187" s="125"/>
      <c r="G187" s="324">
        <f>G188</f>
        <v>147564</v>
      </c>
    </row>
    <row r="188" spans="1:7" ht="33">
      <c r="A188" s="235" t="s">
        <v>517</v>
      </c>
      <c r="B188" s="136" t="s">
        <v>0</v>
      </c>
      <c r="C188" s="124" t="s">
        <v>44</v>
      </c>
      <c r="D188" s="124" t="s">
        <v>9</v>
      </c>
      <c r="E188" s="124" t="s">
        <v>290</v>
      </c>
      <c r="F188" s="125"/>
      <c r="G188" s="325">
        <f>G189</f>
        <v>147564</v>
      </c>
    </row>
    <row r="189" spans="1:7" ht="33">
      <c r="A189" s="195" t="s">
        <v>312</v>
      </c>
      <c r="B189" s="502" t="s">
        <v>0</v>
      </c>
      <c r="C189" s="503" t="s">
        <v>44</v>
      </c>
      <c r="D189" s="503" t="s">
        <v>9</v>
      </c>
      <c r="E189" s="503" t="s">
        <v>536</v>
      </c>
      <c r="F189" s="350"/>
      <c r="G189" s="351">
        <f>G190</f>
        <v>147564</v>
      </c>
    </row>
    <row r="190" spans="1:7" ht="18" customHeight="1">
      <c r="A190" s="504" t="s">
        <v>313</v>
      </c>
      <c r="B190" s="505" t="s">
        <v>0</v>
      </c>
      <c r="C190" s="506" t="s">
        <v>44</v>
      </c>
      <c r="D190" s="506" t="s">
        <v>9</v>
      </c>
      <c r="E190" s="506" t="s">
        <v>590</v>
      </c>
      <c r="F190" s="412"/>
      <c r="G190" s="413">
        <f>G191</f>
        <v>147564</v>
      </c>
    </row>
    <row r="191" spans="1:7" ht="25.5" customHeight="1">
      <c r="A191" s="185" t="s">
        <v>73</v>
      </c>
      <c r="B191" s="124" t="s">
        <v>0</v>
      </c>
      <c r="C191" s="124" t="s">
        <v>44</v>
      </c>
      <c r="D191" s="124" t="s">
        <v>9</v>
      </c>
      <c r="E191" s="124" t="s">
        <v>590</v>
      </c>
      <c r="F191" s="125" t="s">
        <v>74</v>
      </c>
      <c r="G191" s="325">
        <v>147564</v>
      </c>
    </row>
    <row r="192" spans="1:7" ht="19.5" customHeight="1">
      <c r="A192" s="327" t="s">
        <v>75</v>
      </c>
      <c r="B192" s="123" t="s">
        <v>0</v>
      </c>
      <c r="C192" s="126" t="s">
        <v>44</v>
      </c>
      <c r="D192" s="126" t="s">
        <v>18</v>
      </c>
      <c r="E192" s="126"/>
      <c r="F192" s="119"/>
      <c r="G192" s="324">
        <f>+G197+G193</f>
        <v>223900</v>
      </c>
    </row>
    <row r="193" spans="1:8" ht="49.5">
      <c r="A193" s="507" t="s">
        <v>551</v>
      </c>
      <c r="B193" s="624" t="s">
        <v>0</v>
      </c>
      <c r="C193" s="350" t="s">
        <v>44</v>
      </c>
      <c r="D193" s="350" t="s">
        <v>18</v>
      </c>
      <c r="E193" s="503" t="s">
        <v>576</v>
      </c>
      <c r="F193" s="350"/>
      <c r="G193" s="351">
        <f>G194</f>
        <v>0</v>
      </c>
      <c r="H193" s="133"/>
    </row>
    <row r="194" spans="1:8" ht="16.5">
      <c r="A194" s="429" t="s">
        <v>610</v>
      </c>
      <c r="B194" s="625" t="s">
        <v>0</v>
      </c>
      <c r="C194" s="412" t="s">
        <v>44</v>
      </c>
      <c r="D194" s="412" t="s">
        <v>18</v>
      </c>
      <c r="E194" s="506" t="s">
        <v>577</v>
      </c>
      <c r="F194" s="412"/>
      <c r="G194" s="413">
        <f>G195</f>
        <v>0</v>
      </c>
      <c r="H194" s="133"/>
    </row>
    <row r="195" spans="1:8" ht="22.5" customHeight="1">
      <c r="A195" s="403" t="s">
        <v>550</v>
      </c>
      <c r="B195" s="138" t="s">
        <v>0</v>
      </c>
      <c r="C195" s="125" t="s">
        <v>44</v>
      </c>
      <c r="D195" s="125" t="s">
        <v>18</v>
      </c>
      <c r="E195" s="124" t="s">
        <v>578</v>
      </c>
      <c r="F195" s="125"/>
      <c r="G195" s="325">
        <f>G196</f>
        <v>0</v>
      </c>
      <c r="H195" s="133"/>
    </row>
    <row r="196" spans="1:8" ht="33">
      <c r="A196" s="403" t="s">
        <v>548</v>
      </c>
      <c r="B196" s="138" t="s">
        <v>0</v>
      </c>
      <c r="C196" s="125" t="s">
        <v>44</v>
      </c>
      <c r="D196" s="125" t="s">
        <v>18</v>
      </c>
      <c r="E196" s="124" t="s">
        <v>578</v>
      </c>
      <c r="F196" s="125" t="s">
        <v>547</v>
      </c>
      <c r="G196" s="325">
        <v>0</v>
      </c>
      <c r="H196" s="133"/>
    </row>
    <row r="197" spans="1:8" ht="32.25" customHeight="1">
      <c r="A197" s="192" t="s">
        <v>311</v>
      </c>
      <c r="B197" s="136" t="s">
        <v>0</v>
      </c>
      <c r="C197" s="124" t="s">
        <v>44</v>
      </c>
      <c r="D197" s="124" t="s">
        <v>18</v>
      </c>
      <c r="E197" s="124" t="s">
        <v>290</v>
      </c>
      <c r="F197" s="125"/>
      <c r="G197" s="325">
        <f>G198+G207</f>
        <v>223900</v>
      </c>
      <c r="H197" s="133"/>
    </row>
    <row r="198" spans="1:8" ht="16.5">
      <c r="A198" s="197" t="s">
        <v>314</v>
      </c>
      <c r="B198" s="136" t="s">
        <v>0</v>
      </c>
      <c r="C198" s="124" t="s">
        <v>44</v>
      </c>
      <c r="D198" s="124" t="s">
        <v>18</v>
      </c>
      <c r="E198" s="124" t="s">
        <v>291</v>
      </c>
      <c r="F198" s="125"/>
      <c r="G198" s="325">
        <f>G199+G201+G203+G205</f>
        <v>178900</v>
      </c>
      <c r="H198" s="133"/>
    </row>
    <row r="199" spans="1:8" ht="15.75" customHeight="1">
      <c r="A199" s="196" t="s">
        <v>315</v>
      </c>
      <c r="B199" s="136" t="s">
        <v>0</v>
      </c>
      <c r="C199" s="124" t="s">
        <v>44</v>
      </c>
      <c r="D199" s="124" t="s">
        <v>18</v>
      </c>
      <c r="E199" s="124" t="s">
        <v>579</v>
      </c>
      <c r="F199" s="125"/>
      <c r="G199" s="325">
        <f>+G200</f>
        <v>38000</v>
      </c>
    </row>
    <row r="200" spans="1:8" ht="33">
      <c r="A200" s="403" t="s">
        <v>548</v>
      </c>
      <c r="B200" s="136" t="s">
        <v>0</v>
      </c>
      <c r="C200" s="124" t="s">
        <v>44</v>
      </c>
      <c r="D200" s="124" t="s">
        <v>18</v>
      </c>
      <c r="E200" s="124" t="s">
        <v>579</v>
      </c>
      <c r="F200" s="125" t="s">
        <v>547</v>
      </c>
      <c r="G200" s="325">
        <v>38000</v>
      </c>
    </row>
    <row r="201" spans="1:8" ht="20.25" customHeight="1">
      <c r="A201" s="187" t="s">
        <v>76</v>
      </c>
      <c r="B201" s="138" t="s">
        <v>0</v>
      </c>
      <c r="C201" s="125" t="s">
        <v>44</v>
      </c>
      <c r="D201" s="125" t="s">
        <v>18</v>
      </c>
      <c r="E201" s="124" t="s">
        <v>580</v>
      </c>
      <c r="F201" s="125"/>
      <c r="G201" s="325">
        <f>+G202</f>
        <v>110000</v>
      </c>
    </row>
    <row r="202" spans="1:8" ht="36.75" customHeight="1">
      <c r="A202" s="403" t="s">
        <v>548</v>
      </c>
      <c r="B202" s="138" t="s">
        <v>0</v>
      </c>
      <c r="C202" s="125" t="s">
        <v>44</v>
      </c>
      <c r="D202" s="125" t="s">
        <v>18</v>
      </c>
      <c r="E202" s="124" t="s">
        <v>580</v>
      </c>
      <c r="F202" s="125" t="s">
        <v>547</v>
      </c>
      <c r="G202" s="325">
        <v>110000</v>
      </c>
    </row>
    <row r="203" spans="1:8" ht="34.5" customHeight="1">
      <c r="A203" s="190" t="s">
        <v>77</v>
      </c>
      <c r="B203" s="138" t="s">
        <v>0</v>
      </c>
      <c r="C203" s="125" t="s">
        <v>44</v>
      </c>
      <c r="D203" s="125" t="s">
        <v>18</v>
      </c>
      <c r="E203" s="124" t="s">
        <v>581</v>
      </c>
      <c r="F203" s="139"/>
      <c r="G203" s="325">
        <f>+G204</f>
        <v>0</v>
      </c>
    </row>
    <row r="204" spans="1:8" ht="36.75" customHeight="1">
      <c r="A204" s="403" t="s">
        <v>548</v>
      </c>
      <c r="B204" s="138" t="s">
        <v>0</v>
      </c>
      <c r="C204" s="125" t="s">
        <v>44</v>
      </c>
      <c r="D204" s="125" t="s">
        <v>18</v>
      </c>
      <c r="E204" s="124" t="s">
        <v>581</v>
      </c>
      <c r="F204" s="125" t="s">
        <v>547</v>
      </c>
      <c r="G204" s="325">
        <v>0</v>
      </c>
    </row>
    <row r="205" spans="1:8" ht="49.5">
      <c r="A205" s="236" t="s">
        <v>689</v>
      </c>
      <c r="B205" s="138" t="s">
        <v>0</v>
      </c>
      <c r="C205" s="125" t="s">
        <v>44</v>
      </c>
      <c r="D205" s="125" t="s">
        <v>18</v>
      </c>
      <c r="E205" s="124" t="s">
        <v>688</v>
      </c>
      <c r="F205" s="125"/>
      <c r="G205" s="325">
        <f>G206</f>
        <v>30900</v>
      </c>
    </row>
    <row r="206" spans="1:8" ht="33">
      <c r="A206" s="403" t="s">
        <v>548</v>
      </c>
      <c r="B206" s="138" t="s">
        <v>0</v>
      </c>
      <c r="C206" s="125" t="s">
        <v>44</v>
      </c>
      <c r="D206" s="125" t="s">
        <v>18</v>
      </c>
      <c r="E206" s="124" t="s">
        <v>688</v>
      </c>
      <c r="F206" s="125" t="s">
        <v>547</v>
      </c>
      <c r="G206" s="325">
        <v>30900</v>
      </c>
    </row>
    <row r="207" spans="1:8" ht="33">
      <c r="A207" s="195" t="s">
        <v>312</v>
      </c>
      <c r="B207" s="136" t="s">
        <v>0</v>
      </c>
      <c r="C207" s="124" t="s">
        <v>44</v>
      </c>
      <c r="D207" s="124" t="s">
        <v>18</v>
      </c>
      <c r="E207" s="124" t="s">
        <v>536</v>
      </c>
      <c r="F207" s="125"/>
      <c r="G207" s="325">
        <f>G208</f>
        <v>45000</v>
      </c>
    </row>
    <row r="208" spans="1:8" ht="49.5">
      <c r="A208" s="451" t="s">
        <v>608</v>
      </c>
      <c r="B208" s="136" t="s">
        <v>0</v>
      </c>
      <c r="C208" s="124" t="s">
        <v>44</v>
      </c>
      <c r="D208" s="124" t="s">
        <v>18</v>
      </c>
      <c r="E208" s="124" t="s">
        <v>591</v>
      </c>
      <c r="F208" s="125"/>
      <c r="G208" s="325">
        <f>G209+G210</f>
        <v>45000</v>
      </c>
    </row>
    <row r="209" spans="1:7" ht="16.5">
      <c r="A209" s="185" t="s">
        <v>73</v>
      </c>
      <c r="B209" s="136" t="s">
        <v>0</v>
      </c>
      <c r="C209" s="124" t="s">
        <v>44</v>
      </c>
      <c r="D209" s="124" t="s">
        <v>18</v>
      </c>
      <c r="E209" s="124" t="s">
        <v>591</v>
      </c>
      <c r="F209" s="125" t="s">
        <v>74</v>
      </c>
      <c r="G209" s="325"/>
    </row>
    <row r="210" spans="1:7" ht="16.5">
      <c r="A210" s="185" t="s">
        <v>67</v>
      </c>
      <c r="B210" s="136" t="s">
        <v>0</v>
      </c>
      <c r="C210" s="124" t="s">
        <v>44</v>
      </c>
      <c r="D210" s="124" t="s">
        <v>18</v>
      </c>
      <c r="E210" s="124" t="s">
        <v>591</v>
      </c>
      <c r="F210" s="125" t="s">
        <v>68</v>
      </c>
      <c r="G210" s="325">
        <v>45000</v>
      </c>
    </row>
    <row r="211" spans="1:7" ht="18" customHeight="1">
      <c r="A211" s="328" t="s">
        <v>78</v>
      </c>
      <c r="B211" s="118" t="s">
        <v>0</v>
      </c>
      <c r="C211" s="119" t="s">
        <v>79</v>
      </c>
      <c r="D211" s="119"/>
      <c r="E211" s="119"/>
      <c r="F211" s="119"/>
      <c r="G211" s="313">
        <f>G212</f>
        <v>3275049</v>
      </c>
    </row>
    <row r="212" spans="1:7" ht="19.5" customHeight="1">
      <c r="A212" s="319" t="s">
        <v>80</v>
      </c>
      <c r="B212" s="140" t="s">
        <v>0</v>
      </c>
      <c r="C212" s="119" t="s">
        <v>79</v>
      </c>
      <c r="D212" s="126" t="s">
        <v>9</v>
      </c>
      <c r="E212" s="119"/>
      <c r="F212" s="119"/>
      <c r="G212" s="324">
        <f>G213+G217</f>
        <v>3275049</v>
      </c>
    </row>
    <row r="213" spans="1:7" ht="36.75" customHeight="1">
      <c r="A213" s="428" t="s">
        <v>598</v>
      </c>
      <c r="B213" s="138" t="s">
        <v>0</v>
      </c>
      <c r="C213" s="125" t="s">
        <v>79</v>
      </c>
      <c r="D213" s="125" t="s">
        <v>9</v>
      </c>
      <c r="E213" s="125" t="s">
        <v>285</v>
      </c>
      <c r="F213" s="125"/>
      <c r="G213" s="325">
        <f>G214</f>
        <v>0</v>
      </c>
    </row>
    <row r="214" spans="1:7" ht="20.25" customHeight="1">
      <c r="A214" s="182" t="s">
        <v>319</v>
      </c>
      <c r="B214" s="138" t="s">
        <v>0</v>
      </c>
      <c r="C214" s="125" t="s">
        <v>79</v>
      </c>
      <c r="D214" s="125" t="s">
        <v>9</v>
      </c>
      <c r="E214" s="125" t="s">
        <v>582</v>
      </c>
      <c r="F214" s="125"/>
      <c r="G214" s="325">
        <f>G215</f>
        <v>0</v>
      </c>
    </row>
    <row r="215" spans="1:7" ht="34.5" customHeight="1">
      <c r="A215" s="198" t="s">
        <v>81</v>
      </c>
      <c r="B215" s="112" t="s">
        <v>0</v>
      </c>
      <c r="C215" s="125" t="s">
        <v>79</v>
      </c>
      <c r="D215" s="125" t="s">
        <v>9</v>
      </c>
      <c r="E215" s="112" t="s">
        <v>583</v>
      </c>
      <c r="F215" s="125"/>
      <c r="G215" s="325">
        <f>G216</f>
        <v>0</v>
      </c>
    </row>
    <row r="216" spans="1:7" ht="33">
      <c r="A216" s="190" t="s">
        <v>25</v>
      </c>
      <c r="B216" s="112" t="s">
        <v>0</v>
      </c>
      <c r="C216" s="125" t="s">
        <v>79</v>
      </c>
      <c r="D216" s="125" t="s">
        <v>9</v>
      </c>
      <c r="E216" s="112" t="s">
        <v>583</v>
      </c>
      <c r="F216" s="125" t="s">
        <v>26</v>
      </c>
      <c r="G216" s="325">
        <v>0</v>
      </c>
    </row>
    <row r="217" spans="1:7" ht="33">
      <c r="A217" s="174" t="s">
        <v>563</v>
      </c>
      <c r="B217" s="138" t="s">
        <v>0</v>
      </c>
      <c r="C217" s="125" t="s">
        <v>79</v>
      </c>
      <c r="D217" s="125" t="s">
        <v>9</v>
      </c>
      <c r="E217" s="125" t="s">
        <v>453</v>
      </c>
      <c r="F217" s="125"/>
      <c r="G217" s="325">
        <f>G218+G223</f>
        <v>3275049</v>
      </c>
    </row>
    <row r="218" spans="1:7" ht="20.25" customHeight="1">
      <c r="A218" s="174" t="s">
        <v>320</v>
      </c>
      <c r="B218" s="170" t="s">
        <v>0</v>
      </c>
      <c r="C218" s="170" t="s">
        <v>79</v>
      </c>
      <c r="D218" s="170" t="s">
        <v>9</v>
      </c>
      <c r="E218" s="125" t="s">
        <v>310</v>
      </c>
      <c r="F218" s="125"/>
      <c r="G218" s="325">
        <f>G219</f>
        <v>2997349</v>
      </c>
    </row>
    <row r="219" spans="1:7" ht="49.5">
      <c r="A219" s="192" t="s">
        <v>66</v>
      </c>
      <c r="B219" s="170" t="s">
        <v>0</v>
      </c>
      <c r="C219" s="170" t="s">
        <v>79</v>
      </c>
      <c r="D219" s="170" t="s">
        <v>9</v>
      </c>
      <c r="E219" s="125" t="s">
        <v>584</v>
      </c>
      <c r="F219" s="125"/>
      <c r="G219" s="325">
        <f>G220+G221+G222</f>
        <v>2997349</v>
      </c>
    </row>
    <row r="220" spans="1:7" ht="20.25" customHeight="1">
      <c r="A220" s="185" t="s">
        <v>67</v>
      </c>
      <c r="B220" s="170" t="s">
        <v>0</v>
      </c>
      <c r="C220" s="170" t="s">
        <v>79</v>
      </c>
      <c r="D220" s="170" t="s">
        <v>9</v>
      </c>
      <c r="E220" s="125" t="s">
        <v>584</v>
      </c>
      <c r="F220" s="125" t="s">
        <v>68</v>
      </c>
      <c r="G220" s="325">
        <v>1271794</v>
      </c>
    </row>
    <row r="221" spans="1:7" ht="33">
      <c r="A221" s="185" t="s">
        <v>25</v>
      </c>
      <c r="B221" s="170" t="s">
        <v>0</v>
      </c>
      <c r="C221" s="170" t="s">
        <v>79</v>
      </c>
      <c r="D221" s="170" t="s">
        <v>9</v>
      </c>
      <c r="E221" s="125" t="s">
        <v>584</v>
      </c>
      <c r="F221" s="125" t="s">
        <v>26</v>
      </c>
      <c r="G221" s="325">
        <v>1398695</v>
      </c>
    </row>
    <row r="222" spans="1:7" ht="16.5">
      <c r="A222" s="185" t="s">
        <v>27</v>
      </c>
      <c r="B222" s="170" t="s">
        <v>0</v>
      </c>
      <c r="C222" s="170" t="s">
        <v>79</v>
      </c>
      <c r="D222" s="170" t="s">
        <v>9</v>
      </c>
      <c r="E222" s="125" t="s">
        <v>584</v>
      </c>
      <c r="F222" s="200" t="s">
        <v>28</v>
      </c>
      <c r="G222" s="325">
        <v>326860</v>
      </c>
    </row>
    <row r="223" spans="1:7" ht="16.5">
      <c r="A223" s="179" t="s">
        <v>321</v>
      </c>
      <c r="B223" s="199" t="s">
        <v>0</v>
      </c>
      <c r="C223" s="170" t="s">
        <v>79</v>
      </c>
      <c r="D223" s="170" t="s">
        <v>9</v>
      </c>
      <c r="E223" s="125" t="s">
        <v>585</v>
      </c>
      <c r="F223" s="200"/>
      <c r="G223" s="325">
        <f>G224</f>
        <v>277700</v>
      </c>
    </row>
    <row r="224" spans="1:7" ht="16.5">
      <c r="A224" s="179" t="s">
        <v>83</v>
      </c>
      <c r="B224" s="199" t="s">
        <v>0</v>
      </c>
      <c r="C224" s="170" t="s">
        <v>79</v>
      </c>
      <c r="D224" s="170" t="s">
        <v>9</v>
      </c>
      <c r="E224" s="125" t="s">
        <v>586</v>
      </c>
      <c r="F224" s="200"/>
      <c r="G224" s="325">
        <f>G225</f>
        <v>277700</v>
      </c>
    </row>
    <row r="225" spans="1:7" ht="33">
      <c r="A225" s="185" t="s">
        <v>25</v>
      </c>
      <c r="B225" s="170" t="s">
        <v>0</v>
      </c>
      <c r="C225" s="170" t="s">
        <v>79</v>
      </c>
      <c r="D225" s="170" t="s">
        <v>9</v>
      </c>
      <c r="E225" s="125" t="s">
        <v>586</v>
      </c>
      <c r="F225" s="350" t="s">
        <v>26</v>
      </c>
      <c r="G225" s="325">
        <v>277700</v>
      </c>
    </row>
    <row r="226" spans="1:7" ht="17.25" thickBot="1">
      <c r="A226" s="438" t="s">
        <v>84</v>
      </c>
      <c r="B226" s="439"/>
      <c r="C226" s="440"/>
      <c r="D226" s="440"/>
      <c r="E226" s="440"/>
      <c r="F226" s="440"/>
      <c r="G226" s="441">
        <f>G19+G59+G66+G84+G95+G150+G186+G211+G180</f>
        <v>29126836.719999999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52" firstPageNumber="0" orientation="portrait" horizontalDpi="300" verticalDpi="300" r:id="rId1"/>
  <headerFooter alignWithMargins="0"/>
  <rowBreaks count="3" manualBreakCount="3">
    <brk id="55" max="6" man="1"/>
    <brk id="106" max="6" man="1"/>
    <brk id="16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R257"/>
  <sheetViews>
    <sheetView view="pageBreakPreview" topLeftCell="A201" zoomScale="78" zoomScaleNormal="80" zoomScaleSheetLayoutView="78" workbookViewId="0">
      <selection activeCell="C10" sqref="C10"/>
    </sheetView>
  </sheetViews>
  <sheetFormatPr defaultRowHeight="12.75"/>
  <cols>
    <col min="1" max="1" width="68.28515625" customWidth="1"/>
    <col min="2" max="2" width="7.140625" style="96" customWidth="1"/>
    <col min="3" max="3" width="5.85546875" style="97" customWidth="1"/>
    <col min="4" max="4" width="5" style="97" customWidth="1"/>
    <col min="5" max="5" width="17.5703125" style="97" customWidth="1"/>
    <col min="6" max="6" width="5.85546875" style="97" customWidth="1"/>
    <col min="7" max="7" width="19.7109375" style="98" customWidth="1"/>
    <col min="8" max="8" width="17.5703125" customWidth="1"/>
    <col min="9" max="9" width="16.28515625" customWidth="1"/>
  </cols>
  <sheetData>
    <row r="1" spans="1:10" ht="18.75">
      <c r="B1" s="5"/>
      <c r="C1" s="553" t="s">
        <v>85</v>
      </c>
      <c r="D1" s="554"/>
      <c r="E1" s="5"/>
      <c r="F1" s="5"/>
      <c r="G1" s="99"/>
      <c r="H1" s="5"/>
      <c r="I1" s="99"/>
      <c r="J1" s="99"/>
    </row>
    <row r="2" spans="1:10" ht="18.75">
      <c r="B2" s="5"/>
      <c r="C2" s="553" t="s">
        <v>675</v>
      </c>
      <c r="D2" s="554"/>
      <c r="E2" s="554"/>
      <c r="F2" s="554"/>
      <c r="G2" s="530"/>
      <c r="H2" s="554"/>
      <c r="I2" s="530"/>
      <c r="J2" s="99"/>
    </row>
    <row r="3" spans="1:10" ht="18.75">
      <c r="B3" s="5"/>
      <c r="C3" s="553" t="s">
        <v>3</v>
      </c>
      <c r="D3" s="554"/>
      <c r="E3" s="554"/>
      <c r="F3" s="554"/>
      <c r="G3" s="531"/>
      <c r="H3" s="554"/>
      <c r="I3" s="531"/>
      <c r="J3" s="100"/>
    </row>
    <row r="4" spans="1:10" ht="18.75">
      <c r="B4" s="5"/>
      <c r="C4" s="555" t="s">
        <v>682</v>
      </c>
      <c r="D4" s="556"/>
      <c r="E4" s="556"/>
      <c r="F4" s="556"/>
      <c r="G4" s="530"/>
      <c r="H4" s="556"/>
      <c r="I4" s="530"/>
      <c r="J4" s="99"/>
    </row>
    <row r="5" spans="1:10" ht="18.75">
      <c r="B5" s="5"/>
      <c r="C5" s="555" t="s">
        <v>714</v>
      </c>
      <c r="D5" s="556"/>
      <c r="E5" s="556"/>
      <c r="F5" s="556"/>
      <c r="G5" s="530"/>
      <c r="H5" s="556"/>
      <c r="I5" s="530"/>
      <c r="J5" s="99"/>
    </row>
    <row r="6" spans="1:10" ht="18.75">
      <c r="B6" s="2"/>
      <c r="C6" s="555" t="s">
        <v>683</v>
      </c>
      <c r="D6" s="557"/>
      <c r="E6" s="557"/>
      <c r="F6" s="557"/>
      <c r="G6" s="534"/>
      <c r="H6" s="557"/>
      <c r="I6" s="534"/>
      <c r="J6" s="99"/>
    </row>
    <row r="7" spans="1:10" ht="18.75">
      <c r="B7" s="5"/>
      <c r="C7" s="553" t="s">
        <v>684</v>
      </c>
      <c r="D7" s="554"/>
      <c r="E7" s="554"/>
      <c r="F7" s="557"/>
      <c r="G7" s="534"/>
      <c r="H7" s="557"/>
      <c r="I7" s="534"/>
      <c r="J7" s="99"/>
    </row>
    <row r="8" spans="1:10" ht="18.75">
      <c r="B8" s="5"/>
      <c r="C8" s="555" t="s">
        <v>685</v>
      </c>
      <c r="D8" s="556"/>
      <c r="E8" s="556"/>
      <c r="F8" s="556"/>
      <c r="G8" s="530"/>
      <c r="H8" s="556"/>
      <c r="I8" s="530"/>
      <c r="J8" s="99"/>
    </row>
    <row r="9" spans="1:10" ht="18.75">
      <c r="B9" s="5"/>
      <c r="C9" s="555" t="s">
        <v>769</v>
      </c>
      <c r="D9" s="556"/>
      <c r="E9" s="556"/>
      <c r="F9" s="556"/>
      <c r="G9" s="99"/>
      <c r="H9" s="556"/>
      <c r="I9" s="99"/>
      <c r="J9" s="99"/>
    </row>
    <row r="10" spans="1:10" ht="18.75">
      <c r="B10" s="5"/>
      <c r="C10" s="555" t="s">
        <v>803</v>
      </c>
      <c r="D10" s="556"/>
      <c r="E10" s="556"/>
      <c r="F10" s="556"/>
      <c r="G10" s="99"/>
      <c r="H10" s="556"/>
      <c r="I10" s="99"/>
      <c r="J10" s="99"/>
    </row>
    <row r="12" spans="1:10" ht="18.75">
      <c r="A12" s="646" t="s">
        <v>2</v>
      </c>
      <c r="B12" s="646"/>
      <c r="C12" s="646"/>
      <c r="D12" s="646"/>
      <c r="E12" s="646"/>
      <c r="F12" s="646"/>
      <c r="G12" s="646"/>
    </row>
    <row r="13" spans="1:10" ht="18.75">
      <c r="A13" s="647" t="s">
        <v>516</v>
      </c>
      <c r="B13" s="647"/>
      <c r="C13" s="647"/>
      <c r="D13" s="647"/>
      <c r="E13" s="647"/>
      <c r="F13" s="647"/>
      <c r="G13" s="647"/>
    </row>
    <row r="14" spans="1:10" ht="18.75" customHeight="1">
      <c r="A14" s="647" t="s">
        <v>3</v>
      </c>
      <c r="B14" s="647"/>
      <c r="C14" s="647"/>
      <c r="D14" s="647"/>
      <c r="E14" s="647"/>
      <c r="F14" s="647"/>
      <c r="G14" s="647"/>
    </row>
    <row r="15" spans="1:10" ht="18.75" customHeight="1">
      <c r="A15" s="647" t="s">
        <v>768</v>
      </c>
      <c r="B15" s="647"/>
      <c r="C15" s="647"/>
      <c r="D15" s="647"/>
      <c r="E15" s="647"/>
      <c r="F15" s="647"/>
      <c r="G15" s="647"/>
    </row>
    <row r="16" spans="1:10" ht="19.5" thickBot="1">
      <c r="A16" s="92"/>
      <c r="B16" s="102"/>
      <c r="C16" s="103" t="s">
        <v>167</v>
      </c>
      <c r="D16" s="104"/>
      <c r="E16" s="104"/>
      <c r="F16" s="104"/>
      <c r="G16" s="105"/>
      <c r="H16" s="105" t="s">
        <v>104</v>
      </c>
    </row>
    <row r="17" spans="1:18" ht="51" customHeight="1" thickBot="1">
      <c r="A17" s="573" t="s">
        <v>106</v>
      </c>
      <c r="B17" s="574"/>
      <c r="C17" s="574" t="s">
        <v>4</v>
      </c>
      <c r="D17" s="574" t="s">
        <v>5</v>
      </c>
      <c r="E17" s="574" t="s">
        <v>6</v>
      </c>
      <c r="F17" s="574" t="s">
        <v>7</v>
      </c>
      <c r="G17" s="575" t="s">
        <v>672</v>
      </c>
      <c r="H17" s="576" t="s">
        <v>673</v>
      </c>
    </row>
    <row r="18" spans="1:18" ht="33">
      <c r="A18" s="577" t="s">
        <v>1</v>
      </c>
      <c r="B18" s="578" t="s">
        <v>0</v>
      </c>
      <c r="C18" s="579"/>
      <c r="D18" s="579"/>
      <c r="E18" s="579"/>
      <c r="F18" s="579"/>
      <c r="G18" s="580"/>
      <c r="H18" s="581"/>
    </row>
    <row r="19" spans="1:18" ht="16.5">
      <c r="A19" s="221" t="s">
        <v>8</v>
      </c>
      <c r="B19" s="201" t="s">
        <v>0</v>
      </c>
      <c r="C19" s="202" t="s">
        <v>9</v>
      </c>
      <c r="D19" s="202"/>
      <c r="E19" s="202"/>
      <c r="F19" s="202"/>
      <c r="G19" s="203">
        <f>G20+G25+G30+G43+G38</f>
        <v>5719249</v>
      </c>
      <c r="H19" s="222">
        <f>H20+H25+H30+H43+H38</f>
        <v>5769365</v>
      </c>
    </row>
    <row r="20" spans="1:18" ht="49.5">
      <c r="A20" s="223" t="s">
        <v>10</v>
      </c>
      <c r="B20" s="204" t="s">
        <v>0</v>
      </c>
      <c r="C20" s="204" t="s">
        <v>9</v>
      </c>
      <c r="D20" s="205" t="s">
        <v>11</v>
      </c>
      <c r="E20" s="205"/>
      <c r="F20" s="205"/>
      <c r="G20" s="206">
        <f t="shared" ref="G20:H23" si="0">G21</f>
        <v>1126976</v>
      </c>
      <c r="H20" s="224">
        <f t="shared" si="0"/>
        <v>1126976</v>
      </c>
    </row>
    <row r="21" spans="1:18" ht="49.5">
      <c r="A21" s="175" t="s">
        <v>12</v>
      </c>
      <c r="B21" s="207" t="s">
        <v>0</v>
      </c>
      <c r="C21" s="207" t="s">
        <v>9</v>
      </c>
      <c r="D21" s="207" t="s">
        <v>11</v>
      </c>
      <c r="E21" s="208" t="s">
        <v>257</v>
      </c>
      <c r="F21" s="209"/>
      <c r="G21" s="210">
        <f t="shared" si="0"/>
        <v>1126976</v>
      </c>
      <c r="H21" s="225">
        <f t="shared" si="0"/>
        <v>1126976</v>
      </c>
    </row>
    <row r="22" spans="1:18" ht="16.5">
      <c r="A22" s="175" t="s">
        <v>13</v>
      </c>
      <c r="B22" s="207" t="s">
        <v>0</v>
      </c>
      <c r="C22" s="207" t="s">
        <v>9</v>
      </c>
      <c r="D22" s="209" t="s">
        <v>11</v>
      </c>
      <c r="E22" s="208" t="s">
        <v>258</v>
      </c>
      <c r="F22" s="209"/>
      <c r="G22" s="210">
        <f t="shared" si="0"/>
        <v>1126976</v>
      </c>
      <c r="H22" s="225">
        <f t="shared" si="0"/>
        <v>1126976</v>
      </c>
    </row>
    <row r="23" spans="1:18" ht="16.5">
      <c r="A23" s="175" t="s">
        <v>14</v>
      </c>
      <c r="B23" s="207" t="s">
        <v>0</v>
      </c>
      <c r="C23" s="207" t="s">
        <v>9</v>
      </c>
      <c r="D23" s="207" t="s">
        <v>11</v>
      </c>
      <c r="E23" s="208" t="s">
        <v>259</v>
      </c>
      <c r="F23" s="209"/>
      <c r="G23" s="210">
        <f t="shared" si="0"/>
        <v>1126976</v>
      </c>
      <c r="H23" s="225">
        <f t="shared" si="0"/>
        <v>1126976</v>
      </c>
    </row>
    <row r="24" spans="1:18" ht="33">
      <c r="A24" s="175" t="s">
        <v>15</v>
      </c>
      <c r="B24" s="207" t="s">
        <v>0</v>
      </c>
      <c r="C24" s="207" t="s">
        <v>9</v>
      </c>
      <c r="D24" s="207" t="s">
        <v>11</v>
      </c>
      <c r="E24" s="208" t="s">
        <v>259</v>
      </c>
      <c r="F24" s="209" t="s">
        <v>16</v>
      </c>
      <c r="G24" s="210">
        <v>1126976</v>
      </c>
      <c r="H24" s="225">
        <v>1126976</v>
      </c>
    </row>
    <row r="25" spans="1:18" ht="68.25" customHeight="1">
      <c r="A25" s="223" t="s">
        <v>17</v>
      </c>
      <c r="B25" s="204" t="s">
        <v>0</v>
      </c>
      <c r="C25" s="204" t="s">
        <v>9</v>
      </c>
      <c r="D25" s="205" t="s">
        <v>18</v>
      </c>
      <c r="E25" s="205"/>
      <c r="F25" s="205"/>
      <c r="G25" s="206">
        <f t="shared" ref="G25:H28" si="1">G26</f>
        <v>427835</v>
      </c>
      <c r="H25" s="224">
        <f t="shared" si="1"/>
        <v>427835</v>
      </c>
      <c r="R25" s="414"/>
    </row>
    <row r="26" spans="1:18" ht="49.5">
      <c r="A26" s="175" t="s">
        <v>12</v>
      </c>
      <c r="B26" s="207" t="s">
        <v>0</v>
      </c>
      <c r="C26" s="207" t="s">
        <v>9</v>
      </c>
      <c r="D26" s="209" t="s">
        <v>18</v>
      </c>
      <c r="E26" s="208" t="s">
        <v>257</v>
      </c>
      <c r="F26" s="209"/>
      <c r="G26" s="210">
        <f t="shared" si="1"/>
        <v>427835</v>
      </c>
      <c r="H26" s="225">
        <f t="shared" si="1"/>
        <v>427835</v>
      </c>
    </row>
    <row r="27" spans="1:18" ht="33.75" customHeight="1">
      <c r="A27" s="175" t="s">
        <v>19</v>
      </c>
      <c r="B27" s="207" t="s">
        <v>0</v>
      </c>
      <c r="C27" s="207" t="s">
        <v>9</v>
      </c>
      <c r="D27" s="209" t="s">
        <v>18</v>
      </c>
      <c r="E27" s="208" t="s">
        <v>260</v>
      </c>
      <c r="F27" s="209"/>
      <c r="G27" s="210">
        <f t="shared" si="1"/>
        <v>427835</v>
      </c>
      <c r="H27" s="225">
        <f t="shared" si="1"/>
        <v>427835</v>
      </c>
    </row>
    <row r="28" spans="1:18" ht="36" customHeight="1">
      <c r="A28" s="175" t="s">
        <v>20</v>
      </c>
      <c r="B28" s="207" t="s">
        <v>0</v>
      </c>
      <c r="C28" s="207" t="s">
        <v>9</v>
      </c>
      <c r="D28" s="209" t="s">
        <v>18</v>
      </c>
      <c r="E28" s="208" t="s">
        <v>261</v>
      </c>
      <c r="F28" s="209"/>
      <c r="G28" s="210">
        <f t="shared" si="1"/>
        <v>427835</v>
      </c>
      <c r="H28" s="225">
        <f t="shared" si="1"/>
        <v>427835</v>
      </c>
    </row>
    <row r="29" spans="1:18" ht="33">
      <c r="A29" s="175" t="s">
        <v>15</v>
      </c>
      <c r="B29" s="207" t="s">
        <v>0</v>
      </c>
      <c r="C29" s="207" t="s">
        <v>9</v>
      </c>
      <c r="D29" s="209" t="s">
        <v>18</v>
      </c>
      <c r="E29" s="208" t="s">
        <v>261</v>
      </c>
      <c r="F29" s="209" t="s">
        <v>16</v>
      </c>
      <c r="G29" s="210">
        <v>427835</v>
      </c>
      <c r="H29" s="225">
        <v>427835</v>
      </c>
    </row>
    <row r="30" spans="1:18" ht="66">
      <c r="A30" s="223" t="s">
        <v>21</v>
      </c>
      <c r="B30" s="204" t="s">
        <v>0</v>
      </c>
      <c r="C30" s="204" t="s">
        <v>9</v>
      </c>
      <c r="D30" s="204" t="s">
        <v>22</v>
      </c>
      <c r="E30" s="204"/>
      <c r="F30" s="204"/>
      <c r="G30" s="206">
        <f t="shared" ref="G30:H32" si="2">G31</f>
        <v>3923738</v>
      </c>
      <c r="H30" s="224">
        <f t="shared" si="2"/>
        <v>3971554</v>
      </c>
    </row>
    <row r="31" spans="1:18" ht="49.5">
      <c r="A31" s="175" t="s">
        <v>12</v>
      </c>
      <c r="B31" s="207" t="s">
        <v>0</v>
      </c>
      <c r="C31" s="207" t="s">
        <v>9</v>
      </c>
      <c r="D31" s="209" t="s">
        <v>22</v>
      </c>
      <c r="E31" s="208" t="s">
        <v>257</v>
      </c>
      <c r="F31" s="209"/>
      <c r="G31" s="210">
        <f t="shared" si="2"/>
        <v>3923738</v>
      </c>
      <c r="H31" s="225">
        <f t="shared" si="2"/>
        <v>3971554</v>
      </c>
    </row>
    <row r="32" spans="1:18" ht="24" customHeight="1">
      <c r="A32" s="175" t="s">
        <v>23</v>
      </c>
      <c r="B32" s="207" t="s">
        <v>0</v>
      </c>
      <c r="C32" s="207" t="s">
        <v>9</v>
      </c>
      <c r="D32" s="209" t="s">
        <v>22</v>
      </c>
      <c r="E32" s="208" t="s">
        <v>262</v>
      </c>
      <c r="F32" s="209"/>
      <c r="G32" s="210">
        <f t="shared" si="2"/>
        <v>3923738</v>
      </c>
      <c r="H32" s="225">
        <f t="shared" si="2"/>
        <v>3971554</v>
      </c>
    </row>
    <row r="33" spans="1:10" ht="16.5">
      <c r="A33" s="175" t="s">
        <v>24</v>
      </c>
      <c r="B33" s="207" t="s">
        <v>0</v>
      </c>
      <c r="C33" s="207" t="s">
        <v>9</v>
      </c>
      <c r="D33" s="209" t="s">
        <v>22</v>
      </c>
      <c r="E33" s="208" t="s">
        <v>263</v>
      </c>
      <c r="F33" s="209"/>
      <c r="G33" s="210">
        <f>G34+G35+G36+G37</f>
        <v>3923738</v>
      </c>
      <c r="H33" s="225">
        <f>H34+H35+H36+H37</f>
        <v>3971554</v>
      </c>
    </row>
    <row r="34" spans="1:10" ht="33">
      <c r="A34" s="175" t="s">
        <v>15</v>
      </c>
      <c r="B34" s="207" t="s">
        <v>0</v>
      </c>
      <c r="C34" s="207" t="s">
        <v>9</v>
      </c>
      <c r="D34" s="209" t="s">
        <v>22</v>
      </c>
      <c r="E34" s="208" t="s">
        <v>263</v>
      </c>
      <c r="F34" s="209" t="s">
        <v>16</v>
      </c>
      <c r="G34" s="210">
        <v>2677418</v>
      </c>
      <c r="H34" s="225">
        <v>2679418</v>
      </c>
    </row>
    <row r="35" spans="1:10" ht="33">
      <c r="A35" s="226" t="s">
        <v>25</v>
      </c>
      <c r="B35" s="207" t="s">
        <v>0</v>
      </c>
      <c r="C35" s="207" t="s">
        <v>9</v>
      </c>
      <c r="D35" s="209" t="s">
        <v>22</v>
      </c>
      <c r="E35" s="208" t="s">
        <v>263</v>
      </c>
      <c r="F35" s="209" t="s">
        <v>26</v>
      </c>
      <c r="G35" s="210">
        <v>1168320</v>
      </c>
      <c r="H35" s="225">
        <v>1213136</v>
      </c>
    </row>
    <row r="36" spans="1:10" ht="16.5">
      <c r="A36" s="227" t="s">
        <v>27</v>
      </c>
      <c r="B36" s="207" t="s">
        <v>0</v>
      </c>
      <c r="C36" s="207" t="s">
        <v>9</v>
      </c>
      <c r="D36" s="209" t="s">
        <v>22</v>
      </c>
      <c r="E36" s="208" t="s">
        <v>263</v>
      </c>
      <c r="F36" s="209" t="s">
        <v>28</v>
      </c>
      <c r="G36" s="210">
        <v>68000</v>
      </c>
      <c r="H36" s="225">
        <v>69000</v>
      </c>
    </row>
    <row r="37" spans="1:10" ht="16.5">
      <c r="A37" s="227" t="s">
        <v>565</v>
      </c>
      <c r="B37" s="207" t="s">
        <v>0</v>
      </c>
      <c r="C37" s="207" t="s">
        <v>9</v>
      </c>
      <c r="D37" s="209" t="s">
        <v>22</v>
      </c>
      <c r="E37" s="208" t="s">
        <v>263</v>
      </c>
      <c r="F37" s="209" t="s">
        <v>566</v>
      </c>
      <c r="G37" s="210">
        <v>10000</v>
      </c>
      <c r="H37" s="225">
        <v>10000</v>
      </c>
    </row>
    <row r="38" spans="1:10" ht="16.5">
      <c r="A38" s="171" t="s">
        <v>264</v>
      </c>
      <c r="B38" s="211" t="s">
        <v>0</v>
      </c>
      <c r="C38" s="211" t="s">
        <v>9</v>
      </c>
      <c r="D38" s="211" t="s">
        <v>79</v>
      </c>
      <c r="E38" s="211"/>
      <c r="F38" s="211"/>
      <c r="G38" s="206">
        <f t="shared" ref="G38:H41" si="3">G39</f>
        <v>25000</v>
      </c>
      <c r="H38" s="224">
        <f t="shared" si="3"/>
        <v>25000</v>
      </c>
    </row>
    <row r="39" spans="1:10" ht="49.5">
      <c r="A39" s="228" t="s">
        <v>12</v>
      </c>
      <c r="B39" s="189" t="s">
        <v>0</v>
      </c>
      <c r="C39" s="208" t="s">
        <v>9</v>
      </c>
      <c r="D39" s="208" t="s">
        <v>79</v>
      </c>
      <c r="E39" s="209" t="s">
        <v>257</v>
      </c>
      <c r="F39" s="212"/>
      <c r="G39" s="210">
        <f t="shared" si="3"/>
        <v>25000</v>
      </c>
      <c r="H39" s="225">
        <f t="shared" si="3"/>
        <v>25000</v>
      </c>
    </row>
    <row r="40" spans="1:10" ht="16.5">
      <c r="A40" s="175" t="s">
        <v>29</v>
      </c>
      <c r="B40" s="189" t="s">
        <v>0</v>
      </c>
      <c r="C40" s="208" t="s">
        <v>9</v>
      </c>
      <c r="D40" s="208" t="s">
        <v>79</v>
      </c>
      <c r="E40" s="209" t="s">
        <v>265</v>
      </c>
      <c r="F40" s="212"/>
      <c r="G40" s="210">
        <f t="shared" si="3"/>
        <v>25000</v>
      </c>
      <c r="H40" s="225">
        <f t="shared" si="3"/>
        <v>25000</v>
      </c>
    </row>
    <row r="41" spans="1:10" ht="49.5">
      <c r="A41" s="175" t="s">
        <v>40</v>
      </c>
      <c r="B41" s="189" t="s">
        <v>0</v>
      </c>
      <c r="C41" s="208" t="s">
        <v>9</v>
      </c>
      <c r="D41" s="208" t="s">
        <v>79</v>
      </c>
      <c r="E41" s="209" t="s">
        <v>266</v>
      </c>
      <c r="F41" s="212"/>
      <c r="G41" s="210">
        <f t="shared" si="3"/>
        <v>25000</v>
      </c>
      <c r="H41" s="225">
        <f t="shared" si="3"/>
        <v>25000</v>
      </c>
      <c r="J41" s="114"/>
    </row>
    <row r="42" spans="1:10" ht="16.5">
      <c r="A42" s="175" t="s">
        <v>41</v>
      </c>
      <c r="B42" s="189" t="s">
        <v>0</v>
      </c>
      <c r="C42" s="208" t="s">
        <v>9</v>
      </c>
      <c r="D42" s="208" t="s">
        <v>79</v>
      </c>
      <c r="E42" s="209" t="s">
        <v>266</v>
      </c>
      <c r="F42" s="212" t="s">
        <v>42</v>
      </c>
      <c r="G42" s="210">
        <v>25000</v>
      </c>
      <c r="H42" s="225">
        <v>25000</v>
      </c>
    </row>
    <row r="43" spans="1:10" ht="16.5">
      <c r="A43" s="223" t="s">
        <v>29</v>
      </c>
      <c r="B43" s="204" t="s">
        <v>0</v>
      </c>
      <c r="C43" s="204" t="s">
        <v>9</v>
      </c>
      <c r="D43" s="204" t="s">
        <v>30</v>
      </c>
      <c r="E43" s="205"/>
      <c r="F43" s="205"/>
      <c r="G43" s="206">
        <f>G44+G51</f>
        <v>215700</v>
      </c>
      <c r="H43" s="224">
        <f>H44+H51</f>
        <v>218000</v>
      </c>
    </row>
    <row r="44" spans="1:10" ht="49.5">
      <c r="A44" s="175" t="s">
        <v>12</v>
      </c>
      <c r="B44" s="207" t="s">
        <v>0</v>
      </c>
      <c r="C44" s="207" t="s">
        <v>9</v>
      </c>
      <c r="D44" s="209" t="s">
        <v>30</v>
      </c>
      <c r="E44" s="209" t="s">
        <v>267</v>
      </c>
      <c r="F44" s="209"/>
      <c r="G44" s="210">
        <f>G45</f>
        <v>197700</v>
      </c>
      <c r="H44" s="225">
        <f>H45</f>
        <v>198000</v>
      </c>
    </row>
    <row r="45" spans="1:10" ht="16.5">
      <c r="A45" s="175" t="s">
        <v>29</v>
      </c>
      <c r="B45" s="207" t="s">
        <v>0</v>
      </c>
      <c r="C45" s="209" t="s">
        <v>9</v>
      </c>
      <c r="D45" s="209" t="s">
        <v>30</v>
      </c>
      <c r="E45" s="209" t="s">
        <v>265</v>
      </c>
      <c r="F45" s="209"/>
      <c r="G45" s="210">
        <f>G46+G49</f>
        <v>197700</v>
      </c>
      <c r="H45" s="225">
        <f>H46+H49</f>
        <v>198000</v>
      </c>
    </row>
    <row r="46" spans="1:10" ht="16.5">
      <c r="A46" s="175" t="s">
        <v>31</v>
      </c>
      <c r="B46" s="207" t="s">
        <v>0</v>
      </c>
      <c r="C46" s="209" t="s">
        <v>9</v>
      </c>
      <c r="D46" s="209" t="s">
        <v>30</v>
      </c>
      <c r="E46" s="209" t="s">
        <v>268</v>
      </c>
      <c r="F46" s="209"/>
      <c r="G46" s="210">
        <f>+G48+G47</f>
        <v>197700</v>
      </c>
      <c r="H46" s="225">
        <f>+H48+H47</f>
        <v>198000</v>
      </c>
    </row>
    <row r="47" spans="1:10" ht="16.5">
      <c r="A47" s="227" t="s">
        <v>565</v>
      </c>
      <c r="B47" s="207" t="s">
        <v>0</v>
      </c>
      <c r="C47" s="209" t="s">
        <v>9</v>
      </c>
      <c r="D47" s="209" t="s">
        <v>30</v>
      </c>
      <c r="E47" s="209" t="s">
        <v>268</v>
      </c>
      <c r="F47" s="209" t="s">
        <v>566</v>
      </c>
      <c r="G47" s="210">
        <v>6000</v>
      </c>
      <c r="H47" s="225">
        <v>6000</v>
      </c>
    </row>
    <row r="48" spans="1:10" ht="16.5">
      <c r="A48" s="226" t="s">
        <v>27</v>
      </c>
      <c r="B48" s="207" t="s">
        <v>0</v>
      </c>
      <c r="C48" s="209" t="s">
        <v>9</v>
      </c>
      <c r="D48" s="209" t="s">
        <v>30</v>
      </c>
      <c r="E48" s="209" t="s">
        <v>268</v>
      </c>
      <c r="F48" s="209" t="s">
        <v>28</v>
      </c>
      <c r="G48" s="210">
        <v>191700</v>
      </c>
      <c r="H48" s="225">
        <v>192000</v>
      </c>
    </row>
    <row r="49" spans="1:8" ht="16.5">
      <c r="A49" s="226" t="s">
        <v>615</v>
      </c>
      <c r="B49" s="207" t="s">
        <v>0</v>
      </c>
      <c r="C49" s="209" t="s">
        <v>9</v>
      </c>
      <c r="D49" s="209" t="s">
        <v>30</v>
      </c>
      <c r="E49" s="209" t="s">
        <v>616</v>
      </c>
      <c r="F49" s="209"/>
      <c r="G49" s="210">
        <f>G50</f>
        <v>0</v>
      </c>
      <c r="H49" s="225">
        <f>H50</f>
        <v>0</v>
      </c>
    </row>
    <row r="50" spans="1:8" ht="33">
      <c r="A50" s="226" t="s">
        <v>25</v>
      </c>
      <c r="B50" s="207" t="s">
        <v>0</v>
      </c>
      <c r="C50" s="209" t="s">
        <v>9</v>
      </c>
      <c r="D50" s="209" t="s">
        <v>30</v>
      </c>
      <c r="E50" s="209" t="s">
        <v>616</v>
      </c>
      <c r="F50" s="209" t="s">
        <v>26</v>
      </c>
      <c r="G50" s="210">
        <v>0</v>
      </c>
      <c r="H50" s="225">
        <v>0</v>
      </c>
    </row>
    <row r="51" spans="1:8" ht="49.5">
      <c r="A51" s="229" t="s">
        <v>560</v>
      </c>
      <c r="B51" s="207" t="s">
        <v>0</v>
      </c>
      <c r="C51" s="209" t="s">
        <v>9</v>
      </c>
      <c r="D51" s="209" t="s">
        <v>30</v>
      </c>
      <c r="E51" s="209" t="s">
        <v>300</v>
      </c>
      <c r="F51" s="209"/>
      <c r="G51" s="210">
        <f t="shared" ref="G51:H53" si="4">G52</f>
        <v>18000</v>
      </c>
      <c r="H51" s="225">
        <f t="shared" si="4"/>
        <v>20000</v>
      </c>
    </row>
    <row r="52" spans="1:8" ht="16.5">
      <c r="A52" s="496" t="s">
        <v>513</v>
      </c>
      <c r="B52" s="207" t="s">
        <v>0</v>
      </c>
      <c r="C52" s="209" t="s">
        <v>9</v>
      </c>
      <c r="D52" s="209" t="s">
        <v>30</v>
      </c>
      <c r="E52" s="209" t="s">
        <v>297</v>
      </c>
      <c r="F52" s="209"/>
      <c r="G52" s="210">
        <f t="shared" si="4"/>
        <v>18000</v>
      </c>
      <c r="H52" s="225">
        <f t="shared" si="4"/>
        <v>20000</v>
      </c>
    </row>
    <row r="53" spans="1:8" ht="16.5">
      <c r="A53" s="496" t="s">
        <v>514</v>
      </c>
      <c r="B53" s="207" t="s">
        <v>0</v>
      </c>
      <c r="C53" s="209" t="s">
        <v>9</v>
      </c>
      <c r="D53" s="209" t="s">
        <v>30</v>
      </c>
      <c r="E53" s="209" t="s">
        <v>593</v>
      </c>
      <c r="F53" s="209"/>
      <c r="G53" s="210">
        <f t="shared" si="4"/>
        <v>18000</v>
      </c>
      <c r="H53" s="225">
        <f t="shared" si="4"/>
        <v>20000</v>
      </c>
    </row>
    <row r="54" spans="1:8" ht="33">
      <c r="A54" s="226" t="s">
        <v>25</v>
      </c>
      <c r="B54" s="207" t="s">
        <v>0</v>
      </c>
      <c r="C54" s="209" t="s">
        <v>9</v>
      </c>
      <c r="D54" s="209" t="s">
        <v>30</v>
      </c>
      <c r="E54" s="209" t="s">
        <v>593</v>
      </c>
      <c r="F54" s="209" t="s">
        <v>26</v>
      </c>
      <c r="G54" s="210">
        <v>18000</v>
      </c>
      <c r="H54" s="225">
        <v>20000</v>
      </c>
    </row>
    <row r="55" spans="1:8" ht="16.5">
      <c r="A55" s="230" t="s">
        <v>32</v>
      </c>
      <c r="B55" s="205" t="s">
        <v>0</v>
      </c>
      <c r="C55" s="205" t="s">
        <v>11</v>
      </c>
      <c r="D55" s="205"/>
      <c r="E55" s="205"/>
      <c r="F55" s="205"/>
      <c r="G55" s="213">
        <f>G56</f>
        <v>310200</v>
      </c>
      <c r="H55" s="231">
        <f>H56</f>
        <v>310200</v>
      </c>
    </row>
    <row r="56" spans="1:8" ht="16.5">
      <c r="A56" s="230" t="s">
        <v>33</v>
      </c>
      <c r="B56" s="209" t="s">
        <v>0</v>
      </c>
      <c r="C56" s="205" t="s">
        <v>11</v>
      </c>
      <c r="D56" s="205" t="s">
        <v>18</v>
      </c>
      <c r="E56" s="205"/>
      <c r="F56" s="205"/>
      <c r="G56" s="214">
        <f>G57</f>
        <v>310200</v>
      </c>
      <c r="H56" s="232">
        <f>H57</f>
        <v>310200</v>
      </c>
    </row>
    <row r="57" spans="1:8" ht="49.5">
      <c r="A57" s="228" t="s">
        <v>12</v>
      </c>
      <c r="B57" s="209" t="s">
        <v>0</v>
      </c>
      <c r="C57" s="209" t="s">
        <v>11</v>
      </c>
      <c r="D57" s="209" t="s">
        <v>18</v>
      </c>
      <c r="E57" s="209" t="s">
        <v>257</v>
      </c>
      <c r="F57" s="209"/>
      <c r="G57" s="210">
        <f>G59</f>
        <v>310200</v>
      </c>
      <c r="H57" s="225">
        <f>H59</f>
        <v>310200</v>
      </c>
    </row>
    <row r="58" spans="1:8" ht="16.5">
      <c r="A58" s="175" t="s">
        <v>29</v>
      </c>
      <c r="B58" s="209" t="s">
        <v>0</v>
      </c>
      <c r="C58" s="209" t="s">
        <v>11</v>
      </c>
      <c r="D58" s="209" t="s">
        <v>18</v>
      </c>
      <c r="E58" s="209" t="s">
        <v>265</v>
      </c>
      <c r="F58" s="209"/>
      <c r="G58" s="210">
        <f>G59</f>
        <v>310200</v>
      </c>
      <c r="H58" s="225">
        <f>H59</f>
        <v>310200</v>
      </c>
    </row>
    <row r="59" spans="1:8" ht="33">
      <c r="A59" s="228" t="s">
        <v>34</v>
      </c>
      <c r="B59" s="209" t="s">
        <v>0</v>
      </c>
      <c r="C59" s="209" t="s">
        <v>11</v>
      </c>
      <c r="D59" s="209" t="s">
        <v>18</v>
      </c>
      <c r="E59" s="209" t="s">
        <v>671</v>
      </c>
      <c r="F59" s="205"/>
      <c r="G59" s="214">
        <f>G60+G61</f>
        <v>310200</v>
      </c>
      <c r="H59" s="232">
        <f>H60+H61</f>
        <v>310200</v>
      </c>
    </row>
    <row r="60" spans="1:8" ht="33">
      <c r="A60" s="175" t="s">
        <v>15</v>
      </c>
      <c r="B60" s="209" t="s">
        <v>0</v>
      </c>
      <c r="C60" s="209" t="s">
        <v>11</v>
      </c>
      <c r="D60" s="209" t="s">
        <v>18</v>
      </c>
      <c r="E60" s="209" t="s">
        <v>671</v>
      </c>
      <c r="F60" s="209" t="s">
        <v>16</v>
      </c>
      <c r="G60" s="210">
        <v>281981.95</v>
      </c>
      <c r="H60" s="225">
        <v>281981.95</v>
      </c>
    </row>
    <row r="61" spans="1:8" ht="33">
      <c r="A61" s="226" t="s">
        <v>25</v>
      </c>
      <c r="B61" s="209" t="s">
        <v>0</v>
      </c>
      <c r="C61" s="209" t="s">
        <v>11</v>
      </c>
      <c r="D61" s="209" t="s">
        <v>18</v>
      </c>
      <c r="E61" s="209" t="s">
        <v>671</v>
      </c>
      <c r="F61" s="209" t="s">
        <v>26</v>
      </c>
      <c r="G61" s="210">
        <v>28218.05</v>
      </c>
      <c r="H61" s="225">
        <v>28218.05</v>
      </c>
    </row>
    <row r="62" spans="1:8" ht="33">
      <c r="A62" s="221" t="s">
        <v>35</v>
      </c>
      <c r="B62" s="201" t="s">
        <v>0</v>
      </c>
      <c r="C62" s="202" t="s">
        <v>18</v>
      </c>
      <c r="D62" s="202"/>
      <c r="E62" s="202"/>
      <c r="F62" s="202"/>
      <c r="G62" s="203">
        <f>G63+G78</f>
        <v>57000</v>
      </c>
      <c r="H62" s="222">
        <f>H63+H78</f>
        <v>67500</v>
      </c>
    </row>
    <row r="63" spans="1:8" ht="16.5">
      <c r="A63" s="223" t="s">
        <v>36</v>
      </c>
      <c r="B63" s="204" t="s">
        <v>0</v>
      </c>
      <c r="C63" s="204" t="s">
        <v>18</v>
      </c>
      <c r="D63" s="204" t="s">
        <v>11</v>
      </c>
      <c r="E63" s="205"/>
      <c r="F63" s="205"/>
      <c r="G63" s="206">
        <f>G64+G74</f>
        <v>16000</v>
      </c>
      <c r="H63" s="224">
        <f>H64+H74+H69</f>
        <v>13000</v>
      </c>
    </row>
    <row r="64" spans="1:8" ht="52.5" customHeight="1">
      <c r="A64" s="175" t="s">
        <v>598</v>
      </c>
      <c r="B64" s="207" t="s">
        <v>0</v>
      </c>
      <c r="C64" s="207" t="s">
        <v>18</v>
      </c>
      <c r="D64" s="209" t="s">
        <v>11</v>
      </c>
      <c r="E64" s="209" t="s">
        <v>285</v>
      </c>
      <c r="F64" s="209"/>
      <c r="G64" s="210">
        <f>G65</f>
        <v>14000</v>
      </c>
      <c r="H64" s="225">
        <f>H65</f>
        <v>0</v>
      </c>
    </row>
    <row r="65" spans="1:8" ht="16.5">
      <c r="A65" s="175" t="s">
        <v>271</v>
      </c>
      <c r="B65" s="207" t="s">
        <v>0</v>
      </c>
      <c r="C65" s="207" t="s">
        <v>18</v>
      </c>
      <c r="D65" s="207" t="s">
        <v>11</v>
      </c>
      <c r="E65" s="209" t="s">
        <v>546</v>
      </c>
      <c r="F65" s="209"/>
      <c r="G65" s="210">
        <f>G66</f>
        <v>14000</v>
      </c>
      <c r="H65" s="225">
        <f>H66</f>
        <v>0</v>
      </c>
    </row>
    <row r="66" spans="1:8" ht="33">
      <c r="A66" s="233" t="s">
        <v>37</v>
      </c>
      <c r="B66" s="207" t="s">
        <v>0</v>
      </c>
      <c r="C66" s="207" t="s">
        <v>18</v>
      </c>
      <c r="D66" s="207" t="s">
        <v>11</v>
      </c>
      <c r="E66" s="209" t="s">
        <v>568</v>
      </c>
      <c r="F66" s="209"/>
      <c r="G66" s="210">
        <f>G68+G67</f>
        <v>14000</v>
      </c>
      <c r="H66" s="225">
        <f>H68+H67</f>
        <v>0</v>
      </c>
    </row>
    <row r="67" spans="1:8" ht="33">
      <c r="A67" s="175" t="s">
        <v>15</v>
      </c>
      <c r="B67" s="207" t="s">
        <v>0</v>
      </c>
      <c r="C67" s="207" t="s">
        <v>18</v>
      </c>
      <c r="D67" s="207" t="s">
        <v>11</v>
      </c>
      <c r="E67" s="209" t="s">
        <v>568</v>
      </c>
      <c r="F67" s="209" t="s">
        <v>16</v>
      </c>
      <c r="G67" s="210">
        <v>7000</v>
      </c>
      <c r="H67" s="225">
        <v>0</v>
      </c>
    </row>
    <row r="68" spans="1:8" ht="33">
      <c r="A68" s="226" t="s">
        <v>25</v>
      </c>
      <c r="B68" s="207" t="s">
        <v>0</v>
      </c>
      <c r="C68" s="207" t="s">
        <v>18</v>
      </c>
      <c r="D68" s="207" t="s">
        <v>11</v>
      </c>
      <c r="E68" s="209" t="s">
        <v>568</v>
      </c>
      <c r="F68" s="209" t="s">
        <v>26</v>
      </c>
      <c r="G68" s="210">
        <v>7000</v>
      </c>
      <c r="H68" s="225">
        <v>0</v>
      </c>
    </row>
    <row r="69" spans="1:8" ht="53.25" customHeight="1">
      <c r="A69" s="175" t="s">
        <v>12</v>
      </c>
      <c r="B69" s="207" t="s">
        <v>0</v>
      </c>
      <c r="C69" s="207" t="s">
        <v>18</v>
      </c>
      <c r="D69" s="209" t="s">
        <v>11</v>
      </c>
      <c r="E69" s="209" t="s">
        <v>257</v>
      </c>
      <c r="F69" s="209"/>
      <c r="G69" s="210">
        <f>G70</f>
        <v>0</v>
      </c>
      <c r="H69" s="225">
        <f>H70</f>
        <v>11000</v>
      </c>
    </row>
    <row r="70" spans="1:8" ht="16.5">
      <c r="A70" s="175" t="s">
        <v>29</v>
      </c>
      <c r="B70" s="207" t="s">
        <v>0</v>
      </c>
      <c r="C70" s="207" t="s">
        <v>18</v>
      </c>
      <c r="D70" s="207" t="s">
        <v>11</v>
      </c>
      <c r="E70" s="209" t="s">
        <v>265</v>
      </c>
      <c r="F70" s="209"/>
      <c r="G70" s="210">
        <f>G71</f>
        <v>0</v>
      </c>
      <c r="H70" s="225">
        <f>H71</f>
        <v>11000</v>
      </c>
    </row>
    <row r="71" spans="1:8" ht="33">
      <c r="A71" s="233" t="s">
        <v>37</v>
      </c>
      <c r="B71" s="207" t="s">
        <v>0</v>
      </c>
      <c r="C71" s="207" t="s">
        <v>18</v>
      </c>
      <c r="D71" s="207" t="s">
        <v>11</v>
      </c>
      <c r="E71" s="209" t="s">
        <v>634</v>
      </c>
      <c r="F71" s="209"/>
      <c r="G71" s="210">
        <f>G73+G72</f>
        <v>0</v>
      </c>
      <c r="H71" s="225">
        <f>H73+H72</f>
        <v>11000</v>
      </c>
    </row>
    <row r="72" spans="1:8" ht="33">
      <c r="A72" s="228" t="s">
        <v>15</v>
      </c>
      <c r="B72" s="207" t="s">
        <v>0</v>
      </c>
      <c r="C72" s="207" t="s">
        <v>18</v>
      </c>
      <c r="D72" s="207" t="s">
        <v>11</v>
      </c>
      <c r="E72" s="209" t="s">
        <v>634</v>
      </c>
      <c r="F72" s="209" t="s">
        <v>16</v>
      </c>
      <c r="G72" s="210">
        <v>0</v>
      </c>
      <c r="H72" s="225">
        <v>8000</v>
      </c>
    </row>
    <row r="73" spans="1:8" ht="33">
      <c r="A73" s="233" t="s">
        <v>25</v>
      </c>
      <c r="B73" s="207" t="s">
        <v>0</v>
      </c>
      <c r="C73" s="207" t="s">
        <v>18</v>
      </c>
      <c r="D73" s="207" t="s">
        <v>11</v>
      </c>
      <c r="E73" s="209" t="s">
        <v>634</v>
      </c>
      <c r="F73" s="209" t="s">
        <v>26</v>
      </c>
      <c r="G73" s="210">
        <v>0</v>
      </c>
      <c r="H73" s="225">
        <v>3000</v>
      </c>
    </row>
    <row r="74" spans="1:8" ht="49.5" customHeight="1">
      <c r="A74" s="229" t="s">
        <v>602</v>
      </c>
      <c r="B74" s="207" t="s">
        <v>0</v>
      </c>
      <c r="C74" s="207" t="s">
        <v>18</v>
      </c>
      <c r="D74" s="207" t="s">
        <v>11</v>
      </c>
      <c r="E74" s="209" t="s">
        <v>286</v>
      </c>
      <c r="F74" s="209"/>
      <c r="G74" s="210">
        <f>G76</f>
        <v>2000</v>
      </c>
      <c r="H74" s="225">
        <f>H76</f>
        <v>2000</v>
      </c>
    </row>
    <row r="75" spans="1:8" ht="19.5" customHeight="1">
      <c r="A75" s="229" t="s">
        <v>272</v>
      </c>
      <c r="B75" s="207" t="s">
        <v>0</v>
      </c>
      <c r="C75" s="207" t="s">
        <v>18</v>
      </c>
      <c r="D75" s="207" t="s">
        <v>11</v>
      </c>
      <c r="E75" s="209" t="s">
        <v>288</v>
      </c>
      <c r="F75" s="209"/>
      <c r="G75" s="210">
        <f>G76</f>
        <v>2000</v>
      </c>
      <c r="H75" s="225">
        <f>H76</f>
        <v>2000</v>
      </c>
    </row>
    <row r="76" spans="1:8" ht="35.25" customHeight="1">
      <c r="A76" s="233" t="s">
        <v>37</v>
      </c>
      <c r="B76" s="207" t="s">
        <v>0</v>
      </c>
      <c r="C76" s="207" t="s">
        <v>18</v>
      </c>
      <c r="D76" s="207" t="s">
        <v>11</v>
      </c>
      <c r="E76" s="212" t="s">
        <v>569</v>
      </c>
      <c r="F76" s="209"/>
      <c r="G76" s="210">
        <f>G77</f>
        <v>2000</v>
      </c>
      <c r="H76" s="225">
        <f>H77</f>
        <v>2000</v>
      </c>
    </row>
    <row r="77" spans="1:8" ht="33">
      <c r="A77" s="226" t="s">
        <v>25</v>
      </c>
      <c r="B77" s="207" t="s">
        <v>0</v>
      </c>
      <c r="C77" s="207" t="s">
        <v>18</v>
      </c>
      <c r="D77" s="207" t="s">
        <v>11</v>
      </c>
      <c r="E77" s="212" t="s">
        <v>569</v>
      </c>
      <c r="F77" s="209" t="s">
        <v>26</v>
      </c>
      <c r="G77" s="210">
        <v>2000</v>
      </c>
      <c r="H77" s="225">
        <v>2000</v>
      </c>
    </row>
    <row r="78" spans="1:8" ht="16.5">
      <c r="A78" s="234" t="s">
        <v>43</v>
      </c>
      <c r="B78" s="204" t="s">
        <v>0</v>
      </c>
      <c r="C78" s="205" t="s">
        <v>18</v>
      </c>
      <c r="D78" s="205" t="s">
        <v>44</v>
      </c>
      <c r="E78" s="205"/>
      <c r="F78" s="205"/>
      <c r="G78" s="206">
        <f t="shared" ref="G78:H81" si="5">G79</f>
        <v>41000</v>
      </c>
      <c r="H78" s="224">
        <f t="shared" si="5"/>
        <v>54500</v>
      </c>
    </row>
    <row r="79" spans="1:8" ht="49.5">
      <c r="A79" s="175" t="s">
        <v>601</v>
      </c>
      <c r="B79" s="207" t="s">
        <v>0</v>
      </c>
      <c r="C79" s="209" t="s">
        <v>18</v>
      </c>
      <c r="D79" s="209" t="s">
        <v>44</v>
      </c>
      <c r="E79" s="209" t="s">
        <v>273</v>
      </c>
      <c r="F79" s="209"/>
      <c r="G79" s="210">
        <f t="shared" si="5"/>
        <v>41000</v>
      </c>
      <c r="H79" s="225">
        <f t="shared" si="5"/>
        <v>54500</v>
      </c>
    </row>
    <row r="80" spans="1:8" ht="33">
      <c r="A80" s="175" t="s">
        <v>276</v>
      </c>
      <c r="B80" s="207" t="s">
        <v>0</v>
      </c>
      <c r="C80" s="209" t="s">
        <v>18</v>
      </c>
      <c r="D80" s="209" t="s">
        <v>44</v>
      </c>
      <c r="E80" s="209" t="s">
        <v>274</v>
      </c>
      <c r="F80" s="209"/>
      <c r="G80" s="210">
        <f t="shared" si="5"/>
        <v>41000</v>
      </c>
      <c r="H80" s="225">
        <f t="shared" si="5"/>
        <v>54500</v>
      </c>
    </row>
    <row r="81" spans="1:8" ht="33">
      <c r="A81" s="235" t="s">
        <v>447</v>
      </c>
      <c r="B81" s="207" t="s">
        <v>0</v>
      </c>
      <c r="C81" s="209" t="s">
        <v>18</v>
      </c>
      <c r="D81" s="209" t="s">
        <v>44</v>
      </c>
      <c r="E81" s="209" t="s">
        <v>275</v>
      </c>
      <c r="F81" s="209"/>
      <c r="G81" s="210">
        <f t="shared" si="5"/>
        <v>41000</v>
      </c>
      <c r="H81" s="225">
        <f t="shared" si="5"/>
        <v>54500</v>
      </c>
    </row>
    <row r="82" spans="1:8" ht="33">
      <c r="A82" s="236" t="s">
        <v>25</v>
      </c>
      <c r="B82" s="207" t="s">
        <v>0</v>
      </c>
      <c r="C82" s="209" t="s">
        <v>18</v>
      </c>
      <c r="D82" s="209" t="s">
        <v>44</v>
      </c>
      <c r="E82" s="209" t="s">
        <v>275</v>
      </c>
      <c r="F82" s="209" t="s">
        <v>26</v>
      </c>
      <c r="G82" s="210">
        <v>41000</v>
      </c>
      <c r="H82" s="225">
        <v>54500</v>
      </c>
    </row>
    <row r="83" spans="1:8" ht="16.5">
      <c r="A83" s="221" t="s">
        <v>45</v>
      </c>
      <c r="B83" s="201" t="s">
        <v>0</v>
      </c>
      <c r="C83" s="202" t="s">
        <v>22</v>
      </c>
      <c r="D83" s="205"/>
      <c r="E83" s="205"/>
      <c r="F83" s="205"/>
      <c r="G83" s="206">
        <f>+G84</f>
        <v>11009500</v>
      </c>
      <c r="H83" s="224">
        <f>+H84</f>
        <v>1649459</v>
      </c>
    </row>
    <row r="84" spans="1:8" ht="16.5">
      <c r="A84" s="237" t="s">
        <v>47</v>
      </c>
      <c r="B84" s="204" t="s">
        <v>0</v>
      </c>
      <c r="C84" s="205" t="s">
        <v>22</v>
      </c>
      <c r="D84" s="205" t="s">
        <v>39</v>
      </c>
      <c r="E84" s="205"/>
      <c r="F84" s="205"/>
      <c r="G84" s="206">
        <f t="shared" ref="G84:H87" si="6">G85</f>
        <v>11009500</v>
      </c>
      <c r="H84" s="224">
        <f t="shared" si="6"/>
        <v>1649459</v>
      </c>
    </row>
    <row r="85" spans="1:8" ht="49.5">
      <c r="A85" s="511" t="s">
        <v>617</v>
      </c>
      <c r="B85" s="207" t="s">
        <v>0</v>
      </c>
      <c r="C85" s="209" t="s">
        <v>22</v>
      </c>
      <c r="D85" s="209" t="s">
        <v>39</v>
      </c>
      <c r="E85" s="209" t="s">
        <v>281</v>
      </c>
      <c r="F85" s="209"/>
      <c r="G85" s="210">
        <f>G86+G89</f>
        <v>11009500</v>
      </c>
      <c r="H85" s="225">
        <f t="shared" si="6"/>
        <v>1649459</v>
      </c>
    </row>
    <row r="86" spans="1:8" ht="49.5">
      <c r="A86" s="178" t="s">
        <v>284</v>
      </c>
      <c r="B86" s="207" t="s">
        <v>0</v>
      </c>
      <c r="C86" s="209" t="s">
        <v>22</v>
      </c>
      <c r="D86" s="209" t="s">
        <v>39</v>
      </c>
      <c r="E86" s="209" t="s">
        <v>282</v>
      </c>
      <c r="F86" s="209"/>
      <c r="G86" s="210">
        <f t="shared" si="6"/>
        <v>1835500</v>
      </c>
      <c r="H86" s="225">
        <f t="shared" si="6"/>
        <v>1649459</v>
      </c>
    </row>
    <row r="87" spans="1:8" ht="49.5">
      <c r="A87" s="236" t="s">
        <v>48</v>
      </c>
      <c r="B87" s="207" t="s">
        <v>0</v>
      </c>
      <c r="C87" s="209" t="s">
        <v>22</v>
      </c>
      <c r="D87" s="209" t="s">
        <v>39</v>
      </c>
      <c r="E87" s="209" t="s">
        <v>283</v>
      </c>
      <c r="F87" s="209"/>
      <c r="G87" s="210">
        <f t="shared" si="6"/>
        <v>1835500</v>
      </c>
      <c r="H87" s="225">
        <f t="shared" si="6"/>
        <v>1649459</v>
      </c>
    </row>
    <row r="88" spans="1:8" ht="38.25" customHeight="1">
      <c r="A88" s="236" t="s">
        <v>25</v>
      </c>
      <c r="B88" s="207" t="s">
        <v>0</v>
      </c>
      <c r="C88" s="209" t="s">
        <v>22</v>
      </c>
      <c r="D88" s="209" t="s">
        <v>39</v>
      </c>
      <c r="E88" s="209" t="s">
        <v>283</v>
      </c>
      <c r="F88" s="209" t="s">
        <v>26</v>
      </c>
      <c r="G88" s="210">
        <v>1835500</v>
      </c>
      <c r="H88" s="225">
        <v>1649459</v>
      </c>
    </row>
    <row r="89" spans="1:8" ht="18" customHeight="1">
      <c r="A89" s="236" t="s">
        <v>749</v>
      </c>
      <c r="B89" s="207" t="s">
        <v>0</v>
      </c>
      <c r="C89" s="209" t="s">
        <v>22</v>
      </c>
      <c r="D89" s="209" t="s">
        <v>39</v>
      </c>
      <c r="E89" s="209" t="s">
        <v>748</v>
      </c>
      <c r="F89" s="209"/>
      <c r="G89" s="210">
        <f>G90</f>
        <v>9174000</v>
      </c>
      <c r="H89" s="225">
        <f>H90</f>
        <v>0</v>
      </c>
    </row>
    <row r="90" spans="1:8" ht="49.5" customHeight="1">
      <c r="A90" s="236" t="s">
        <v>750</v>
      </c>
      <c r="B90" s="207" t="s">
        <v>0</v>
      </c>
      <c r="C90" s="209" t="s">
        <v>22</v>
      </c>
      <c r="D90" s="209" t="s">
        <v>39</v>
      </c>
      <c r="E90" s="209" t="s">
        <v>747</v>
      </c>
      <c r="F90" s="209"/>
      <c r="G90" s="210">
        <f>G91</f>
        <v>9174000</v>
      </c>
      <c r="H90" s="225">
        <v>0</v>
      </c>
    </row>
    <row r="91" spans="1:8" ht="32.25" customHeight="1">
      <c r="A91" s="236" t="s">
        <v>25</v>
      </c>
      <c r="B91" s="207" t="s">
        <v>0</v>
      </c>
      <c r="C91" s="209" t="s">
        <v>22</v>
      </c>
      <c r="D91" s="209" t="s">
        <v>39</v>
      </c>
      <c r="E91" s="209" t="s">
        <v>747</v>
      </c>
      <c r="F91" s="209" t="s">
        <v>26</v>
      </c>
      <c r="G91" s="210">
        <v>9174000</v>
      </c>
      <c r="H91" s="225">
        <v>0</v>
      </c>
    </row>
    <row r="92" spans="1:8" ht="21.75" customHeight="1">
      <c r="A92" s="238" t="s">
        <v>49</v>
      </c>
      <c r="B92" s="201" t="s">
        <v>0</v>
      </c>
      <c r="C92" s="202" t="s">
        <v>50</v>
      </c>
      <c r="D92" s="202"/>
      <c r="E92" s="202"/>
      <c r="F92" s="202"/>
      <c r="G92" s="203">
        <f>+G101+G106+G143+G93</f>
        <v>2865895</v>
      </c>
      <c r="H92" s="222">
        <f>+H101+H106+H143</f>
        <v>3310658</v>
      </c>
    </row>
    <row r="93" spans="1:8" ht="51" customHeight="1">
      <c r="A93" s="229" t="s">
        <v>752</v>
      </c>
      <c r="B93" s="189" t="s">
        <v>0</v>
      </c>
      <c r="C93" s="212" t="s">
        <v>50</v>
      </c>
      <c r="D93" s="212" t="s">
        <v>9</v>
      </c>
      <c r="E93" s="212" t="s">
        <v>269</v>
      </c>
      <c r="F93" s="212"/>
      <c r="G93" s="563">
        <f>G94</f>
        <v>38704.81</v>
      </c>
      <c r="H93" s="239">
        <v>0</v>
      </c>
    </row>
    <row r="94" spans="1:8" ht="34.5" customHeight="1">
      <c r="A94" s="180" t="s">
        <v>287</v>
      </c>
      <c r="B94" s="189" t="s">
        <v>0</v>
      </c>
      <c r="C94" s="212" t="s">
        <v>50</v>
      </c>
      <c r="D94" s="212" t="s">
        <v>9</v>
      </c>
      <c r="E94" s="131" t="s">
        <v>270</v>
      </c>
      <c r="F94" s="202"/>
      <c r="G94" s="563">
        <f>G95+G97+G99</f>
        <v>38704.81</v>
      </c>
      <c r="H94" s="239">
        <v>0</v>
      </c>
    </row>
    <row r="95" spans="1:8" ht="118.5" customHeight="1">
      <c r="A95" s="245" t="s">
        <v>755</v>
      </c>
      <c r="B95" s="189" t="s">
        <v>0</v>
      </c>
      <c r="C95" s="212" t="s">
        <v>50</v>
      </c>
      <c r="D95" s="212" t="s">
        <v>9</v>
      </c>
      <c r="E95" s="131" t="s">
        <v>756</v>
      </c>
      <c r="F95" s="202"/>
      <c r="G95" s="563">
        <f>G96</f>
        <v>0</v>
      </c>
      <c r="H95" s="239">
        <v>0</v>
      </c>
    </row>
    <row r="96" spans="1:8" ht="18.75" customHeight="1">
      <c r="A96" s="499" t="s">
        <v>53</v>
      </c>
      <c r="B96" s="189" t="s">
        <v>0</v>
      </c>
      <c r="C96" s="212" t="s">
        <v>50</v>
      </c>
      <c r="D96" s="212" t="s">
        <v>9</v>
      </c>
      <c r="E96" s="131" t="s">
        <v>756</v>
      </c>
      <c r="F96" s="212" t="s">
        <v>54</v>
      </c>
      <c r="G96" s="563">
        <v>0</v>
      </c>
      <c r="H96" s="239">
        <v>0</v>
      </c>
    </row>
    <row r="97" spans="1:9" ht="84.75" customHeight="1">
      <c r="A97" s="245" t="s">
        <v>753</v>
      </c>
      <c r="B97" s="189" t="s">
        <v>0</v>
      </c>
      <c r="C97" s="212" t="s">
        <v>50</v>
      </c>
      <c r="D97" s="212" t="s">
        <v>9</v>
      </c>
      <c r="E97" s="131" t="s">
        <v>757</v>
      </c>
      <c r="F97" s="202"/>
      <c r="G97" s="563">
        <f>G98</f>
        <v>0</v>
      </c>
      <c r="H97" s="239">
        <v>0</v>
      </c>
    </row>
    <row r="98" spans="1:9" ht="17.25" customHeight="1">
      <c r="A98" s="499" t="s">
        <v>53</v>
      </c>
      <c r="B98" s="189" t="s">
        <v>0</v>
      </c>
      <c r="C98" s="212" t="s">
        <v>50</v>
      </c>
      <c r="D98" s="212" t="s">
        <v>9</v>
      </c>
      <c r="E98" s="131" t="s">
        <v>757</v>
      </c>
      <c r="F98" s="212" t="s">
        <v>54</v>
      </c>
      <c r="G98" s="563">
        <v>0</v>
      </c>
      <c r="H98" s="239">
        <v>0</v>
      </c>
    </row>
    <row r="99" spans="1:9" ht="88.5" customHeight="1">
      <c r="A99" s="245" t="s">
        <v>754</v>
      </c>
      <c r="B99" s="189" t="s">
        <v>0</v>
      </c>
      <c r="C99" s="212" t="s">
        <v>50</v>
      </c>
      <c r="D99" s="212" t="s">
        <v>9</v>
      </c>
      <c r="E99" s="131" t="s">
        <v>758</v>
      </c>
      <c r="F99" s="202"/>
      <c r="G99" s="563">
        <v>38704.81</v>
      </c>
      <c r="H99" s="239">
        <v>0</v>
      </c>
    </row>
    <row r="100" spans="1:9" ht="15" customHeight="1">
      <c r="A100" s="499" t="s">
        <v>53</v>
      </c>
      <c r="B100" s="189" t="s">
        <v>0</v>
      </c>
      <c r="C100" s="212" t="s">
        <v>50</v>
      </c>
      <c r="D100" s="212" t="s">
        <v>9</v>
      </c>
      <c r="E100" s="131" t="s">
        <v>758</v>
      </c>
      <c r="F100" s="212" t="s">
        <v>54</v>
      </c>
      <c r="G100" s="563">
        <v>38704.81</v>
      </c>
      <c r="H100" s="239">
        <v>0</v>
      </c>
    </row>
    <row r="101" spans="1:9" ht="16.5">
      <c r="A101" s="237" t="s">
        <v>52</v>
      </c>
      <c r="B101" s="201" t="s">
        <v>0</v>
      </c>
      <c r="C101" s="215" t="s">
        <v>50</v>
      </c>
      <c r="D101" s="216" t="s">
        <v>11</v>
      </c>
      <c r="E101" s="216"/>
      <c r="F101" s="202"/>
      <c r="G101" s="217">
        <f>G102</f>
        <v>830000</v>
      </c>
      <c r="H101" s="240">
        <f>H102</f>
        <v>850000</v>
      </c>
      <c r="I101" s="134"/>
    </row>
    <row r="102" spans="1:9" ht="49.5">
      <c r="A102" s="245" t="s">
        <v>562</v>
      </c>
      <c r="B102" s="209" t="s">
        <v>0</v>
      </c>
      <c r="C102" s="209" t="s">
        <v>50</v>
      </c>
      <c r="D102" s="209" t="s">
        <v>11</v>
      </c>
      <c r="E102" s="209" t="s">
        <v>316</v>
      </c>
      <c r="F102" s="209"/>
      <c r="G102" s="210">
        <f>+G103</f>
        <v>830000</v>
      </c>
      <c r="H102" s="225">
        <f>+H103</f>
        <v>850000</v>
      </c>
      <c r="I102" s="134"/>
    </row>
    <row r="103" spans="1:9" ht="16.5">
      <c r="A103" s="186" t="s">
        <v>292</v>
      </c>
      <c r="B103" s="509" t="s">
        <v>0</v>
      </c>
      <c r="C103" s="509" t="s">
        <v>50</v>
      </c>
      <c r="D103" s="509" t="s">
        <v>11</v>
      </c>
      <c r="E103" s="207" t="s">
        <v>559</v>
      </c>
      <c r="F103" s="207"/>
      <c r="G103" s="510">
        <f>G104</f>
        <v>830000</v>
      </c>
      <c r="H103" s="512">
        <f>H104</f>
        <v>850000</v>
      </c>
      <c r="I103" s="134"/>
    </row>
    <row r="104" spans="1:9" ht="49.5">
      <c r="A104" s="186" t="s">
        <v>293</v>
      </c>
      <c r="B104" s="509" t="s">
        <v>0</v>
      </c>
      <c r="C104" s="509" t="s">
        <v>50</v>
      </c>
      <c r="D104" s="509" t="s">
        <v>11</v>
      </c>
      <c r="E104" s="207" t="s">
        <v>571</v>
      </c>
      <c r="F104" s="207"/>
      <c r="G104" s="510">
        <f>G105</f>
        <v>830000</v>
      </c>
      <c r="H104" s="512">
        <f>H105</f>
        <v>850000</v>
      </c>
    </row>
    <row r="105" spans="1:9" ht="16.5">
      <c r="A105" s="241" t="s">
        <v>53</v>
      </c>
      <c r="B105" s="509" t="s">
        <v>0</v>
      </c>
      <c r="C105" s="509" t="s">
        <v>50</v>
      </c>
      <c r="D105" s="509" t="s">
        <v>11</v>
      </c>
      <c r="E105" s="207" t="s">
        <v>571</v>
      </c>
      <c r="F105" s="509" t="s">
        <v>54</v>
      </c>
      <c r="G105" s="510">
        <v>830000</v>
      </c>
      <c r="H105" s="512">
        <v>850000</v>
      </c>
    </row>
    <row r="106" spans="1:9" ht="16.5">
      <c r="A106" s="221" t="s">
        <v>55</v>
      </c>
      <c r="B106" s="204" t="s">
        <v>0</v>
      </c>
      <c r="C106" s="205" t="s">
        <v>50</v>
      </c>
      <c r="D106" s="205" t="s">
        <v>18</v>
      </c>
      <c r="E106" s="205"/>
      <c r="F106" s="205"/>
      <c r="G106" s="206">
        <f>G115+G111+G135+G107</f>
        <v>1882895</v>
      </c>
      <c r="H106" s="224">
        <f>H115+H111+H135+H107+H125+H139</f>
        <v>2307658</v>
      </c>
    </row>
    <row r="107" spans="1:9" ht="49.5">
      <c r="A107" s="175" t="s">
        <v>604</v>
      </c>
      <c r="B107" s="207" t="s">
        <v>0</v>
      </c>
      <c r="C107" s="209" t="s">
        <v>50</v>
      </c>
      <c r="D107" s="209" t="s">
        <v>18</v>
      </c>
      <c r="E107" s="209" t="s">
        <v>277</v>
      </c>
      <c r="F107" s="209"/>
      <c r="G107" s="210">
        <f t="shared" ref="G107:H109" si="7">G108</f>
        <v>64400</v>
      </c>
      <c r="H107" s="225">
        <f t="shared" si="7"/>
        <v>80500</v>
      </c>
    </row>
    <row r="108" spans="1:9" ht="16.5">
      <c r="A108" s="175" t="s">
        <v>280</v>
      </c>
      <c r="B108" s="207" t="s">
        <v>0</v>
      </c>
      <c r="C108" s="209" t="s">
        <v>50</v>
      </c>
      <c r="D108" s="209" t="s">
        <v>18</v>
      </c>
      <c r="E108" s="209" t="s">
        <v>278</v>
      </c>
      <c r="F108" s="209"/>
      <c r="G108" s="210">
        <f t="shared" si="7"/>
        <v>64400</v>
      </c>
      <c r="H108" s="225">
        <f t="shared" si="7"/>
        <v>80500</v>
      </c>
    </row>
    <row r="109" spans="1:9" ht="16.5">
      <c r="A109" s="227" t="s">
        <v>46</v>
      </c>
      <c r="B109" s="207" t="s">
        <v>0</v>
      </c>
      <c r="C109" s="209" t="s">
        <v>50</v>
      </c>
      <c r="D109" s="209" t="s">
        <v>18</v>
      </c>
      <c r="E109" s="209" t="s">
        <v>279</v>
      </c>
      <c r="F109" s="209"/>
      <c r="G109" s="210">
        <f t="shared" si="7"/>
        <v>64400</v>
      </c>
      <c r="H109" s="225">
        <f t="shared" si="7"/>
        <v>80500</v>
      </c>
    </row>
    <row r="110" spans="1:9" ht="33">
      <c r="A110" s="236" t="s">
        <v>25</v>
      </c>
      <c r="B110" s="207" t="s">
        <v>0</v>
      </c>
      <c r="C110" s="209" t="s">
        <v>50</v>
      </c>
      <c r="D110" s="209" t="s">
        <v>18</v>
      </c>
      <c r="E110" s="209" t="s">
        <v>279</v>
      </c>
      <c r="F110" s="209" t="s">
        <v>26</v>
      </c>
      <c r="G110" s="210">
        <v>64400</v>
      </c>
      <c r="H110" s="225">
        <v>80500</v>
      </c>
    </row>
    <row r="111" spans="1:9" ht="51" customHeight="1">
      <c r="A111" s="229" t="s">
        <v>560</v>
      </c>
      <c r="B111" s="207" t="s">
        <v>0</v>
      </c>
      <c r="C111" s="209" t="s">
        <v>50</v>
      </c>
      <c r="D111" s="209" t="s">
        <v>18</v>
      </c>
      <c r="E111" s="209" t="s">
        <v>300</v>
      </c>
      <c r="F111" s="209"/>
      <c r="G111" s="210">
        <f t="shared" ref="G111:H113" si="8">G112</f>
        <v>43500</v>
      </c>
      <c r="H111" s="225">
        <f t="shared" si="8"/>
        <v>90000</v>
      </c>
    </row>
    <row r="112" spans="1:9" ht="20.25" customHeight="1">
      <c r="A112" s="496" t="s">
        <v>451</v>
      </c>
      <c r="B112" s="207" t="s">
        <v>0</v>
      </c>
      <c r="C112" s="209" t="s">
        <v>50</v>
      </c>
      <c r="D112" s="209" t="s">
        <v>18</v>
      </c>
      <c r="E112" s="209" t="s">
        <v>572</v>
      </c>
      <c r="F112" s="209"/>
      <c r="G112" s="210">
        <f t="shared" si="8"/>
        <v>43500</v>
      </c>
      <c r="H112" s="225">
        <f t="shared" si="8"/>
        <v>90000</v>
      </c>
    </row>
    <row r="113" spans="1:8" ht="18.75" customHeight="1">
      <c r="A113" s="236" t="s">
        <v>46</v>
      </c>
      <c r="B113" s="207" t="s">
        <v>0</v>
      </c>
      <c r="C113" s="209" t="s">
        <v>50</v>
      </c>
      <c r="D113" s="209" t="s">
        <v>18</v>
      </c>
      <c r="E113" s="209" t="s">
        <v>573</v>
      </c>
      <c r="F113" s="209"/>
      <c r="G113" s="210">
        <f t="shared" si="8"/>
        <v>43500</v>
      </c>
      <c r="H113" s="225">
        <f t="shared" si="8"/>
        <v>90000</v>
      </c>
    </row>
    <row r="114" spans="1:8" ht="33">
      <c r="A114" s="236" t="s">
        <v>25</v>
      </c>
      <c r="B114" s="207" t="s">
        <v>0</v>
      </c>
      <c r="C114" s="209" t="s">
        <v>50</v>
      </c>
      <c r="D114" s="209" t="s">
        <v>18</v>
      </c>
      <c r="E114" s="209" t="s">
        <v>573</v>
      </c>
      <c r="F114" s="209" t="s">
        <v>26</v>
      </c>
      <c r="G114" s="210">
        <v>43500</v>
      </c>
      <c r="H114" s="225">
        <v>90000</v>
      </c>
    </row>
    <row r="115" spans="1:8" ht="49.5">
      <c r="A115" s="228" t="s">
        <v>56</v>
      </c>
      <c r="B115" s="207" t="s">
        <v>0</v>
      </c>
      <c r="C115" s="209" t="s">
        <v>50</v>
      </c>
      <c r="D115" s="209" t="s">
        <v>18</v>
      </c>
      <c r="E115" s="209" t="s">
        <v>294</v>
      </c>
      <c r="F115" s="209"/>
      <c r="G115" s="210">
        <f>G116</f>
        <v>1764995</v>
      </c>
      <c r="H115" s="225">
        <f>H116</f>
        <v>0</v>
      </c>
    </row>
    <row r="116" spans="1:8" ht="16.5">
      <c r="A116" s="180" t="s">
        <v>184</v>
      </c>
      <c r="B116" s="207" t="s">
        <v>0</v>
      </c>
      <c r="C116" s="209" t="s">
        <v>50</v>
      </c>
      <c r="D116" s="209" t="s">
        <v>18</v>
      </c>
      <c r="E116" s="209" t="s">
        <v>295</v>
      </c>
      <c r="F116" s="209"/>
      <c r="G116" s="210">
        <f>G117+G119+G121+G123</f>
        <v>1764995</v>
      </c>
      <c r="H116" s="225">
        <v>0</v>
      </c>
    </row>
    <row r="117" spans="1:8" ht="33">
      <c r="A117" s="236" t="s">
        <v>62</v>
      </c>
      <c r="B117" s="207" t="s">
        <v>0</v>
      </c>
      <c r="C117" s="209" t="s">
        <v>50</v>
      </c>
      <c r="D117" s="209" t="s">
        <v>18</v>
      </c>
      <c r="E117" s="209" t="s">
        <v>296</v>
      </c>
      <c r="F117" s="209"/>
      <c r="G117" s="210">
        <f>G118</f>
        <v>654695</v>
      </c>
      <c r="H117" s="225">
        <f>H118</f>
        <v>0</v>
      </c>
    </row>
    <row r="118" spans="1:8" ht="33">
      <c r="A118" s="236" t="s">
        <v>25</v>
      </c>
      <c r="B118" s="207" t="s">
        <v>0</v>
      </c>
      <c r="C118" s="209" t="s">
        <v>50</v>
      </c>
      <c r="D118" s="209" t="s">
        <v>18</v>
      </c>
      <c r="E118" s="209" t="s">
        <v>296</v>
      </c>
      <c r="F118" s="209" t="s">
        <v>26</v>
      </c>
      <c r="G118" s="210">
        <v>654695</v>
      </c>
      <c r="H118" s="225">
        <v>0</v>
      </c>
    </row>
    <row r="119" spans="1:8" ht="16.5">
      <c r="A119" s="236" t="s">
        <v>46</v>
      </c>
      <c r="B119" s="207" t="s">
        <v>0</v>
      </c>
      <c r="C119" s="209" t="s">
        <v>50</v>
      </c>
      <c r="D119" s="209" t="s">
        <v>18</v>
      </c>
      <c r="E119" s="209" t="s">
        <v>57</v>
      </c>
      <c r="F119" s="209"/>
      <c r="G119" s="210">
        <f>G120</f>
        <v>960300</v>
      </c>
      <c r="H119" s="225">
        <f>H120</f>
        <v>0</v>
      </c>
    </row>
    <row r="120" spans="1:8" ht="33">
      <c r="A120" s="236" t="s">
        <v>25</v>
      </c>
      <c r="B120" s="207" t="s">
        <v>0</v>
      </c>
      <c r="C120" s="209" t="s">
        <v>50</v>
      </c>
      <c r="D120" s="209" t="s">
        <v>18</v>
      </c>
      <c r="E120" s="209" t="s">
        <v>57</v>
      </c>
      <c r="F120" s="209" t="s">
        <v>26</v>
      </c>
      <c r="G120" s="210">
        <v>960300</v>
      </c>
      <c r="H120" s="225">
        <v>0</v>
      </c>
    </row>
    <row r="121" spans="1:8" ht="16.5">
      <c r="A121" s="236" t="s">
        <v>629</v>
      </c>
      <c r="B121" s="207" t="s">
        <v>0</v>
      </c>
      <c r="C121" s="209" t="s">
        <v>50</v>
      </c>
      <c r="D121" s="209" t="s">
        <v>18</v>
      </c>
      <c r="E121" s="209" t="s">
        <v>628</v>
      </c>
      <c r="F121" s="209"/>
      <c r="G121" s="210">
        <f>G122</f>
        <v>0</v>
      </c>
      <c r="H121" s="225">
        <f>H122</f>
        <v>0</v>
      </c>
    </row>
    <row r="122" spans="1:8" ht="33">
      <c r="A122" s="236" t="s">
        <v>25</v>
      </c>
      <c r="B122" s="207" t="s">
        <v>0</v>
      </c>
      <c r="C122" s="209" t="s">
        <v>50</v>
      </c>
      <c r="D122" s="209" t="s">
        <v>18</v>
      </c>
      <c r="E122" s="209" t="s">
        <v>628</v>
      </c>
      <c r="F122" s="209" t="s">
        <v>26</v>
      </c>
      <c r="G122" s="210">
        <v>0</v>
      </c>
      <c r="H122" s="225">
        <v>0</v>
      </c>
    </row>
    <row r="123" spans="1:8" ht="16.5">
      <c r="A123" s="236" t="s">
        <v>452</v>
      </c>
      <c r="B123" s="207" t="s">
        <v>0</v>
      </c>
      <c r="C123" s="209" t="s">
        <v>50</v>
      </c>
      <c r="D123" s="209" t="s">
        <v>18</v>
      </c>
      <c r="E123" s="209" t="s">
        <v>58</v>
      </c>
      <c r="F123" s="209"/>
      <c r="G123" s="210">
        <f>G124</f>
        <v>150000</v>
      </c>
      <c r="H123" s="225">
        <f>H124</f>
        <v>0</v>
      </c>
    </row>
    <row r="124" spans="1:8" ht="33">
      <c r="A124" s="236" t="s">
        <v>25</v>
      </c>
      <c r="B124" s="207" t="s">
        <v>0</v>
      </c>
      <c r="C124" s="209" t="s">
        <v>50</v>
      </c>
      <c r="D124" s="209" t="s">
        <v>18</v>
      </c>
      <c r="E124" s="209" t="s">
        <v>58</v>
      </c>
      <c r="F124" s="209" t="s">
        <v>26</v>
      </c>
      <c r="G124" s="210">
        <v>150000</v>
      </c>
      <c r="H124" s="225">
        <v>0</v>
      </c>
    </row>
    <row r="125" spans="1:8" ht="49.5">
      <c r="A125" s="175" t="s">
        <v>12</v>
      </c>
      <c r="B125" s="207" t="s">
        <v>0</v>
      </c>
      <c r="C125" s="209" t="s">
        <v>50</v>
      </c>
      <c r="D125" s="209" t="s">
        <v>18</v>
      </c>
      <c r="E125" s="209" t="s">
        <v>257</v>
      </c>
      <c r="F125" s="209"/>
      <c r="G125" s="210">
        <f>G126</f>
        <v>0</v>
      </c>
      <c r="H125" s="225">
        <f>H126</f>
        <v>2127158</v>
      </c>
    </row>
    <row r="126" spans="1:8" ht="16.5">
      <c r="A126" s="175" t="s">
        <v>29</v>
      </c>
      <c r="B126" s="207" t="s">
        <v>0</v>
      </c>
      <c r="C126" s="209" t="s">
        <v>50</v>
      </c>
      <c r="D126" s="209" t="s">
        <v>18</v>
      </c>
      <c r="E126" s="209" t="s">
        <v>265</v>
      </c>
      <c r="F126" s="209"/>
      <c r="G126" s="210">
        <f>G127+G129+G131+G133</f>
        <v>0</v>
      </c>
      <c r="H126" s="225">
        <f>H127+H129+H131+H133</f>
        <v>2127158</v>
      </c>
    </row>
    <row r="127" spans="1:8" ht="33">
      <c r="A127" s="236" t="s">
        <v>62</v>
      </c>
      <c r="B127" s="207" t="s">
        <v>0</v>
      </c>
      <c r="C127" s="209" t="s">
        <v>50</v>
      </c>
      <c r="D127" s="209" t="s">
        <v>18</v>
      </c>
      <c r="E127" s="209" t="s">
        <v>635</v>
      </c>
      <c r="F127" s="209"/>
      <c r="G127" s="210">
        <f>G128</f>
        <v>0</v>
      </c>
      <c r="H127" s="225">
        <f>H128</f>
        <v>695258</v>
      </c>
    </row>
    <row r="128" spans="1:8" ht="33">
      <c r="A128" s="236" t="s">
        <v>25</v>
      </c>
      <c r="B128" s="207" t="s">
        <v>0</v>
      </c>
      <c r="C128" s="209" t="s">
        <v>50</v>
      </c>
      <c r="D128" s="209" t="s">
        <v>18</v>
      </c>
      <c r="E128" s="209" t="s">
        <v>635</v>
      </c>
      <c r="F128" s="209" t="s">
        <v>26</v>
      </c>
      <c r="G128" s="210">
        <v>0</v>
      </c>
      <c r="H128" s="225">
        <v>695258</v>
      </c>
    </row>
    <row r="129" spans="1:8" ht="16.5">
      <c r="A129" s="236" t="s">
        <v>46</v>
      </c>
      <c r="B129" s="207" t="s">
        <v>0</v>
      </c>
      <c r="C129" s="209" t="s">
        <v>50</v>
      </c>
      <c r="D129" s="209" t="s">
        <v>18</v>
      </c>
      <c r="E129" s="209" t="s">
        <v>636</v>
      </c>
      <c r="F129" s="209"/>
      <c r="G129" s="210">
        <f>G130</f>
        <v>0</v>
      </c>
      <c r="H129" s="225">
        <f>H130</f>
        <v>1263900</v>
      </c>
    </row>
    <row r="130" spans="1:8" ht="33">
      <c r="A130" s="236" t="s">
        <v>25</v>
      </c>
      <c r="B130" s="207" t="s">
        <v>0</v>
      </c>
      <c r="C130" s="209" t="s">
        <v>50</v>
      </c>
      <c r="D130" s="209" t="s">
        <v>18</v>
      </c>
      <c r="E130" s="209" t="s">
        <v>636</v>
      </c>
      <c r="F130" s="209" t="s">
        <v>26</v>
      </c>
      <c r="G130" s="210">
        <v>0</v>
      </c>
      <c r="H130" s="225">
        <v>1263900</v>
      </c>
    </row>
    <row r="131" spans="1:8" ht="16.5">
      <c r="A131" s="236" t="s">
        <v>629</v>
      </c>
      <c r="B131" s="207" t="s">
        <v>0</v>
      </c>
      <c r="C131" s="209" t="s">
        <v>50</v>
      </c>
      <c r="D131" s="209" t="s">
        <v>18</v>
      </c>
      <c r="E131" s="209" t="s">
        <v>616</v>
      </c>
      <c r="F131" s="209"/>
      <c r="G131" s="210">
        <f>G132</f>
        <v>0</v>
      </c>
      <c r="H131" s="225">
        <f>H132</f>
        <v>0</v>
      </c>
    </row>
    <row r="132" spans="1:8" ht="33">
      <c r="A132" s="236" t="s">
        <v>25</v>
      </c>
      <c r="B132" s="207" t="s">
        <v>0</v>
      </c>
      <c r="C132" s="209" t="s">
        <v>50</v>
      </c>
      <c r="D132" s="209" t="s">
        <v>18</v>
      </c>
      <c r="E132" s="209" t="s">
        <v>616</v>
      </c>
      <c r="F132" s="209" t="s">
        <v>26</v>
      </c>
      <c r="G132" s="210">
        <v>0</v>
      </c>
      <c r="H132" s="225">
        <v>0</v>
      </c>
    </row>
    <row r="133" spans="1:8" ht="16.5">
      <c r="A133" s="236" t="s">
        <v>452</v>
      </c>
      <c r="B133" s="207" t="s">
        <v>0</v>
      </c>
      <c r="C133" s="209" t="s">
        <v>50</v>
      </c>
      <c r="D133" s="209" t="s">
        <v>18</v>
      </c>
      <c r="E133" s="209" t="s">
        <v>637</v>
      </c>
      <c r="F133" s="209"/>
      <c r="G133" s="210">
        <f>G134</f>
        <v>0</v>
      </c>
      <c r="H133" s="225">
        <f>H134</f>
        <v>168000</v>
      </c>
    </row>
    <row r="134" spans="1:8" ht="33">
      <c r="A134" s="236" t="s">
        <v>25</v>
      </c>
      <c r="B134" s="207" t="s">
        <v>0</v>
      </c>
      <c r="C134" s="209" t="s">
        <v>50</v>
      </c>
      <c r="D134" s="209" t="s">
        <v>18</v>
      </c>
      <c r="E134" s="209" t="s">
        <v>637</v>
      </c>
      <c r="F134" s="209" t="s">
        <v>26</v>
      </c>
      <c r="G134" s="210">
        <v>0</v>
      </c>
      <c r="H134" s="225">
        <v>168000</v>
      </c>
    </row>
    <row r="135" spans="1:8" ht="49.5">
      <c r="A135" s="175" t="s">
        <v>598</v>
      </c>
      <c r="B135" s="207" t="s">
        <v>0</v>
      </c>
      <c r="C135" s="209" t="s">
        <v>50</v>
      </c>
      <c r="D135" s="209" t="s">
        <v>18</v>
      </c>
      <c r="E135" s="209" t="s">
        <v>285</v>
      </c>
      <c r="F135" s="209"/>
      <c r="G135" s="210">
        <f t="shared" ref="G135:H137" si="9">G136</f>
        <v>10000</v>
      </c>
      <c r="H135" s="225">
        <f t="shared" si="9"/>
        <v>0</v>
      </c>
    </row>
    <row r="136" spans="1:8" ht="16.5">
      <c r="A136" s="175" t="s">
        <v>271</v>
      </c>
      <c r="B136" s="207" t="s">
        <v>0</v>
      </c>
      <c r="C136" s="209" t="s">
        <v>50</v>
      </c>
      <c r="D136" s="209" t="s">
        <v>18</v>
      </c>
      <c r="E136" s="209" t="s">
        <v>546</v>
      </c>
      <c r="F136" s="209"/>
      <c r="G136" s="210">
        <f t="shared" si="9"/>
        <v>10000</v>
      </c>
      <c r="H136" s="225">
        <f t="shared" si="9"/>
        <v>0</v>
      </c>
    </row>
    <row r="137" spans="1:8" ht="33">
      <c r="A137" s="226" t="s">
        <v>555</v>
      </c>
      <c r="B137" s="207" t="s">
        <v>0</v>
      </c>
      <c r="C137" s="209" t="s">
        <v>50</v>
      </c>
      <c r="D137" s="209" t="s">
        <v>18</v>
      </c>
      <c r="E137" s="209" t="s">
        <v>574</v>
      </c>
      <c r="F137" s="209"/>
      <c r="G137" s="210">
        <f t="shared" si="9"/>
        <v>10000</v>
      </c>
      <c r="H137" s="225">
        <f t="shared" si="9"/>
        <v>0</v>
      </c>
    </row>
    <row r="138" spans="1:8" ht="33">
      <c r="A138" s="226" t="s">
        <v>25</v>
      </c>
      <c r="B138" s="207" t="s">
        <v>0</v>
      </c>
      <c r="C138" s="209" t="s">
        <v>50</v>
      </c>
      <c r="D138" s="209" t="s">
        <v>18</v>
      </c>
      <c r="E138" s="209" t="s">
        <v>574</v>
      </c>
      <c r="F138" s="209" t="s">
        <v>26</v>
      </c>
      <c r="G138" s="210">
        <v>10000</v>
      </c>
      <c r="H138" s="225">
        <v>0</v>
      </c>
    </row>
    <row r="139" spans="1:8" ht="49.5">
      <c r="A139" s="175" t="s">
        <v>12</v>
      </c>
      <c r="B139" s="207" t="s">
        <v>0</v>
      </c>
      <c r="C139" s="209" t="s">
        <v>50</v>
      </c>
      <c r="D139" s="209" t="s">
        <v>18</v>
      </c>
      <c r="E139" s="209" t="s">
        <v>257</v>
      </c>
      <c r="F139" s="209"/>
      <c r="G139" s="210">
        <f t="shared" ref="G139:H141" si="10">G140</f>
        <v>0</v>
      </c>
      <c r="H139" s="225">
        <f t="shared" si="10"/>
        <v>10000</v>
      </c>
    </row>
    <row r="140" spans="1:8" ht="16.5">
      <c r="A140" s="175" t="s">
        <v>29</v>
      </c>
      <c r="B140" s="207" t="s">
        <v>0</v>
      </c>
      <c r="C140" s="209" t="s">
        <v>50</v>
      </c>
      <c r="D140" s="209" t="s">
        <v>18</v>
      </c>
      <c r="E140" s="209" t="s">
        <v>265</v>
      </c>
      <c r="F140" s="209"/>
      <c r="G140" s="210">
        <f t="shared" si="10"/>
        <v>0</v>
      </c>
      <c r="H140" s="225">
        <f t="shared" si="10"/>
        <v>10000</v>
      </c>
    </row>
    <row r="141" spans="1:8" ht="33">
      <c r="A141" s="226" t="s">
        <v>555</v>
      </c>
      <c r="B141" s="207" t="s">
        <v>0</v>
      </c>
      <c r="C141" s="209" t="s">
        <v>50</v>
      </c>
      <c r="D141" s="209" t="s">
        <v>18</v>
      </c>
      <c r="E141" s="209" t="s">
        <v>638</v>
      </c>
      <c r="F141" s="209"/>
      <c r="G141" s="210">
        <f t="shared" si="10"/>
        <v>0</v>
      </c>
      <c r="H141" s="225">
        <f t="shared" si="10"/>
        <v>10000</v>
      </c>
    </row>
    <row r="142" spans="1:8" ht="33">
      <c r="A142" s="226" t="s">
        <v>25</v>
      </c>
      <c r="B142" s="207" t="s">
        <v>0</v>
      </c>
      <c r="C142" s="209" t="s">
        <v>50</v>
      </c>
      <c r="D142" s="209" t="s">
        <v>18</v>
      </c>
      <c r="E142" s="209" t="s">
        <v>638</v>
      </c>
      <c r="F142" s="209" t="s">
        <v>26</v>
      </c>
      <c r="G142" s="210">
        <v>0</v>
      </c>
      <c r="H142" s="225">
        <v>10000</v>
      </c>
    </row>
    <row r="143" spans="1:8" ht="36.75" customHeight="1">
      <c r="A143" s="237" t="s">
        <v>607</v>
      </c>
      <c r="B143" s="204" t="s">
        <v>0</v>
      </c>
      <c r="C143" s="205" t="s">
        <v>50</v>
      </c>
      <c r="D143" s="205" t="s">
        <v>50</v>
      </c>
      <c r="E143" s="205"/>
      <c r="F143" s="205"/>
      <c r="G143" s="206">
        <f t="shared" ref="G143:H146" si="11">G144</f>
        <v>114295.19</v>
      </c>
      <c r="H143" s="224">
        <f t="shared" si="11"/>
        <v>153000</v>
      </c>
    </row>
    <row r="144" spans="1:8" ht="49.5">
      <c r="A144" s="245" t="s">
        <v>562</v>
      </c>
      <c r="B144" s="209" t="s">
        <v>0</v>
      </c>
      <c r="C144" s="209" t="s">
        <v>50</v>
      </c>
      <c r="D144" s="209" t="s">
        <v>50</v>
      </c>
      <c r="E144" s="209" t="s">
        <v>316</v>
      </c>
      <c r="F144" s="209"/>
      <c r="G144" s="210">
        <f t="shared" si="11"/>
        <v>114295.19</v>
      </c>
      <c r="H144" s="225">
        <f t="shared" si="11"/>
        <v>153000</v>
      </c>
    </row>
    <row r="145" spans="1:8" ht="16.5">
      <c r="A145" s="184" t="s">
        <v>456</v>
      </c>
      <c r="B145" s="207" t="s">
        <v>0</v>
      </c>
      <c r="C145" s="207" t="s">
        <v>50</v>
      </c>
      <c r="D145" s="207" t="s">
        <v>50</v>
      </c>
      <c r="E145" s="207" t="s">
        <v>454</v>
      </c>
      <c r="F145" s="207"/>
      <c r="G145" s="210">
        <f t="shared" si="11"/>
        <v>114295.19</v>
      </c>
      <c r="H145" s="225">
        <f t="shared" si="11"/>
        <v>153000</v>
      </c>
    </row>
    <row r="146" spans="1:8" ht="55.5" customHeight="1">
      <c r="A146" s="184" t="s">
        <v>448</v>
      </c>
      <c r="B146" s="207" t="s">
        <v>0</v>
      </c>
      <c r="C146" s="207" t="s">
        <v>50</v>
      </c>
      <c r="D146" s="207" t="s">
        <v>50</v>
      </c>
      <c r="E146" s="207" t="s">
        <v>575</v>
      </c>
      <c r="F146" s="207"/>
      <c r="G146" s="210">
        <f t="shared" si="11"/>
        <v>114295.19</v>
      </c>
      <c r="H146" s="225">
        <f t="shared" si="11"/>
        <v>153000</v>
      </c>
    </row>
    <row r="147" spans="1:8" ht="18.75" customHeight="1">
      <c r="A147" s="236" t="s">
        <v>449</v>
      </c>
      <c r="B147" s="207" t="s">
        <v>0</v>
      </c>
      <c r="C147" s="207" t="s">
        <v>50</v>
      </c>
      <c r="D147" s="207" t="s">
        <v>50</v>
      </c>
      <c r="E147" s="207" t="s">
        <v>575</v>
      </c>
      <c r="F147" s="207" t="s">
        <v>450</v>
      </c>
      <c r="G147" s="210">
        <v>114295.19</v>
      </c>
      <c r="H147" s="225">
        <v>153000</v>
      </c>
    </row>
    <row r="148" spans="1:8" ht="16.5">
      <c r="A148" s="221" t="s">
        <v>63</v>
      </c>
      <c r="B148" s="201" t="s">
        <v>0</v>
      </c>
      <c r="C148" s="202" t="s">
        <v>64</v>
      </c>
      <c r="D148" s="202"/>
      <c r="E148" s="202"/>
      <c r="F148" s="202"/>
      <c r="G148" s="203">
        <f>G149+G170</f>
        <v>11841283</v>
      </c>
      <c r="H148" s="222">
        <f>H149+H170</f>
        <v>11974802</v>
      </c>
    </row>
    <row r="149" spans="1:8" ht="16.5">
      <c r="A149" s="221" t="s">
        <v>65</v>
      </c>
      <c r="B149" s="201" t="s">
        <v>0</v>
      </c>
      <c r="C149" s="201" t="s">
        <v>64</v>
      </c>
      <c r="D149" s="201" t="s">
        <v>9</v>
      </c>
      <c r="E149" s="202"/>
      <c r="F149" s="202"/>
      <c r="G149" s="217">
        <f>G150+G166</f>
        <v>9401370</v>
      </c>
      <c r="H149" s="240">
        <f>H150+H158+H166</f>
        <v>9531569</v>
      </c>
    </row>
    <row r="150" spans="1:8" ht="49.5">
      <c r="A150" s="235" t="s">
        <v>69</v>
      </c>
      <c r="B150" s="189" t="s">
        <v>0</v>
      </c>
      <c r="C150" s="212" t="s">
        <v>64</v>
      </c>
      <c r="D150" s="189" t="s">
        <v>9</v>
      </c>
      <c r="E150" s="212" t="s">
        <v>306</v>
      </c>
      <c r="F150" s="189"/>
      <c r="G150" s="210">
        <f>G151</f>
        <v>9285370</v>
      </c>
      <c r="H150" s="225">
        <f>H151</f>
        <v>0</v>
      </c>
    </row>
    <row r="151" spans="1:8" ht="23.25" customHeight="1">
      <c r="A151" s="244" t="s">
        <v>301</v>
      </c>
      <c r="B151" s="212" t="s">
        <v>0</v>
      </c>
      <c r="C151" s="212" t="s">
        <v>64</v>
      </c>
      <c r="D151" s="212" t="s">
        <v>9</v>
      </c>
      <c r="E151" s="209" t="s">
        <v>302</v>
      </c>
      <c r="F151" s="189"/>
      <c r="G151" s="210">
        <f>G152+G156</f>
        <v>9285370</v>
      </c>
      <c r="H151" s="225">
        <f>H152+H156</f>
        <v>0</v>
      </c>
    </row>
    <row r="152" spans="1:8" ht="35.25" customHeight="1">
      <c r="A152" s="235" t="s">
        <v>66</v>
      </c>
      <c r="B152" s="189" t="s">
        <v>0</v>
      </c>
      <c r="C152" s="212" t="s">
        <v>64</v>
      </c>
      <c r="D152" s="189" t="s">
        <v>9</v>
      </c>
      <c r="E152" s="209" t="s">
        <v>303</v>
      </c>
      <c r="F152" s="189"/>
      <c r="G152" s="210">
        <f>G153+G154+G155</f>
        <v>8016793</v>
      </c>
      <c r="H152" s="225">
        <f>H153+H154+H155</f>
        <v>0</v>
      </c>
    </row>
    <row r="153" spans="1:8" ht="16.5">
      <c r="A153" s="236" t="s">
        <v>67</v>
      </c>
      <c r="B153" s="208" t="s">
        <v>0</v>
      </c>
      <c r="C153" s="208" t="s">
        <v>64</v>
      </c>
      <c r="D153" s="208" t="s">
        <v>9</v>
      </c>
      <c r="E153" s="209" t="s">
        <v>303</v>
      </c>
      <c r="F153" s="212" t="s">
        <v>68</v>
      </c>
      <c r="G153" s="210">
        <v>5007146</v>
      </c>
      <c r="H153" s="225">
        <v>0</v>
      </c>
    </row>
    <row r="154" spans="1:8" ht="33">
      <c r="A154" s="243" t="s">
        <v>25</v>
      </c>
      <c r="B154" s="207" t="s">
        <v>0</v>
      </c>
      <c r="C154" s="209" t="s">
        <v>64</v>
      </c>
      <c r="D154" s="209" t="s">
        <v>9</v>
      </c>
      <c r="E154" s="209" t="s">
        <v>303</v>
      </c>
      <c r="F154" s="209" t="s">
        <v>26</v>
      </c>
      <c r="G154" s="210">
        <v>2673647</v>
      </c>
      <c r="H154" s="225">
        <v>0</v>
      </c>
    </row>
    <row r="155" spans="1:8" ht="16.5">
      <c r="A155" s="227" t="s">
        <v>27</v>
      </c>
      <c r="B155" s="189" t="s">
        <v>0</v>
      </c>
      <c r="C155" s="189" t="s">
        <v>64</v>
      </c>
      <c r="D155" s="189" t="s">
        <v>9</v>
      </c>
      <c r="E155" s="209" t="s">
        <v>303</v>
      </c>
      <c r="F155" s="212" t="s">
        <v>28</v>
      </c>
      <c r="G155" s="218">
        <v>336000</v>
      </c>
      <c r="H155" s="242">
        <v>0</v>
      </c>
    </row>
    <row r="156" spans="1:8" ht="16.5">
      <c r="A156" s="245" t="s">
        <v>304</v>
      </c>
      <c r="B156" s="208" t="s">
        <v>0</v>
      </c>
      <c r="C156" s="208" t="s">
        <v>64</v>
      </c>
      <c r="D156" s="208" t="s">
        <v>9</v>
      </c>
      <c r="E156" s="209" t="s">
        <v>305</v>
      </c>
      <c r="F156" s="209"/>
      <c r="G156" s="218">
        <f>G157</f>
        <v>1268577</v>
      </c>
      <c r="H156" s="242">
        <f>H157</f>
        <v>0</v>
      </c>
    </row>
    <row r="157" spans="1:8" ht="33">
      <c r="A157" s="236" t="s">
        <v>25</v>
      </c>
      <c r="B157" s="208" t="s">
        <v>0</v>
      </c>
      <c r="C157" s="208" t="s">
        <v>64</v>
      </c>
      <c r="D157" s="208" t="s">
        <v>9</v>
      </c>
      <c r="E157" s="209" t="s">
        <v>305</v>
      </c>
      <c r="F157" s="209" t="s">
        <v>26</v>
      </c>
      <c r="G157" s="218">
        <v>1268577</v>
      </c>
      <c r="H157" s="242">
        <v>0</v>
      </c>
    </row>
    <row r="158" spans="1:8" ht="49.5">
      <c r="A158" s="175" t="s">
        <v>12</v>
      </c>
      <c r="B158" s="189" t="s">
        <v>0</v>
      </c>
      <c r="C158" s="212" t="s">
        <v>64</v>
      </c>
      <c r="D158" s="189" t="s">
        <v>9</v>
      </c>
      <c r="E158" s="212" t="s">
        <v>257</v>
      </c>
      <c r="F158" s="189"/>
      <c r="G158" s="210">
        <f>G159</f>
        <v>0</v>
      </c>
      <c r="H158" s="225">
        <f>H159</f>
        <v>9415569</v>
      </c>
    </row>
    <row r="159" spans="1:8" ht="16.5">
      <c r="A159" s="175" t="s">
        <v>29</v>
      </c>
      <c r="B159" s="212" t="s">
        <v>0</v>
      </c>
      <c r="C159" s="212" t="s">
        <v>64</v>
      </c>
      <c r="D159" s="212" t="s">
        <v>9</v>
      </c>
      <c r="E159" s="209" t="s">
        <v>265</v>
      </c>
      <c r="F159" s="189"/>
      <c r="G159" s="210">
        <f>G160+G164</f>
        <v>0</v>
      </c>
      <c r="H159" s="225">
        <f>H160+H164</f>
        <v>9415569</v>
      </c>
    </row>
    <row r="160" spans="1:8" ht="49.5">
      <c r="A160" s="472" t="s">
        <v>66</v>
      </c>
      <c r="B160" s="189" t="s">
        <v>0</v>
      </c>
      <c r="C160" s="212" t="s">
        <v>64</v>
      </c>
      <c r="D160" s="189" t="s">
        <v>9</v>
      </c>
      <c r="E160" s="209" t="s">
        <v>639</v>
      </c>
      <c r="F160" s="189"/>
      <c r="G160" s="210">
        <f>G161+G162+G163</f>
        <v>0</v>
      </c>
      <c r="H160" s="225">
        <f>H161+H162+H163</f>
        <v>8022616</v>
      </c>
    </row>
    <row r="161" spans="1:8" ht="16.5">
      <c r="A161" s="236" t="s">
        <v>67</v>
      </c>
      <c r="B161" s="208" t="s">
        <v>0</v>
      </c>
      <c r="C161" s="208" t="s">
        <v>64</v>
      </c>
      <c r="D161" s="208" t="s">
        <v>9</v>
      </c>
      <c r="E161" s="209" t="s">
        <v>639</v>
      </c>
      <c r="F161" s="212" t="s">
        <v>68</v>
      </c>
      <c r="G161" s="210">
        <v>0</v>
      </c>
      <c r="H161" s="225">
        <v>5008196</v>
      </c>
    </row>
    <row r="162" spans="1:8" ht="33">
      <c r="A162" s="243" t="s">
        <v>25</v>
      </c>
      <c r="B162" s="207" t="s">
        <v>0</v>
      </c>
      <c r="C162" s="209" t="s">
        <v>64</v>
      </c>
      <c r="D162" s="209" t="s">
        <v>9</v>
      </c>
      <c r="E162" s="209" t="s">
        <v>639</v>
      </c>
      <c r="F162" s="209" t="s">
        <v>26</v>
      </c>
      <c r="G162" s="210">
        <v>0</v>
      </c>
      <c r="H162" s="225">
        <v>2678420</v>
      </c>
    </row>
    <row r="163" spans="1:8" ht="16.5">
      <c r="A163" s="227" t="s">
        <v>27</v>
      </c>
      <c r="B163" s="189" t="s">
        <v>0</v>
      </c>
      <c r="C163" s="189" t="s">
        <v>64</v>
      </c>
      <c r="D163" s="189" t="s">
        <v>9</v>
      </c>
      <c r="E163" s="209" t="s">
        <v>639</v>
      </c>
      <c r="F163" s="212" t="s">
        <v>28</v>
      </c>
      <c r="G163" s="218">
        <v>0</v>
      </c>
      <c r="H163" s="242">
        <v>336000</v>
      </c>
    </row>
    <row r="164" spans="1:8" ht="16.5">
      <c r="A164" s="245" t="s">
        <v>304</v>
      </c>
      <c r="B164" s="208" t="s">
        <v>0</v>
      </c>
      <c r="C164" s="208" t="s">
        <v>64</v>
      </c>
      <c r="D164" s="208" t="s">
        <v>9</v>
      </c>
      <c r="E164" s="209" t="s">
        <v>640</v>
      </c>
      <c r="F164" s="209"/>
      <c r="G164" s="218">
        <f>G165</f>
        <v>0</v>
      </c>
      <c r="H164" s="242">
        <f>H165</f>
        <v>1392953</v>
      </c>
    </row>
    <row r="165" spans="1:8" ht="33">
      <c r="A165" s="236" t="s">
        <v>25</v>
      </c>
      <c r="B165" s="208" t="s">
        <v>0</v>
      </c>
      <c r="C165" s="208" t="s">
        <v>64</v>
      </c>
      <c r="D165" s="208" t="s">
        <v>9</v>
      </c>
      <c r="E165" s="209" t="s">
        <v>640</v>
      </c>
      <c r="F165" s="209" t="s">
        <v>26</v>
      </c>
      <c r="G165" s="218">
        <v>0</v>
      </c>
      <c r="H165" s="242">
        <v>1392953</v>
      </c>
    </row>
    <row r="166" spans="1:8" ht="48.75" customHeight="1">
      <c r="A166" s="236" t="s">
        <v>624</v>
      </c>
      <c r="B166" s="208" t="s">
        <v>0</v>
      </c>
      <c r="C166" s="208" t="s">
        <v>64</v>
      </c>
      <c r="D166" s="208" t="s">
        <v>9</v>
      </c>
      <c r="E166" s="212" t="s">
        <v>269</v>
      </c>
      <c r="F166" s="209"/>
      <c r="G166" s="218">
        <f t="shared" ref="G166:H168" si="12">G167</f>
        <v>116000</v>
      </c>
      <c r="H166" s="242">
        <f t="shared" si="12"/>
        <v>116000</v>
      </c>
    </row>
    <row r="167" spans="1:8" ht="16.5">
      <c r="A167" s="236" t="s">
        <v>653</v>
      </c>
      <c r="B167" s="208" t="s">
        <v>0</v>
      </c>
      <c r="C167" s="208" t="s">
        <v>64</v>
      </c>
      <c r="D167" s="208" t="s">
        <v>9</v>
      </c>
      <c r="E167" s="209" t="s">
        <v>660</v>
      </c>
      <c r="F167" s="209"/>
      <c r="G167" s="218">
        <f t="shared" si="12"/>
        <v>116000</v>
      </c>
      <c r="H167" s="242">
        <f t="shared" si="12"/>
        <v>116000</v>
      </c>
    </row>
    <row r="168" spans="1:8" ht="16.5">
      <c r="A168" s="236" t="s">
        <v>654</v>
      </c>
      <c r="B168" s="208" t="s">
        <v>0</v>
      </c>
      <c r="C168" s="208" t="s">
        <v>64</v>
      </c>
      <c r="D168" s="208" t="s">
        <v>9</v>
      </c>
      <c r="E168" s="209" t="s">
        <v>661</v>
      </c>
      <c r="F168" s="209"/>
      <c r="G168" s="218">
        <f t="shared" si="12"/>
        <v>116000</v>
      </c>
      <c r="H168" s="242">
        <f t="shared" si="12"/>
        <v>116000</v>
      </c>
    </row>
    <row r="169" spans="1:8" ht="33">
      <c r="A169" s="236" t="s">
        <v>25</v>
      </c>
      <c r="B169" s="208" t="s">
        <v>0</v>
      </c>
      <c r="C169" s="208" t="s">
        <v>64</v>
      </c>
      <c r="D169" s="208" t="s">
        <v>9</v>
      </c>
      <c r="E169" s="209" t="s">
        <v>661</v>
      </c>
      <c r="F169" s="209" t="s">
        <v>26</v>
      </c>
      <c r="G169" s="218">
        <v>116000</v>
      </c>
      <c r="H169" s="242">
        <v>116000</v>
      </c>
    </row>
    <row r="170" spans="1:8" ht="26.25" customHeight="1">
      <c r="A170" s="221" t="s">
        <v>70</v>
      </c>
      <c r="B170" s="204" t="s">
        <v>0</v>
      </c>
      <c r="C170" s="205" t="s">
        <v>64</v>
      </c>
      <c r="D170" s="205" t="s">
        <v>22</v>
      </c>
      <c r="E170" s="219"/>
      <c r="F170" s="205"/>
      <c r="G170" s="206">
        <f>G171</f>
        <v>2439913</v>
      </c>
      <c r="H170" s="224">
        <f>H171+H176</f>
        <v>2443233</v>
      </c>
    </row>
    <row r="171" spans="1:8" ht="49.5">
      <c r="A171" s="235" t="s">
        <v>69</v>
      </c>
      <c r="B171" s="207" t="s">
        <v>0</v>
      </c>
      <c r="C171" s="209" t="s">
        <v>64</v>
      </c>
      <c r="D171" s="209" t="s">
        <v>22</v>
      </c>
      <c r="E171" s="209" t="s">
        <v>306</v>
      </c>
      <c r="F171" s="209"/>
      <c r="G171" s="210">
        <f>G172</f>
        <v>2439913</v>
      </c>
      <c r="H171" s="225">
        <f>H172</f>
        <v>0</v>
      </c>
    </row>
    <row r="172" spans="1:8" ht="16.5">
      <c r="A172" s="235" t="s">
        <v>307</v>
      </c>
      <c r="B172" s="189" t="s">
        <v>0</v>
      </c>
      <c r="C172" s="189" t="s">
        <v>64</v>
      </c>
      <c r="D172" s="189" t="s">
        <v>22</v>
      </c>
      <c r="E172" s="209" t="s">
        <v>308</v>
      </c>
      <c r="F172" s="209"/>
      <c r="G172" s="210">
        <f>G173</f>
        <v>2439913</v>
      </c>
      <c r="H172" s="225">
        <f>H173</f>
        <v>0</v>
      </c>
    </row>
    <row r="173" spans="1:8" ht="49.5">
      <c r="A173" s="235" t="s">
        <v>455</v>
      </c>
      <c r="B173" s="189" t="s">
        <v>0</v>
      </c>
      <c r="C173" s="189" t="s">
        <v>64</v>
      </c>
      <c r="D173" s="189" t="s">
        <v>22</v>
      </c>
      <c r="E173" s="189" t="s">
        <v>309</v>
      </c>
      <c r="F173" s="212"/>
      <c r="G173" s="218">
        <f>G174+G175</f>
        <v>2439913</v>
      </c>
      <c r="H173" s="242">
        <f>H174+H175</f>
        <v>0</v>
      </c>
    </row>
    <row r="174" spans="1:8" ht="21.75" customHeight="1">
      <c r="A174" s="235" t="s">
        <v>15</v>
      </c>
      <c r="B174" s="189" t="s">
        <v>0</v>
      </c>
      <c r="C174" s="189" t="s">
        <v>64</v>
      </c>
      <c r="D174" s="189" t="s">
        <v>22</v>
      </c>
      <c r="E174" s="189" t="s">
        <v>309</v>
      </c>
      <c r="F174" s="212" t="s">
        <v>16</v>
      </c>
      <c r="G174" s="218">
        <v>2169233</v>
      </c>
      <c r="H174" s="242">
        <v>0</v>
      </c>
    </row>
    <row r="175" spans="1:8" ht="33">
      <c r="A175" s="236" t="s">
        <v>25</v>
      </c>
      <c r="B175" s="189" t="s">
        <v>0</v>
      </c>
      <c r="C175" s="189" t="s">
        <v>64</v>
      </c>
      <c r="D175" s="189" t="s">
        <v>22</v>
      </c>
      <c r="E175" s="189" t="s">
        <v>309</v>
      </c>
      <c r="F175" s="212" t="s">
        <v>26</v>
      </c>
      <c r="G175" s="218">
        <v>270680</v>
      </c>
      <c r="H175" s="242">
        <v>0</v>
      </c>
    </row>
    <row r="176" spans="1:8" ht="49.5">
      <c r="A176" s="175" t="s">
        <v>12</v>
      </c>
      <c r="B176" s="207" t="s">
        <v>0</v>
      </c>
      <c r="C176" s="209" t="s">
        <v>64</v>
      </c>
      <c r="D176" s="209" t="s">
        <v>22</v>
      </c>
      <c r="E176" s="209" t="s">
        <v>257</v>
      </c>
      <c r="F176" s="209"/>
      <c r="G176" s="210">
        <f>G177</f>
        <v>0</v>
      </c>
      <c r="H176" s="225">
        <f>H177</f>
        <v>2443233</v>
      </c>
    </row>
    <row r="177" spans="1:8" ht="16.5">
      <c r="A177" s="175" t="s">
        <v>29</v>
      </c>
      <c r="B177" s="189" t="s">
        <v>0</v>
      </c>
      <c r="C177" s="189" t="s">
        <v>64</v>
      </c>
      <c r="D177" s="189" t="s">
        <v>22</v>
      </c>
      <c r="E177" s="209" t="s">
        <v>265</v>
      </c>
      <c r="F177" s="209"/>
      <c r="G177" s="210">
        <f>G178</f>
        <v>0</v>
      </c>
      <c r="H177" s="225">
        <f>H178</f>
        <v>2443233</v>
      </c>
    </row>
    <row r="178" spans="1:8" ht="49.5">
      <c r="A178" s="472" t="s">
        <v>455</v>
      </c>
      <c r="B178" s="189" t="s">
        <v>0</v>
      </c>
      <c r="C178" s="189" t="s">
        <v>64</v>
      </c>
      <c r="D178" s="189" t="s">
        <v>22</v>
      </c>
      <c r="E178" s="189" t="s">
        <v>641</v>
      </c>
      <c r="F178" s="212"/>
      <c r="G178" s="218">
        <f>G179+G180</f>
        <v>0</v>
      </c>
      <c r="H178" s="242">
        <f>H179+H180</f>
        <v>2443233</v>
      </c>
    </row>
    <row r="179" spans="1:8" ht="33">
      <c r="A179" s="235" t="s">
        <v>15</v>
      </c>
      <c r="B179" s="189" t="s">
        <v>0</v>
      </c>
      <c r="C179" s="189" t="s">
        <v>64</v>
      </c>
      <c r="D179" s="189" t="s">
        <v>22</v>
      </c>
      <c r="E179" s="189" t="s">
        <v>641</v>
      </c>
      <c r="F179" s="212" t="s">
        <v>16</v>
      </c>
      <c r="G179" s="218">
        <v>0</v>
      </c>
      <c r="H179" s="242">
        <v>2169233</v>
      </c>
    </row>
    <row r="180" spans="1:8" ht="33">
      <c r="A180" s="236" t="s">
        <v>25</v>
      </c>
      <c r="B180" s="189" t="s">
        <v>0</v>
      </c>
      <c r="C180" s="189" t="s">
        <v>64</v>
      </c>
      <c r="D180" s="189" t="s">
        <v>22</v>
      </c>
      <c r="E180" s="189" t="s">
        <v>641</v>
      </c>
      <c r="F180" s="212" t="s">
        <v>26</v>
      </c>
      <c r="G180" s="218">
        <v>0</v>
      </c>
      <c r="H180" s="242">
        <v>274000</v>
      </c>
    </row>
    <row r="181" spans="1:8" ht="16.5">
      <c r="A181" s="237" t="s">
        <v>619</v>
      </c>
      <c r="B181" s="201" t="s">
        <v>0</v>
      </c>
      <c r="C181" s="201" t="s">
        <v>39</v>
      </c>
      <c r="D181" s="201"/>
      <c r="E181" s="201"/>
      <c r="F181" s="202"/>
      <c r="G181" s="217">
        <f t="shared" ref="G181:H185" si="13">G182</f>
        <v>0</v>
      </c>
      <c r="H181" s="240">
        <f t="shared" si="13"/>
        <v>0</v>
      </c>
    </row>
    <row r="182" spans="1:8" ht="16.5">
      <c r="A182" s="237" t="s">
        <v>620</v>
      </c>
      <c r="B182" s="201" t="s">
        <v>0</v>
      </c>
      <c r="C182" s="201" t="s">
        <v>39</v>
      </c>
      <c r="D182" s="201" t="s">
        <v>39</v>
      </c>
      <c r="E182" s="201"/>
      <c r="F182" s="202"/>
      <c r="G182" s="217">
        <f t="shared" si="13"/>
        <v>0</v>
      </c>
      <c r="H182" s="240">
        <f t="shared" si="13"/>
        <v>0</v>
      </c>
    </row>
    <row r="183" spans="1:8" ht="49.5">
      <c r="A183" s="236" t="s">
        <v>621</v>
      </c>
      <c r="B183" s="189" t="s">
        <v>0</v>
      </c>
      <c r="C183" s="189" t="s">
        <v>39</v>
      </c>
      <c r="D183" s="189" t="s">
        <v>39</v>
      </c>
      <c r="E183" s="189" t="s">
        <v>318</v>
      </c>
      <c r="F183" s="212"/>
      <c r="G183" s="218">
        <f t="shared" si="13"/>
        <v>0</v>
      </c>
      <c r="H183" s="242">
        <f t="shared" si="13"/>
        <v>0</v>
      </c>
    </row>
    <row r="184" spans="1:8" ht="16.5">
      <c r="A184" s="236" t="s">
        <v>622</v>
      </c>
      <c r="B184" s="189" t="s">
        <v>0</v>
      </c>
      <c r="C184" s="189" t="s">
        <v>39</v>
      </c>
      <c r="D184" s="189" t="s">
        <v>39</v>
      </c>
      <c r="E184" s="189" t="s">
        <v>317</v>
      </c>
      <c r="F184" s="212"/>
      <c r="G184" s="218">
        <f t="shared" si="13"/>
        <v>0</v>
      </c>
      <c r="H184" s="242">
        <f t="shared" si="13"/>
        <v>0</v>
      </c>
    </row>
    <row r="185" spans="1:8" ht="17.25" customHeight="1">
      <c r="A185" s="236" t="s">
        <v>623</v>
      </c>
      <c r="B185" s="189" t="s">
        <v>0</v>
      </c>
      <c r="C185" s="189" t="s">
        <v>39</v>
      </c>
      <c r="D185" s="189" t="s">
        <v>39</v>
      </c>
      <c r="E185" s="189" t="s">
        <v>561</v>
      </c>
      <c r="F185" s="212"/>
      <c r="G185" s="218">
        <f t="shared" si="13"/>
        <v>0</v>
      </c>
      <c r="H185" s="242">
        <f t="shared" si="13"/>
        <v>0</v>
      </c>
    </row>
    <row r="186" spans="1:8" ht="33">
      <c r="A186" s="236" t="s">
        <v>25</v>
      </c>
      <c r="B186" s="189" t="s">
        <v>0</v>
      </c>
      <c r="C186" s="189" t="s">
        <v>39</v>
      </c>
      <c r="D186" s="189" t="s">
        <v>39</v>
      </c>
      <c r="E186" s="189" t="s">
        <v>561</v>
      </c>
      <c r="F186" s="212" t="s">
        <v>26</v>
      </c>
      <c r="G186" s="218">
        <v>0</v>
      </c>
      <c r="H186" s="242">
        <v>0</v>
      </c>
    </row>
    <row r="187" spans="1:8" ht="16.5">
      <c r="A187" s="237" t="s">
        <v>71</v>
      </c>
      <c r="B187" s="201" t="s">
        <v>0</v>
      </c>
      <c r="C187" s="201" t="s">
        <v>44</v>
      </c>
      <c r="D187" s="201"/>
      <c r="E187" s="201"/>
      <c r="F187" s="202"/>
      <c r="G187" s="217">
        <f>G188+G197</f>
        <v>435064</v>
      </c>
      <c r="H187" s="240">
        <f>H188+H197</f>
        <v>441564</v>
      </c>
    </row>
    <row r="188" spans="1:8" ht="16.5">
      <c r="A188" s="237" t="s">
        <v>72</v>
      </c>
      <c r="B188" s="201" t="s">
        <v>0</v>
      </c>
      <c r="C188" s="201" t="s">
        <v>44</v>
      </c>
      <c r="D188" s="201" t="s">
        <v>9</v>
      </c>
      <c r="E188" s="189"/>
      <c r="F188" s="212"/>
      <c r="G188" s="217">
        <f>G189</f>
        <v>147564</v>
      </c>
      <c r="H188" s="240">
        <f>H189+H193</f>
        <v>147564</v>
      </c>
    </row>
    <row r="189" spans="1:8" ht="49.5" customHeight="1">
      <c r="A189" s="235" t="s">
        <v>517</v>
      </c>
      <c r="B189" s="189" t="s">
        <v>0</v>
      </c>
      <c r="C189" s="189" t="s">
        <v>44</v>
      </c>
      <c r="D189" s="189" t="s">
        <v>9</v>
      </c>
      <c r="E189" s="189" t="s">
        <v>290</v>
      </c>
      <c r="F189" s="212"/>
      <c r="G189" s="218">
        <f>G190</f>
        <v>147564</v>
      </c>
      <c r="H189" s="242">
        <f>H190</f>
        <v>0</v>
      </c>
    </row>
    <row r="190" spans="1:8" ht="33">
      <c r="A190" s="195" t="s">
        <v>312</v>
      </c>
      <c r="B190" s="189" t="s">
        <v>0</v>
      </c>
      <c r="C190" s="189" t="s">
        <v>44</v>
      </c>
      <c r="D190" s="189" t="s">
        <v>9</v>
      </c>
      <c r="E190" s="189" t="s">
        <v>536</v>
      </c>
      <c r="F190" s="212"/>
      <c r="G190" s="218">
        <f>G191</f>
        <v>147564</v>
      </c>
      <c r="H190" s="242">
        <f>H191</f>
        <v>0</v>
      </c>
    </row>
    <row r="191" spans="1:8" ht="16.5">
      <c r="A191" s="243" t="s">
        <v>313</v>
      </c>
      <c r="B191" s="189" t="s">
        <v>0</v>
      </c>
      <c r="C191" s="189" t="s">
        <v>44</v>
      </c>
      <c r="D191" s="189" t="s">
        <v>9</v>
      </c>
      <c r="E191" s="189" t="s">
        <v>590</v>
      </c>
      <c r="F191" s="212"/>
      <c r="G191" s="218">
        <f>G192</f>
        <v>147564</v>
      </c>
      <c r="H191" s="242">
        <f>H192</f>
        <v>0</v>
      </c>
    </row>
    <row r="192" spans="1:8" ht="16.5">
      <c r="A192" s="236" t="s">
        <v>73</v>
      </c>
      <c r="B192" s="189" t="s">
        <v>0</v>
      </c>
      <c r="C192" s="189" t="s">
        <v>44</v>
      </c>
      <c r="D192" s="189" t="s">
        <v>9</v>
      </c>
      <c r="E192" s="189" t="s">
        <v>590</v>
      </c>
      <c r="F192" s="212" t="s">
        <v>74</v>
      </c>
      <c r="G192" s="218">
        <v>147564</v>
      </c>
      <c r="H192" s="242">
        <v>0</v>
      </c>
    </row>
    <row r="193" spans="1:8" ht="55.5" customHeight="1">
      <c r="A193" s="175" t="s">
        <v>12</v>
      </c>
      <c r="B193" s="189" t="s">
        <v>0</v>
      </c>
      <c r="C193" s="189" t="s">
        <v>44</v>
      </c>
      <c r="D193" s="189" t="s">
        <v>9</v>
      </c>
      <c r="E193" s="189" t="s">
        <v>257</v>
      </c>
      <c r="F193" s="212"/>
      <c r="G193" s="218">
        <f t="shared" ref="G193:H195" si="14">G194</f>
        <v>0</v>
      </c>
      <c r="H193" s="242">
        <f t="shared" si="14"/>
        <v>147564</v>
      </c>
    </row>
    <row r="194" spans="1:8" ht="21" customHeight="1">
      <c r="A194" s="175" t="s">
        <v>29</v>
      </c>
      <c r="B194" s="189" t="s">
        <v>0</v>
      </c>
      <c r="C194" s="189" t="s">
        <v>44</v>
      </c>
      <c r="D194" s="189" t="s">
        <v>9</v>
      </c>
      <c r="E194" s="189" t="s">
        <v>265</v>
      </c>
      <c r="F194" s="212"/>
      <c r="G194" s="218">
        <f t="shared" si="14"/>
        <v>0</v>
      </c>
      <c r="H194" s="242">
        <f t="shared" si="14"/>
        <v>147564</v>
      </c>
    </row>
    <row r="195" spans="1:8" ht="16.5">
      <c r="A195" s="243" t="s">
        <v>313</v>
      </c>
      <c r="B195" s="189" t="s">
        <v>0</v>
      </c>
      <c r="C195" s="189" t="s">
        <v>44</v>
      </c>
      <c r="D195" s="189" t="s">
        <v>9</v>
      </c>
      <c r="E195" s="189" t="s">
        <v>642</v>
      </c>
      <c r="F195" s="212"/>
      <c r="G195" s="218">
        <f t="shared" si="14"/>
        <v>0</v>
      </c>
      <c r="H195" s="242">
        <f t="shared" si="14"/>
        <v>147564</v>
      </c>
    </row>
    <row r="196" spans="1:8" ht="16.5">
      <c r="A196" s="243" t="s">
        <v>73</v>
      </c>
      <c r="B196" s="189" t="s">
        <v>0</v>
      </c>
      <c r="C196" s="189" t="s">
        <v>44</v>
      </c>
      <c r="D196" s="189" t="s">
        <v>9</v>
      </c>
      <c r="E196" s="189" t="s">
        <v>642</v>
      </c>
      <c r="F196" s="212" t="s">
        <v>74</v>
      </c>
      <c r="G196" s="218">
        <v>0</v>
      </c>
      <c r="H196" s="242">
        <v>147564</v>
      </c>
    </row>
    <row r="197" spans="1:8" ht="16.5">
      <c r="A197" s="246" t="s">
        <v>75</v>
      </c>
      <c r="B197" s="201" t="s">
        <v>0</v>
      </c>
      <c r="C197" s="201" t="s">
        <v>44</v>
      </c>
      <c r="D197" s="201" t="s">
        <v>18</v>
      </c>
      <c r="E197" s="201"/>
      <c r="F197" s="202"/>
      <c r="G197" s="217">
        <f>+G206+G198+P226</f>
        <v>287500</v>
      </c>
      <c r="H197" s="240">
        <f>+H206+H198+H202+H217</f>
        <v>294000</v>
      </c>
    </row>
    <row r="198" spans="1:8" ht="49.5">
      <c r="A198" s="236" t="s">
        <v>551</v>
      </c>
      <c r="B198" s="212" t="s">
        <v>0</v>
      </c>
      <c r="C198" s="212" t="s">
        <v>44</v>
      </c>
      <c r="D198" s="212" t="s">
        <v>18</v>
      </c>
      <c r="E198" s="189" t="s">
        <v>576</v>
      </c>
      <c r="F198" s="212"/>
      <c r="G198" s="218">
        <f t="shared" ref="G198:H200" si="15">G199</f>
        <v>46000</v>
      </c>
      <c r="H198" s="242">
        <f t="shared" si="15"/>
        <v>0</v>
      </c>
    </row>
    <row r="199" spans="1:8" ht="16.5">
      <c r="A199" s="236" t="s">
        <v>610</v>
      </c>
      <c r="B199" s="212" t="s">
        <v>0</v>
      </c>
      <c r="C199" s="212" t="s">
        <v>44</v>
      </c>
      <c r="D199" s="212" t="s">
        <v>18</v>
      </c>
      <c r="E199" s="189" t="s">
        <v>577</v>
      </c>
      <c r="F199" s="212"/>
      <c r="G199" s="218">
        <f t="shared" si="15"/>
        <v>46000</v>
      </c>
      <c r="H199" s="242">
        <f t="shared" si="15"/>
        <v>0</v>
      </c>
    </row>
    <row r="200" spans="1:8" ht="33">
      <c r="A200" s="236" t="s">
        <v>550</v>
      </c>
      <c r="B200" s="212" t="s">
        <v>0</v>
      </c>
      <c r="C200" s="212" t="s">
        <v>44</v>
      </c>
      <c r="D200" s="212" t="s">
        <v>18</v>
      </c>
      <c r="E200" s="189" t="s">
        <v>578</v>
      </c>
      <c r="F200" s="212"/>
      <c r="G200" s="218">
        <f t="shared" si="15"/>
        <v>46000</v>
      </c>
      <c r="H200" s="242">
        <f t="shared" si="15"/>
        <v>0</v>
      </c>
    </row>
    <row r="201" spans="1:8" ht="33">
      <c r="A201" s="236" t="s">
        <v>548</v>
      </c>
      <c r="B201" s="212" t="s">
        <v>0</v>
      </c>
      <c r="C201" s="212" t="s">
        <v>44</v>
      </c>
      <c r="D201" s="212" t="s">
        <v>18</v>
      </c>
      <c r="E201" s="189" t="s">
        <v>578</v>
      </c>
      <c r="F201" s="212" t="s">
        <v>547</v>
      </c>
      <c r="G201" s="218">
        <v>46000</v>
      </c>
      <c r="H201" s="242">
        <v>0</v>
      </c>
    </row>
    <row r="202" spans="1:8" ht="49.5">
      <c r="A202" s="175" t="s">
        <v>12</v>
      </c>
      <c r="B202" s="212" t="s">
        <v>0</v>
      </c>
      <c r="C202" s="212" t="s">
        <v>44</v>
      </c>
      <c r="D202" s="212" t="s">
        <v>18</v>
      </c>
      <c r="E202" s="189" t="s">
        <v>643</v>
      </c>
      <c r="F202" s="212"/>
      <c r="G202" s="218">
        <f t="shared" ref="G202:H204" si="16">G203</f>
        <v>0</v>
      </c>
      <c r="H202" s="242">
        <f t="shared" si="16"/>
        <v>45000</v>
      </c>
    </row>
    <row r="203" spans="1:8" ht="16.5">
      <c r="A203" s="175" t="s">
        <v>29</v>
      </c>
      <c r="B203" s="212" t="s">
        <v>0</v>
      </c>
      <c r="C203" s="212" t="s">
        <v>44</v>
      </c>
      <c r="D203" s="212" t="s">
        <v>18</v>
      </c>
      <c r="E203" s="189" t="s">
        <v>265</v>
      </c>
      <c r="F203" s="212"/>
      <c r="G203" s="218">
        <f t="shared" si="16"/>
        <v>0</v>
      </c>
      <c r="H203" s="242">
        <f t="shared" si="16"/>
        <v>45000</v>
      </c>
    </row>
    <row r="204" spans="1:8" ht="33">
      <c r="A204" s="236" t="s">
        <v>550</v>
      </c>
      <c r="B204" s="212" t="s">
        <v>0</v>
      </c>
      <c r="C204" s="212" t="s">
        <v>44</v>
      </c>
      <c r="D204" s="212" t="s">
        <v>18</v>
      </c>
      <c r="E204" s="189" t="s">
        <v>644</v>
      </c>
      <c r="F204" s="212"/>
      <c r="G204" s="218">
        <f t="shared" si="16"/>
        <v>0</v>
      </c>
      <c r="H204" s="242">
        <f t="shared" si="16"/>
        <v>45000</v>
      </c>
    </row>
    <row r="205" spans="1:8" ht="33">
      <c r="A205" s="236" t="s">
        <v>548</v>
      </c>
      <c r="B205" s="212" t="s">
        <v>0</v>
      </c>
      <c r="C205" s="212" t="s">
        <v>44</v>
      </c>
      <c r="D205" s="212" t="s">
        <v>18</v>
      </c>
      <c r="E205" s="189" t="s">
        <v>644</v>
      </c>
      <c r="F205" s="212" t="s">
        <v>547</v>
      </c>
      <c r="G205" s="218">
        <v>0</v>
      </c>
      <c r="H205" s="242">
        <v>45000</v>
      </c>
    </row>
    <row r="206" spans="1:8" ht="49.5">
      <c r="A206" s="235" t="s">
        <v>311</v>
      </c>
      <c r="B206" s="189" t="s">
        <v>0</v>
      </c>
      <c r="C206" s="189" t="s">
        <v>44</v>
      </c>
      <c r="D206" s="189" t="s">
        <v>18</v>
      </c>
      <c r="E206" s="189" t="s">
        <v>290</v>
      </c>
      <c r="F206" s="212"/>
      <c r="G206" s="218">
        <f>G207+G214</f>
        <v>241500</v>
      </c>
      <c r="H206" s="242">
        <f>H207+H214</f>
        <v>0</v>
      </c>
    </row>
    <row r="207" spans="1:8" ht="16.5">
      <c r="A207" s="235" t="s">
        <v>314</v>
      </c>
      <c r="B207" s="189" t="s">
        <v>0</v>
      </c>
      <c r="C207" s="189" t="s">
        <v>44</v>
      </c>
      <c r="D207" s="189" t="s">
        <v>18</v>
      </c>
      <c r="E207" s="189" t="s">
        <v>291</v>
      </c>
      <c r="F207" s="212"/>
      <c r="G207" s="218">
        <f>G208+G210+G212</f>
        <v>196500</v>
      </c>
      <c r="H207" s="242">
        <f>H208+H210+H212</f>
        <v>0</v>
      </c>
    </row>
    <row r="208" spans="1:8" ht="33">
      <c r="A208" s="243" t="s">
        <v>315</v>
      </c>
      <c r="B208" s="189" t="s">
        <v>0</v>
      </c>
      <c r="C208" s="189" t="s">
        <v>44</v>
      </c>
      <c r="D208" s="189" t="s">
        <v>18</v>
      </c>
      <c r="E208" s="189" t="s">
        <v>579</v>
      </c>
      <c r="F208" s="212"/>
      <c r="G208" s="218">
        <f>+G209</f>
        <v>70000</v>
      </c>
      <c r="H208" s="242">
        <f>+H209</f>
        <v>0</v>
      </c>
    </row>
    <row r="209" spans="1:8" ht="33">
      <c r="A209" s="236" t="s">
        <v>548</v>
      </c>
      <c r="B209" s="189" t="s">
        <v>0</v>
      </c>
      <c r="C209" s="189" t="s">
        <v>44</v>
      </c>
      <c r="D209" s="189" t="s">
        <v>18</v>
      </c>
      <c r="E209" s="189" t="s">
        <v>579</v>
      </c>
      <c r="F209" s="212" t="s">
        <v>547</v>
      </c>
      <c r="G209" s="218">
        <v>70000</v>
      </c>
      <c r="H209" s="242">
        <v>0</v>
      </c>
    </row>
    <row r="210" spans="1:8" ht="16.5">
      <c r="A210" s="241" t="s">
        <v>76</v>
      </c>
      <c r="B210" s="212" t="s">
        <v>0</v>
      </c>
      <c r="C210" s="212" t="s">
        <v>44</v>
      </c>
      <c r="D210" s="212" t="s">
        <v>18</v>
      </c>
      <c r="E210" s="189" t="s">
        <v>580</v>
      </c>
      <c r="F210" s="212"/>
      <c r="G210" s="218">
        <f>+G211</f>
        <v>120000</v>
      </c>
      <c r="H210" s="242">
        <f>+H211</f>
        <v>0</v>
      </c>
    </row>
    <row r="211" spans="1:8" ht="33">
      <c r="A211" s="236" t="s">
        <v>548</v>
      </c>
      <c r="B211" s="212" t="s">
        <v>0</v>
      </c>
      <c r="C211" s="212" t="s">
        <v>44</v>
      </c>
      <c r="D211" s="212" t="s">
        <v>18</v>
      </c>
      <c r="E211" s="189" t="s">
        <v>580</v>
      </c>
      <c r="F211" s="212" t="s">
        <v>547</v>
      </c>
      <c r="G211" s="218">
        <v>120000</v>
      </c>
      <c r="H211" s="242">
        <v>0</v>
      </c>
    </row>
    <row r="212" spans="1:8" ht="33">
      <c r="A212" s="243" t="s">
        <v>77</v>
      </c>
      <c r="B212" s="212" t="s">
        <v>0</v>
      </c>
      <c r="C212" s="212" t="s">
        <v>44</v>
      </c>
      <c r="D212" s="212" t="s">
        <v>18</v>
      </c>
      <c r="E212" s="189" t="s">
        <v>581</v>
      </c>
      <c r="F212" s="220"/>
      <c r="G212" s="218">
        <f>+G213</f>
        <v>6500</v>
      </c>
      <c r="H212" s="242">
        <f>+H213</f>
        <v>0</v>
      </c>
    </row>
    <row r="213" spans="1:8" ht="33">
      <c r="A213" s="236" t="s">
        <v>548</v>
      </c>
      <c r="B213" s="212" t="s">
        <v>0</v>
      </c>
      <c r="C213" s="212" t="s">
        <v>44</v>
      </c>
      <c r="D213" s="212" t="s">
        <v>18</v>
      </c>
      <c r="E213" s="189" t="s">
        <v>581</v>
      </c>
      <c r="F213" s="212" t="s">
        <v>547</v>
      </c>
      <c r="G213" s="218">
        <v>6500</v>
      </c>
      <c r="H213" s="242">
        <v>0</v>
      </c>
    </row>
    <row r="214" spans="1:8" ht="33">
      <c r="A214" s="195" t="s">
        <v>312</v>
      </c>
      <c r="B214" s="189" t="s">
        <v>0</v>
      </c>
      <c r="C214" s="189" t="s">
        <v>44</v>
      </c>
      <c r="D214" s="189" t="s">
        <v>18</v>
      </c>
      <c r="E214" s="189" t="s">
        <v>536</v>
      </c>
      <c r="F214" s="212"/>
      <c r="G214" s="218">
        <f>G215</f>
        <v>45000</v>
      </c>
      <c r="H214" s="242">
        <f>H215</f>
        <v>0</v>
      </c>
    </row>
    <row r="215" spans="1:8" ht="66">
      <c r="A215" s="195" t="s">
        <v>608</v>
      </c>
      <c r="B215" s="189" t="s">
        <v>0</v>
      </c>
      <c r="C215" s="189" t="s">
        <v>44</v>
      </c>
      <c r="D215" s="189" t="s">
        <v>18</v>
      </c>
      <c r="E215" s="189" t="s">
        <v>591</v>
      </c>
      <c r="F215" s="212"/>
      <c r="G215" s="218">
        <f>G216</f>
        <v>45000</v>
      </c>
      <c r="H215" s="242">
        <f>H216</f>
        <v>0</v>
      </c>
    </row>
    <row r="216" spans="1:8" ht="16.5">
      <c r="A216" s="236" t="s">
        <v>73</v>
      </c>
      <c r="B216" s="189" t="s">
        <v>0</v>
      </c>
      <c r="C216" s="189" t="s">
        <v>44</v>
      </c>
      <c r="D216" s="189" t="s">
        <v>18</v>
      </c>
      <c r="E216" s="189" t="s">
        <v>591</v>
      </c>
      <c r="F216" s="212" t="s">
        <v>74</v>
      </c>
      <c r="G216" s="218">
        <v>45000</v>
      </c>
      <c r="H216" s="242">
        <v>0</v>
      </c>
    </row>
    <row r="217" spans="1:8" ht="49.5">
      <c r="A217" s="175" t="s">
        <v>12</v>
      </c>
      <c r="B217" s="189" t="s">
        <v>0</v>
      </c>
      <c r="C217" s="189" t="s">
        <v>44</v>
      </c>
      <c r="D217" s="189" t="s">
        <v>18</v>
      </c>
      <c r="E217" s="189" t="s">
        <v>257</v>
      </c>
      <c r="F217" s="212"/>
      <c r="G217" s="218">
        <f>G218+G225</f>
        <v>0</v>
      </c>
      <c r="H217" s="242">
        <f>H218+H225</f>
        <v>249000</v>
      </c>
    </row>
    <row r="218" spans="1:8" ht="16.5">
      <c r="A218" s="175" t="s">
        <v>29</v>
      </c>
      <c r="B218" s="189" t="s">
        <v>0</v>
      </c>
      <c r="C218" s="189" t="s">
        <v>44</v>
      </c>
      <c r="D218" s="189" t="s">
        <v>18</v>
      </c>
      <c r="E218" s="189" t="s">
        <v>265</v>
      </c>
      <c r="F218" s="212"/>
      <c r="G218" s="218">
        <f>G219+G221+G223</f>
        <v>0</v>
      </c>
      <c r="H218" s="242">
        <f>H219+H221+H223</f>
        <v>204000</v>
      </c>
    </row>
    <row r="219" spans="1:8" ht="33">
      <c r="A219" s="243" t="s">
        <v>315</v>
      </c>
      <c r="B219" s="189" t="s">
        <v>0</v>
      </c>
      <c r="C219" s="189" t="s">
        <v>44</v>
      </c>
      <c r="D219" s="189" t="s">
        <v>18</v>
      </c>
      <c r="E219" s="189" t="s">
        <v>646</v>
      </c>
      <c r="F219" s="212"/>
      <c r="G219" s="218">
        <f>+G220</f>
        <v>0</v>
      </c>
      <c r="H219" s="242">
        <f>+H220</f>
        <v>68000</v>
      </c>
    </row>
    <row r="220" spans="1:8" ht="33">
      <c r="A220" s="243" t="s">
        <v>548</v>
      </c>
      <c r="B220" s="189" t="s">
        <v>0</v>
      </c>
      <c r="C220" s="189" t="s">
        <v>44</v>
      </c>
      <c r="D220" s="189" t="s">
        <v>18</v>
      </c>
      <c r="E220" s="189" t="s">
        <v>646</v>
      </c>
      <c r="F220" s="212" t="s">
        <v>547</v>
      </c>
      <c r="G220" s="218">
        <v>0</v>
      </c>
      <c r="H220" s="242">
        <v>68000</v>
      </c>
    </row>
    <row r="221" spans="1:8" ht="16.5">
      <c r="A221" s="513" t="s">
        <v>76</v>
      </c>
      <c r="B221" s="212" t="s">
        <v>0</v>
      </c>
      <c r="C221" s="212" t="s">
        <v>44</v>
      </c>
      <c r="D221" s="212" t="s">
        <v>18</v>
      </c>
      <c r="E221" s="189" t="s">
        <v>647</v>
      </c>
      <c r="F221" s="212"/>
      <c r="G221" s="218">
        <f>+G222</f>
        <v>0</v>
      </c>
      <c r="H221" s="242">
        <f>+H222</f>
        <v>130000</v>
      </c>
    </row>
    <row r="222" spans="1:8" ht="33">
      <c r="A222" s="243" t="s">
        <v>548</v>
      </c>
      <c r="B222" s="212" t="s">
        <v>0</v>
      </c>
      <c r="C222" s="212" t="s">
        <v>44</v>
      </c>
      <c r="D222" s="212" t="s">
        <v>18</v>
      </c>
      <c r="E222" s="189" t="s">
        <v>647</v>
      </c>
      <c r="F222" s="212" t="s">
        <v>547</v>
      </c>
      <c r="G222" s="218">
        <v>0</v>
      </c>
      <c r="H222" s="242">
        <v>130000</v>
      </c>
    </row>
    <row r="223" spans="1:8" ht="33">
      <c r="A223" s="243" t="s">
        <v>77</v>
      </c>
      <c r="B223" s="212" t="s">
        <v>0</v>
      </c>
      <c r="C223" s="212" t="s">
        <v>44</v>
      </c>
      <c r="D223" s="212" t="s">
        <v>18</v>
      </c>
      <c r="E223" s="189" t="s">
        <v>648</v>
      </c>
      <c r="F223" s="220"/>
      <c r="G223" s="218">
        <f>+G224</f>
        <v>0</v>
      </c>
      <c r="H223" s="242">
        <f>+H224</f>
        <v>6000</v>
      </c>
    </row>
    <row r="224" spans="1:8" ht="33">
      <c r="A224" s="236" t="s">
        <v>548</v>
      </c>
      <c r="B224" s="212" t="s">
        <v>0</v>
      </c>
      <c r="C224" s="212" t="s">
        <v>44</v>
      </c>
      <c r="D224" s="212" t="s">
        <v>18</v>
      </c>
      <c r="E224" s="189" t="s">
        <v>648</v>
      </c>
      <c r="F224" s="212" t="s">
        <v>547</v>
      </c>
      <c r="G224" s="218">
        <v>0</v>
      </c>
      <c r="H224" s="242">
        <v>6000</v>
      </c>
    </row>
    <row r="225" spans="1:8" ht="33">
      <c r="A225" s="195" t="s">
        <v>312</v>
      </c>
      <c r="B225" s="189" t="s">
        <v>0</v>
      </c>
      <c r="C225" s="189" t="s">
        <v>44</v>
      </c>
      <c r="D225" s="189" t="s">
        <v>18</v>
      </c>
      <c r="E225" s="212" t="s">
        <v>265</v>
      </c>
      <c r="F225" s="212"/>
      <c r="G225" s="218">
        <v>0</v>
      </c>
      <c r="H225" s="242">
        <f>H226</f>
        <v>45000</v>
      </c>
    </row>
    <row r="226" spans="1:8" ht="66">
      <c r="A226" s="195" t="s">
        <v>608</v>
      </c>
      <c r="B226" s="189" t="s">
        <v>0</v>
      </c>
      <c r="C226" s="189" t="s">
        <v>44</v>
      </c>
      <c r="D226" s="189" t="s">
        <v>18</v>
      </c>
      <c r="E226" s="212" t="s">
        <v>655</v>
      </c>
      <c r="F226" s="212"/>
      <c r="G226" s="218">
        <v>0</v>
      </c>
      <c r="H226" s="242">
        <v>45000</v>
      </c>
    </row>
    <row r="227" spans="1:8" ht="16.5">
      <c r="A227" s="236" t="s">
        <v>73</v>
      </c>
      <c r="B227" s="189" t="s">
        <v>0</v>
      </c>
      <c r="C227" s="189" t="s">
        <v>44</v>
      </c>
      <c r="D227" s="189" t="s">
        <v>18</v>
      </c>
      <c r="E227" s="189" t="s">
        <v>591</v>
      </c>
      <c r="F227" s="212" t="s">
        <v>74</v>
      </c>
      <c r="G227" s="218">
        <v>0</v>
      </c>
      <c r="H227" s="242">
        <v>45000</v>
      </c>
    </row>
    <row r="228" spans="1:8" ht="16.5">
      <c r="A228" s="247" t="s">
        <v>78</v>
      </c>
      <c r="B228" s="201" t="s">
        <v>0</v>
      </c>
      <c r="C228" s="202" t="s">
        <v>79</v>
      </c>
      <c r="D228" s="202"/>
      <c r="E228" s="202"/>
      <c r="F228" s="202"/>
      <c r="G228" s="203">
        <f>G229</f>
        <v>2989786</v>
      </c>
      <c r="H228" s="222">
        <f>H229</f>
        <v>3044736</v>
      </c>
    </row>
    <row r="229" spans="1:8" ht="16.5">
      <c r="A229" s="238" t="s">
        <v>80</v>
      </c>
      <c r="B229" s="202" t="s">
        <v>0</v>
      </c>
      <c r="C229" s="202" t="s">
        <v>79</v>
      </c>
      <c r="D229" s="201" t="s">
        <v>9</v>
      </c>
      <c r="E229" s="202"/>
      <c r="F229" s="202"/>
      <c r="G229" s="217">
        <f>G230+G238+G253</f>
        <v>2989786</v>
      </c>
      <c r="H229" s="240">
        <f>H230+H238+H253+H234</f>
        <v>3044736</v>
      </c>
    </row>
    <row r="230" spans="1:8" ht="52.5" customHeight="1">
      <c r="A230" s="175" t="s">
        <v>598</v>
      </c>
      <c r="B230" s="212" t="s">
        <v>0</v>
      </c>
      <c r="C230" s="212" t="s">
        <v>79</v>
      </c>
      <c r="D230" s="212" t="s">
        <v>9</v>
      </c>
      <c r="E230" s="212" t="s">
        <v>285</v>
      </c>
      <c r="F230" s="212"/>
      <c r="G230" s="218">
        <f t="shared" ref="G230:H232" si="17">G231</f>
        <v>9500</v>
      </c>
      <c r="H230" s="242">
        <f t="shared" si="17"/>
        <v>0</v>
      </c>
    </row>
    <row r="231" spans="1:8" ht="16.5">
      <c r="A231" s="182" t="s">
        <v>319</v>
      </c>
      <c r="B231" s="212" t="s">
        <v>0</v>
      </c>
      <c r="C231" s="212" t="s">
        <v>79</v>
      </c>
      <c r="D231" s="212" t="s">
        <v>9</v>
      </c>
      <c r="E231" s="212" t="s">
        <v>582</v>
      </c>
      <c r="F231" s="212"/>
      <c r="G231" s="218">
        <f t="shared" si="17"/>
        <v>9500</v>
      </c>
      <c r="H231" s="242">
        <f t="shared" si="17"/>
        <v>0</v>
      </c>
    </row>
    <row r="232" spans="1:8" ht="33">
      <c r="A232" s="244" t="s">
        <v>81</v>
      </c>
      <c r="B232" s="209" t="s">
        <v>0</v>
      </c>
      <c r="C232" s="212" t="s">
        <v>79</v>
      </c>
      <c r="D232" s="212" t="s">
        <v>9</v>
      </c>
      <c r="E232" s="209" t="s">
        <v>583</v>
      </c>
      <c r="F232" s="212"/>
      <c r="G232" s="218">
        <f t="shared" si="17"/>
        <v>9500</v>
      </c>
      <c r="H232" s="242">
        <f t="shared" si="17"/>
        <v>0</v>
      </c>
    </row>
    <row r="233" spans="1:8" ht="33">
      <c r="A233" s="243" t="s">
        <v>25</v>
      </c>
      <c r="B233" s="209" t="s">
        <v>0</v>
      </c>
      <c r="C233" s="212" t="s">
        <v>79</v>
      </c>
      <c r="D233" s="212" t="s">
        <v>9</v>
      </c>
      <c r="E233" s="209" t="s">
        <v>583</v>
      </c>
      <c r="F233" s="212" t="s">
        <v>26</v>
      </c>
      <c r="G233" s="218">
        <v>9500</v>
      </c>
      <c r="H233" s="242">
        <v>0</v>
      </c>
    </row>
    <row r="234" spans="1:8" ht="49.5">
      <c r="A234" s="175" t="s">
        <v>12</v>
      </c>
      <c r="B234" s="212" t="s">
        <v>0</v>
      </c>
      <c r="C234" s="212" t="s">
        <v>79</v>
      </c>
      <c r="D234" s="212" t="s">
        <v>9</v>
      </c>
      <c r="E234" s="212" t="s">
        <v>257</v>
      </c>
      <c r="F234" s="212"/>
      <c r="G234" s="218">
        <f t="shared" ref="G234:H236" si="18">G235</f>
        <v>0</v>
      </c>
      <c r="H234" s="242">
        <f t="shared" si="18"/>
        <v>6000</v>
      </c>
    </row>
    <row r="235" spans="1:8" ht="16.5">
      <c r="A235" s="175" t="s">
        <v>29</v>
      </c>
      <c r="B235" s="212" t="s">
        <v>0</v>
      </c>
      <c r="C235" s="212" t="s">
        <v>79</v>
      </c>
      <c r="D235" s="212" t="s">
        <v>9</v>
      </c>
      <c r="E235" s="212" t="s">
        <v>265</v>
      </c>
      <c r="F235" s="212"/>
      <c r="G235" s="218">
        <f t="shared" si="18"/>
        <v>0</v>
      </c>
      <c r="H235" s="242">
        <f t="shared" si="18"/>
        <v>6000</v>
      </c>
    </row>
    <row r="236" spans="1:8" ht="33">
      <c r="A236" s="244" t="s">
        <v>81</v>
      </c>
      <c r="B236" s="209" t="s">
        <v>0</v>
      </c>
      <c r="C236" s="212" t="s">
        <v>79</v>
      </c>
      <c r="D236" s="212" t="s">
        <v>9</v>
      </c>
      <c r="E236" s="209" t="s">
        <v>645</v>
      </c>
      <c r="F236" s="212"/>
      <c r="G236" s="218">
        <f t="shared" si="18"/>
        <v>0</v>
      </c>
      <c r="H236" s="242">
        <f t="shared" si="18"/>
        <v>6000</v>
      </c>
    </row>
    <row r="237" spans="1:8" ht="33">
      <c r="A237" s="243" t="s">
        <v>25</v>
      </c>
      <c r="B237" s="209" t="s">
        <v>0</v>
      </c>
      <c r="C237" s="212" t="s">
        <v>79</v>
      </c>
      <c r="D237" s="212" t="s">
        <v>9</v>
      </c>
      <c r="E237" s="209" t="s">
        <v>645</v>
      </c>
      <c r="F237" s="212" t="s">
        <v>26</v>
      </c>
      <c r="G237" s="218">
        <v>0</v>
      </c>
      <c r="H237" s="242">
        <v>6000</v>
      </c>
    </row>
    <row r="238" spans="1:8" ht="49.5">
      <c r="A238" s="175" t="s">
        <v>563</v>
      </c>
      <c r="B238" s="212" t="s">
        <v>0</v>
      </c>
      <c r="C238" s="212" t="s">
        <v>79</v>
      </c>
      <c r="D238" s="212" t="s">
        <v>9</v>
      </c>
      <c r="E238" s="212" t="s">
        <v>453</v>
      </c>
      <c r="F238" s="212"/>
      <c r="G238" s="218">
        <f>G239+G244+G247</f>
        <v>2980286</v>
      </c>
      <c r="H238" s="242">
        <f>H239+H244+H247</f>
        <v>3038736</v>
      </c>
    </row>
    <row r="239" spans="1:8" ht="16.5">
      <c r="A239" s="175" t="s">
        <v>320</v>
      </c>
      <c r="B239" s="208" t="s">
        <v>0</v>
      </c>
      <c r="C239" s="208" t="s">
        <v>79</v>
      </c>
      <c r="D239" s="208" t="s">
        <v>9</v>
      </c>
      <c r="E239" s="212" t="s">
        <v>310</v>
      </c>
      <c r="F239" s="212"/>
      <c r="G239" s="218">
        <f>G240</f>
        <v>2850186</v>
      </c>
      <c r="H239" s="242">
        <f>H240</f>
        <v>2905536</v>
      </c>
    </row>
    <row r="240" spans="1:8" ht="49.5">
      <c r="A240" s="235" t="s">
        <v>66</v>
      </c>
      <c r="B240" s="208" t="s">
        <v>0</v>
      </c>
      <c r="C240" s="208" t="s">
        <v>79</v>
      </c>
      <c r="D240" s="208" t="s">
        <v>9</v>
      </c>
      <c r="E240" s="212" t="s">
        <v>584</v>
      </c>
      <c r="F240" s="212"/>
      <c r="G240" s="218">
        <f>G241+G242+G243</f>
        <v>2850186</v>
      </c>
      <c r="H240" s="242">
        <f>H241+H242+H243</f>
        <v>2905536</v>
      </c>
    </row>
    <row r="241" spans="1:8" ht="16.5">
      <c r="A241" s="236" t="s">
        <v>67</v>
      </c>
      <c r="B241" s="208" t="s">
        <v>0</v>
      </c>
      <c r="C241" s="208" t="s">
        <v>79</v>
      </c>
      <c r="D241" s="208" t="s">
        <v>9</v>
      </c>
      <c r="E241" s="212" t="s">
        <v>584</v>
      </c>
      <c r="F241" s="212" t="s">
        <v>68</v>
      </c>
      <c r="G241" s="218">
        <v>1687536</v>
      </c>
      <c r="H241" s="242">
        <v>1691336</v>
      </c>
    </row>
    <row r="242" spans="1:8" ht="33">
      <c r="A242" s="236" t="s">
        <v>25</v>
      </c>
      <c r="B242" s="208" t="s">
        <v>0</v>
      </c>
      <c r="C242" s="208" t="s">
        <v>79</v>
      </c>
      <c r="D242" s="208" t="s">
        <v>9</v>
      </c>
      <c r="E242" s="212" t="s">
        <v>584</v>
      </c>
      <c r="F242" s="212" t="s">
        <v>26</v>
      </c>
      <c r="G242" s="218">
        <v>821650</v>
      </c>
      <c r="H242" s="242">
        <v>873200</v>
      </c>
    </row>
    <row r="243" spans="1:8" ht="16.5">
      <c r="A243" s="236" t="s">
        <v>27</v>
      </c>
      <c r="B243" s="208" t="s">
        <v>0</v>
      </c>
      <c r="C243" s="208" t="s">
        <v>79</v>
      </c>
      <c r="D243" s="208" t="s">
        <v>9</v>
      </c>
      <c r="E243" s="212" t="s">
        <v>584</v>
      </c>
      <c r="F243" s="212" t="s">
        <v>28</v>
      </c>
      <c r="G243" s="218">
        <v>341000</v>
      </c>
      <c r="H243" s="242">
        <v>341000</v>
      </c>
    </row>
    <row r="244" spans="1:8" ht="33">
      <c r="A244" s="229" t="s">
        <v>321</v>
      </c>
      <c r="B244" s="208" t="s">
        <v>0</v>
      </c>
      <c r="C244" s="208" t="s">
        <v>79</v>
      </c>
      <c r="D244" s="208" t="s">
        <v>9</v>
      </c>
      <c r="E244" s="212" t="s">
        <v>585</v>
      </c>
      <c r="F244" s="212"/>
      <c r="G244" s="218">
        <f>G245</f>
        <v>130100</v>
      </c>
      <c r="H244" s="242">
        <f>H245</f>
        <v>133200</v>
      </c>
    </row>
    <row r="245" spans="1:8" ht="16.5">
      <c r="A245" s="229" t="s">
        <v>83</v>
      </c>
      <c r="B245" s="208" t="s">
        <v>0</v>
      </c>
      <c r="C245" s="208" t="s">
        <v>79</v>
      </c>
      <c r="D245" s="208" t="s">
        <v>9</v>
      </c>
      <c r="E245" s="212" t="s">
        <v>586</v>
      </c>
      <c r="F245" s="212"/>
      <c r="G245" s="218">
        <f>G246</f>
        <v>130100</v>
      </c>
      <c r="H245" s="242">
        <f>H246</f>
        <v>133200</v>
      </c>
    </row>
    <row r="246" spans="1:8" ht="33">
      <c r="A246" s="236" t="s">
        <v>25</v>
      </c>
      <c r="B246" s="208" t="s">
        <v>0</v>
      </c>
      <c r="C246" s="208" t="s">
        <v>79</v>
      </c>
      <c r="D246" s="208" t="s">
        <v>9</v>
      </c>
      <c r="E246" s="212" t="s">
        <v>586</v>
      </c>
      <c r="F246" s="212" t="s">
        <v>26</v>
      </c>
      <c r="G246" s="218">
        <v>130100</v>
      </c>
      <c r="H246" s="242">
        <v>133200</v>
      </c>
    </row>
    <row r="247" spans="1:8" ht="16.5">
      <c r="A247" s="229" t="s">
        <v>322</v>
      </c>
      <c r="B247" s="212" t="s">
        <v>0</v>
      </c>
      <c r="C247" s="212" t="s">
        <v>79</v>
      </c>
      <c r="D247" s="212" t="s">
        <v>9</v>
      </c>
      <c r="E247" s="212" t="s">
        <v>587</v>
      </c>
      <c r="F247" s="212"/>
      <c r="G247" s="218">
        <f>G251+G248</f>
        <v>0</v>
      </c>
      <c r="H247" s="242">
        <f>H251+H248</f>
        <v>0</v>
      </c>
    </row>
    <row r="248" spans="1:8" ht="33">
      <c r="A248" s="243" t="s">
        <v>556</v>
      </c>
      <c r="B248" s="212" t="s">
        <v>0</v>
      </c>
      <c r="C248" s="212" t="s">
        <v>79</v>
      </c>
      <c r="D248" s="212" t="s">
        <v>9</v>
      </c>
      <c r="E248" s="212" t="s">
        <v>588</v>
      </c>
      <c r="F248" s="212"/>
      <c r="G248" s="218">
        <f>G249+G250</f>
        <v>0</v>
      </c>
      <c r="H248" s="242">
        <f>H249+H250</f>
        <v>0</v>
      </c>
    </row>
    <row r="249" spans="1:8" ht="33">
      <c r="A249" s="236" t="s">
        <v>25</v>
      </c>
      <c r="B249" s="212" t="s">
        <v>0</v>
      </c>
      <c r="C249" s="212" t="s">
        <v>79</v>
      </c>
      <c r="D249" s="212" t="s">
        <v>9</v>
      </c>
      <c r="E249" s="212" t="s">
        <v>588</v>
      </c>
      <c r="F249" s="212" t="s">
        <v>26</v>
      </c>
      <c r="G249" s="218">
        <v>0</v>
      </c>
      <c r="H249" s="242">
        <v>0</v>
      </c>
    </row>
    <row r="250" spans="1:8" ht="16.5">
      <c r="A250" s="236" t="s">
        <v>53</v>
      </c>
      <c r="B250" s="212" t="s">
        <v>0</v>
      </c>
      <c r="C250" s="212" t="s">
        <v>79</v>
      </c>
      <c r="D250" s="212" t="s">
        <v>9</v>
      </c>
      <c r="E250" s="212" t="s">
        <v>588</v>
      </c>
      <c r="F250" s="212" t="s">
        <v>54</v>
      </c>
      <c r="G250" s="218">
        <v>0</v>
      </c>
      <c r="H250" s="242">
        <v>0</v>
      </c>
    </row>
    <row r="251" spans="1:8" ht="16.5">
      <c r="A251" s="245" t="s">
        <v>82</v>
      </c>
      <c r="B251" s="212" t="s">
        <v>0</v>
      </c>
      <c r="C251" s="212" t="s">
        <v>79</v>
      </c>
      <c r="D251" s="212" t="s">
        <v>9</v>
      </c>
      <c r="E251" s="212" t="s">
        <v>589</v>
      </c>
      <c r="F251" s="212"/>
      <c r="G251" s="218">
        <f>G252</f>
        <v>0</v>
      </c>
      <c r="H251" s="242">
        <f>H252</f>
        <v>0</v>
      </c>
    </row>
    <row r="252" spans="1:8" ht="16.5">
      <c r="A252" s="241" t="s">
        <v>53</v>
      </c>
      <c r="B252" s="212" t="s">
        <v>0</v>
      </c>
      <c r="C252" s="212" t="s">
        <v>79</v>
      </c>
      <c r="D252" s="212" t="s">
        <v>9</v>
      </c>
      <c r="E252" s="212" t="s">
        <v>589</v>
      </c>
      <c r="F252" s="212" t="s">
        <v>54</v>
      </c>
      <c r="G252" s="218">
        <v>0</v>
      </c>
      <c r="H252" s="242">
        <v>0</v>
      </c>
    </row>
    <row r="253" spans="1:8" ht="49.5">
      <c r="A253" s="236" t="s">
        <v>624</v>
      </c>
      <c r="B253" s="212" t="s">
        <v>0</v>
      </c>
      <c r="C253" s="212" t="s">
        <v>79</v>
      </c>
      <c r="D253" s="212" t="s">
        <v>9</v>
      </c>
      <c r="E253" s="212" t="s">
        <v>318</v>
      </c>
      <c r="F253" s="212"/>
      <c r="G253" s="218">
        <f t="shared" ref="G253:H255" si="19">G254</f>
        <v>0</v>
      </c>
      <c r="H253" s="242">
        <f t="shared" si="19"/>
        <v>0</v>
      </c>
    </row>
    <row r="254" spans="1:8" ht="34.5" customHeight="1">
      <c r="A254" s="236" t="s">
        <v>626</v>
      </c>
      <c r="B254" s="212" t="s">
        <v>0</v>
      </c>
      <c r="C254" s="212" t="s">
        <v>79</v>
      </c>
      <c r="D254" s="212" t="s">
        <v>9</v>
      </c>
      <c r="E254" s="212" t="s">
        <v>649</v>
      </c>
      <c r="F254" s="212"/>
      <c r="G254" s="218">
        <f t="shared" si="19"/>
        <v>0</v>
      </c>
      <c r="H254" s="242">
        <f t="shared" si="19"/>
        <v>0</v>
      </c>
    </row>
    <row r="255" spans="1:8" ht="33">
      <c r="A255" s="236" t="s">
        <v>627</v>
      </c>
      <c r="B255" s="212" t="s">
        <v>0</v>
      </c>
      <c r="C255" s="212" t="s">
        <v>79</v>
      </c>
      <c r="D255" s="212" t="s">
        <v>9</v>
      </c>
      <c r="E255" s="212" t="s">
        <v>652</v>
      </c>
      <c r="F255" s="212"/>
      <c r="G255" s="218">
        <f t="shared" si="19"/>
        <v>0</v>
      </c>
      <c r="H255" s="242">
        <f t="shared" si="19"/>
        <v>0</v>
      </c>
    </row>
    <row r="256" spans="1:8" ht="33">
      <c r="A256" s="236" t="s">
        <v>25</v>
      </c>
      <c r="B256" s="212" t="s">
        <v>0</v>
      </c>
      <c r="C256" s="212" t="s">
        <v>79</v>
      </c>
      <c r="D256" s="212" t="s">
        <v>9</v>
      </c>
      <c r="E256" s="212" t="s">
        <v>652</v>
      </c>
      <c r="F256" s="212" t="s">
        <v>26</v>
      </c>
      <c r="G256" s="218">
        <v>0</v>
      </c>
      <c r="H256" s="242">
        <v>0</v>
      </c>
    </row>
    <row r="257" spans="1:8" ht="17.25" thickBot="1">
      <c r="A257" s="415" t="s">
        <v>84</v>
      </c>
      <c r="B257" s="416"/>
      <c r="C257" s="417"/>
      <c r="D257" s="417"/>
      <c r="E257" s="417"/>
      <c r="F257" s="417"/>
      <c r="G257" s="418">
        <f>G19+G55+G62+G83+G92+G148+G187+G228+G181</f>
        <v>35227977</v>
      </c>
      <c r="H257" s="419">
        <f>H19+H55+H62+H83+H92+H148+H187+H228+H181</f>
        <v>26568284</v>
      </c>
    </row>
  </sheetData>
  <sheetProtection selectLockedCells="1" selectUnlockedCells="1"/>
  <mergeCells count="4">
    <mergeCell ref="A12:G12"/>
    <mergeCell ref="A13:G13"/>
    <mergeCell ref="A14:G14"/>
    <mergeCell ref="A15:G15"/>
  </mergeCells>
  <phoneticPr fontId="0" type="noConversion"/>
  <pageMargins left="0.59027777777777779" right="0" top="0" bottom="0" header="0.51180555555555551" footer="0.51180555555555551"/>
  <pageSetup paperSize="9" scale="62" firstPageNumber="0" orientation="portrait" horizontalDpi="300" verticalDpi="300" r:id="rId1"/>
  <headerFooter alignWithMargins="0"/>
  <rowBreaks count="1" manualBreakCount="1">
    <brk id="129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30" zoomScaleNormal="80" workbookViewId="0">
      <selection activeCell="A10" sqref="A10"/>
    </sheetView>
  </sheetViews>
  <sheetFormatPr defaultRowHeight="12.75"/>
  <cols>
    <col min="1" max="1" width="67.7109375" customWidth="1"/>
    <col min="2" max="2" width="8.85546875" style="97" customWidth="1"/>
    <col min="3" max="3" width="8" style="98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535" t="s">
        <v>721</v>
      </c>
      <c r="B1" s="536"/>
      <c r="C1" s="536"/>
      <c r="D1" s="536"/>
      <c r="E1" s="99"/>
      <c r="F1" s="99"/>
      <c r="G1" s="99"/>
    </row>
    <row r="2" spans="1:7" ht="15.75">
      <c r="A2" s="537" t="s">
        <v>720</v>
      </c>
      <c r="B2" s="538"/>
      <c r="C2" s="539"/>
      <c r="D2" s="539"/>
      <c r="E2" s="99"/>
      <c r="F2" s="99"/>
      <c r="G2" s="99"/>
    </row>
    <row r="3" spans="1:7" ht="15.75">
      <c r="A3" s="540" t="s">
        <v>719</v>
      </c>
      <c r="B3" s="538"/>
      <c r="C3" s="541"/>
      <c r="D3" s="541"/>
      <c r="E3" s="99"/>
      <c r="F3" s="100"/>
      <c r="G3" s="100"/>
    </row>
    <row r="4" spans="1:7" ht="15.75">
      <c r="A4" s="537" t="s">
        <v>718</v>
      </c>
      <c r="B4" s="538"/>
      <c r="C4" s="541"/>
      <c r="D4" s="541"/>
      <c r="E4" s="99"/>
      <c r="F4" s="99"/>
      <c r="G4" s="99"/>
    </row>
    <row r="5" spans="1:7" ht="15.75">
      <c r="A5" s="542" t="s">
        <v>717</v>
      </c>
      <c r="B5" s="538"/>
      <c r="C5" s="541"/>
      <c r="D5" s="541"/>
      <c r="E5" s="99"/>
      <c r="F5" s="99"/>
      <c r="G5" s="99"/>
    </row>
    <row r="6" spans="1:7" ht="15.75">
      <c r="A6" s="542" t="s">
        <v>716</v>
      </c>
      <c r="B6" s="538"/>
      <c r="C6" s="541"/>
      <c r="D6" s="541"/>
      <c r="E6" s="99"/>
      <c r="F6" s="99"/>
      <c r="G6" s="99"/>
    </row>
    <row r="7" spans="1:7" ht="15.75">
      <c r="A7" s="542" t="s">
        <v>715</v>
      </c>
      <c r="B7" s="538"/>
      <c r="C7" s="541"/>
      <c r="D7" s="541"/>
      <c r="E7" s="99"/>
      <c r="F7" s="99"/>
      <c r="G7" s="99"/>
    </row>
    <row r="8" spans="1:7" ht="15.75">
      <c r="A8" s="542" t="s">
        <v>724</v>
      </c>
      <c r="B8" s="538"/>
      <c r="C8" s="541"/>
      <c r="D8" s="541"/>
      <c r="E8" s="99"/>
      <c r="F8" s="99"/>
      <c r="G8" s="99"/>
    </row>
    <row r="9" spans="1:7" ht="15.75">
      <c r="A9" s="542" t="s">
        <v>796</v>
      </c>
      <c r="B9" s="538"/>
      <c r="C9" s="536"/>
      <c r="D9" s="536"/>
      <c r="E9" s="99"/>
      <c r="F9" s="99"/>
      <c r="G9" s="99"/>
    </row>
    <row r="10" spans="1:7" ht="15.75">
      <c r="A10" s="535" t="s">
        <v>804</v>
      </c>
      <c r="B10" s="536"/>
      <c r="C10" s="536"/>
      <c r="D10" s="536"/>
      <c r="E10" s="99"/>
      <c r="F10" s="99"/>
      <c r="G10" s="99"/>
    </row>
    <row r="11" spans="1:7" ht="15.75">
      <c r="A11" s="535"/>
      <c r="B11" s="536"/>
      <c r="C11" s="536"/>
      <c r="D11" s="536"/>
    </row>
    <row r="12" spans="1:7" ht="48" customHeight="1">
      <c r="A12" s="648" t="s">
        <v>630</v>
      </c>
      <c r="B12" s="648"/>
      <c r="C12" s="648"/>
      <c r="D12" s="648"/>
    </row>
    <row r="13" spans="1:7" ht="16.5">
      <c r="A13" s="649" t="s">
        <v>167</v>
      </c>
      <c r="B13" s="649"/>
      <c r="C13" s="649"/>
      <c r="D13" s="649"/>
    </row>
    <row r="14" spans="1:7" ht="18.75" customHeight="1" thickBot="1">
      <c r="A14" s="251"/>
      <c r="B14" s="103" t="s">
        <v>167</v>
      </c>
      <c r="C14" s="252"/>
      <c r="D14" s="105" t="s">
        <v>104</v>
      </c>
    </row>
    <row r="15" spans="1:7" ht="45" customHeight="1" thickBot="1">
      <c r="A15" s="253" t="s">
        <v>106</v>
      </c>
      <c r="B15" s="254" t="s">
        <v>4</v>
      </c>
      <c r="C15" s="254" t="s">
        <v>5</v>
      </c>
      <c r="D15" s="360" t="s">
        <v>554</v>
      </c>
    </row>
    <row r="16" spans="1:7" ht="16.5">
      <c r="A16" s="248" t="s">
        <v>8</v>
      </c>
      <c r="B16" s="249" t="s">
        <v>9</v>
      </c>
      <c r="C16" s="249"/>
      <c r="D16" s="250">
        <f>D17+D18+D19+D20+D21</f>
        <v>5828272</v>
      </c>
    </row>
    <row r="17" spans="1:5" ht="33">
      <c r="A17" s="235" t="s">
        <v>10</v>
      </c>
      <c r="B17" s="189" t="s">
        <v>9</v>
      </c>
      <c r="C17" s="212" t="s">
        <v>11</v>
      </c>
      <c r="D17" s="225">
        <v>1174039</v>
      </c>
      <c r="E17" s="91"/>
    </row>
    <row r="18" spans="1:5" ht="49.5">
      <c r="A18" s="235" t="s">
        <v>17</v>
      </c>
      <c r="B18" s="189" t="s">
        <v>9</v>
      </c>
      <c r="C18" s="212" t="s">
        <v>18</v>
      </c>
      <c r="D18" s="242">
        <v>457158</v>
      </c>
      <c r="E18" s="91"/>
    </row>
    <row r="19" spans="1:5" ht="49.5">
      <c r="A19" s="235" t="s">
        <v>21</v>
      </c>
      <c r="B19" s="189" t="s">
        <v>9</v>
      </c>
      <c r="C19" s="189" t="s">
        <v>22</v>
      </c>
      <c r="D19" s="225">
        <f>'Вед.2019 (2)'!G30</f>
        <v>3914075</v>
      </c>
      <c r="E19" s="91"/>
    </row>
    <row r="20" spans="1:5" ht="18.75">
      <c r="A20" s="233" t="s">
        <v>264</v>
      </c>
      <c r="B20" s="255" t="s">
        <v>9</v>
      </c>
      <c r="C20" s="255" t="s">
        <v>79</v>
      </c>
      <c r="D20" s="232">
        <f>[2]Вед.2019!G38</f>
        <v>25000</v>
      </c>
      <c r="E20" s="95"/>
    </row>
    <row r="21" spans="1:5" ht="16.5">
      <c r="A21" s="235" t="s">
        <v>29</v>
      </c>
      <c r="B21" s="189" t="s">
        <v>9</v>
      </c>
      <c r="C21" s="189" t="s">
        <v>30</v>
      </c>
      <c r="D21" s="225">
        <f>'Вед.2019 (2)'!G45</f>
        <v>258000</v>
      </c>
      <c r="E21" s="91"/>
    </row>
    <row r="22" spans="1:5" ht="20.25" customHeight="1">
      <c r="A22" s="256" t="s">
        <v>32</v>
      </c>
      <c r="B22" s="257" t="s">
        <v>11</v>
      </c>
      <c r="C22" s="258"/>
      <c r="D22" s="259">
        <f>D23</f>
        <v>310200</v>
      </c>
    </row>
    <row r="23" spans="1:5" ht="18.75" customHeight="1">
      <c r="A23" s="260" t="s">
        <v>33</v>
      </c>
      <c r="B23" s="261" t="s">
        <v>11</v>
      </c>
      <c r="C23" s="262" t="s">
        <v>18</v>
      </c>
      <c r="D23" s="263">
        <v>310200</v>
      </c>
      <c r="E23" s="91"/>
    </row>
    <row r="24" spans="1:5" ht="33">
      <c r="A24" s="221" t="s">
        <v>35</v>
      </c>
      <c r="B24" s="202" t="s">
        <v>18</v>
      </c>
      <c r="C24" s="202"/>
      <c r="D24" s="222">
        <f>D25+D26</f>
        <v>65600</v>
      </c>
    </row>
    <row r="25" spans="1:5" ht="17.25" customHeight="1">
      <c r="A25" s="260" t="s">
        <v>36</v>
      </c>
      <c r="B25" s="261" t="s">
        <v>18</v>
      </c>
      <c r="C25" s="261" t="s">
        <v>11</v>
      </c>
      <c r="D25" s="264">
        <f>[2]Вед.2019!G63</f>
        <v>17600</v>
      </c>
      <c r="E25" s="91"/>
    </row>
    <row r="26" spans="1:5" ht="15.75" customHeight="1">
      <c r="A26" s="306" t="s">
        <v>43</v>
      </c>
      <c r="B26" s="261" t="s">
        <v>18</v>
      </c>
      <c r="C26" s="261" t="s">
        <v>44</v>
      </c>
      <c r="D26" s="264">
        <f>[2]Вед.2019!G74</f>
        <v>48000</v>
      </c>
      <c r="E26" s="91"/>
    </row>
    <row r="27" spans="1:5" ht="18.75" customHeight="1">
      <c r="A27" s="221" t="s">
        <v>45</v>
      </c>
      <c r="B27" s="202" t="s">
        <v>22</v>
      </c>
      <c r="C27" s="202"/>
      <c r="D27" s="231">
        <f>+D28+D29</f>
        <v>611800</v>
      </c>
    </row>
    <row r="28" spans="1:5" ht="16.5">
      <c r="A28" s="235" t="s">
        <v>47</v>
      </c>
      <c r="B28" s="212" t="s">
        <v>22</v>
      </c>
      <c r="C28" s="209" t="s">
        <v>39</v>
      </c>
      <c r="D28" s="225">
        <v>569800</v>
      </c>
      <c r="E28" s="91"/>
    </row>
    <row r="29" spans="1:5" ht="16.5">
      <c r="A29" s="185" t="s">
        <v>777</v>
      </c>
      <c r="B29" s="212" t="s">
        <v>22</v>
      </c>
      <c r="C29" s="209" t="s">
        <v>776</v>
      </c>
      <c r="D29" s="225">
        <v>42000</v>
      </c>
      <c r="E29" s="91"/>
    </row>
    <row r="30" spans="1:5" ht="16.5">
      <c r="A30" s="221" t="s">
        <v>49</v>
      </c>
      <c r="B30" s="202" t="s">
        <v>50</v>
      </c>
      <c r="C30" s="202"/>
      <c r="D30" s="222">
        <f>D31+D32+D33+D34</f>
        <v>3045543</v>
      </c>
      <c r="E30" s="268"/>
    </row>
    <row r="31" spans="1:5" ht="16.5">
      <c r="A31" s="269" t="s">
        <v>51</v>
      </c>
      <c r="B31" s="270" t="s">
        <v>50</v>
      </c>
      <c r="C31" s="271" t="s">
        <v>9</v>
      </c>
      <c r="D31" s="272">
        <v>0</v>
      </c>
      <c r="E31" s="91"/>
    </row>
    <row r="32" spans="1:5" ht="16.5">
      <c r="A32" s="235" t="s">
        <v>52</v>
      </c>
      <c r="B32" s="189" t="s">
        <v>50</v>
      </c>
      <c r="C32" s="189" t="s">
        <v>11</v>
      </c>
      <c r="D32" s="239">
        <f>'Вед.2019 (2)'!G105</f>
        <v>1690883</v>
      </c>
      <c r="E32" s="91"/>
    </row>
    <row r="33" spans="1:5" ht="16.5">
      <c r="A33" s="235" t="s">
        <v>55</v>
      </c>
      <c r="B33" s="212" t="s">
        <v>50</v>
      </c>
      <c r="C33" s="212" t="s">
        <v>18</v>
      </c>
      <c r="D33" s="239">
        <f>'Вед.2019 (2)'!G117</f>
        <v>1154660</v>
      </c>
      <c r="E33" s="91"/>
    </row>
    <row r="34" spans="1:5" ht="16.5">
      <c r="A34" s="185" t="s">
        <v>607</v>
      </c>
      <c r="B34" s="212" t="s">
        <v>50</v>
      </c>
      <c r="C34" s="212" t="s">
        <v>50</v>
      </c>
      <c r="D34" s="239">
        <v>200000</v>
      </c>
      <c r="E34" s="91"/>
    </row>
    <row r="35" spans="1:5" ht="16.5">
      <c r="A35" s="221" t="s">
        <v>63</v>
      </c>
      <c r="B35" s="202" t="s">
        <v>64</v>
      </c>
      <c r="C35" s="202"/>
      <c r="D35" s="222">
        <f>D36+D37</f>
        <v>15618908.720000001</v>
      </c>
    </row>
    <row r="36" spans="1:5" ht="16.5">
      <c r="A36" s="260" t="s">
        <v>38</v>
      </c>
      <c r="B36" s="261" t="s">
        <v>64</v>
      </c>
      <c r="C36" s="261" t="s">
        <v>9</v>
      </c>
      <c r="D36" s="264">
        <f>'Вед.2019 (2)'!G151</f>
        <v>13212878.720000001</v>
      </c>
      <c r="E36" s="91"/>
    </row>
    <row r="37" spans="1:5" ht="16.5">
      <c r="A37" s="235" t="s">
        <v>70</v>
      </c>
      <c r="B37" s="212" t="s">
        <v>64</v>
      </c>
      <c r="C37" s="212" t="s">
        <v>22</v>
      </c>
      <c r="D37" s="232">
        <f>'Вед.2019 (2)'!G174</f>
        <v>2406030</v>
      </c>
    </row>
    <row r="38" spans="1:5" ht="16.5">
      <c r="A38" s="221" t="s">
        <v>619</v>
      </c>
      <c r="B38" s="202" t="s">
        <v>39</v>
      </c>
      <c r="C38" s="202"/>
      <c r="D38" s="231">
        <f>D39</f>
        <v>0</v>
      </c>
    </row>
    <row r="39" spans="1:5" ht="16.5">
      <c r="A39" s="235" t="s">
        <v>620</v>
      </c>
      <c r="B39" s="212" t="s">
        <v>39</v>
      </c>
      <c r="C39" s="212" t="s">
        <v>39</v>
      </c>
      <c r="D39" s="232">
        <v>0</v>
      </c>
    </row>
    <row r="40" spans="1:5" ht="16.5">
      <c r="A40" s="221" t="s">
        <v>71</v>
      </c>
      <c r="B40" s="202" t="s">
        <v>44</v>
      </c>
      <c r="C40" s="202"/>
      <c r="D40" s="231">
        <f>D41+D42</f>
        <v>371464</v>
      </c>
    </row>
    <row r="41" spans="1:5" ht="16.5">
      <c r="A41" s="273" t="s">
        <v>72</v>
      </c>
      <c r="B41" s="265" t="s">
        <v>44</v>
      </c>
      <c r="C41" s="267" t="s">
        <v>9</v>
      </c>
      <c r="D41" s="266">
        <f>[2]Вед.2019!G165</f>
        <v>147564</v>
      </c>
    </row>
    <row r="42" spans="1:5" ht="16.5">
      <c r="A42" s="235" t="s">
        <v>75</v>
      </c>
      <c r="B42" s="212" t="s">
        <v>44</v>
      </c>
      <c r="C42" s="212" t="s">
        <v>18</v>
      </c>
      <c r="D42" s="232">
        <f>'Вед.2019 (2)'!G192</f>
        <v>223900</v>
      </c>
    </row>
    <row r="43" spans="1:5" ht="16.5">
      <c r="A43" s="275" t="s">
        <v>78</v>
      </c>
      <c r="B43" s="202" t="s">
        <v>79</v>
      </c>
      <c r="C43" s="202"/>
      <c r="D43" s="231">
        <f>D44</f>
        <v>3275049</v>
      </c>
      <c r="E43" s="274"/>
    </row>
    <row r="44" spans="1:5" ht="16.5">
      <c r="A44" s="184" t="s">
        <v>80</v>
      </c>
      <c r="B44" s="212" t="s">
        <v>79</v>
      </c>
      <c r="C44" s="189" t="s">
        <v>9</v>
      </c>
      <c r="D44" s="225">
        <f>'Вед.2019 (2)'!G212</f>
        <v>3275049</v>
      </c>
      <c r="E44" s="91"/>
    </row>
    <row r="45" spans="1:5" ht="18" customHeight="1" thickBot="1">
      <c r="A45" s="442" t="s">
        <v>84</v>
      </c>
      <c r="B45" s="443"/>
      <c r="C45" s="443"/>
      <c r="D45" s="444">
        <f>D16+D22+D24+D27+D30+D35+D40+D43+D38</f>
        <v>29126836.719999999</v>
      </c>
    </row>
    <row r="46" spans="1:5" ht="18.75" customHeight="1">
      <c r="A46" s="155"/>
      <c r="C46" s="97"/>
      <c r="D46" s="98"/>
      <c r="E46" s="91"/>
    </row>
    <row r="47" spans="1:5" ht="21.75" customHeight="1">
      <c r="A47" s="155"/>
      <c r="C47" s="97"/>
      <c r="D47" s="98"/>
    </row>
    <row r="48" spans="1:5" ht="18.2" customHeight="1"/>
  </sheetData>
  <sheetProtection selectLockedCells="1" selectUnlockedCells="1"/>
  <mergeCells count="2">
    <mergeCell ref="A12:D12"/>
    <mergeCell ref="A13:D13"/>
  </mergeCells>
  <pageMargins left="1.5748031496062993" right="0" top="0.39370078740157483" bottom="0.39370078740157483" header="0.51181102362204722" footer="0.51181102362204722"/>
  <pageSetup paperSize="9" scale="76" firstPageNumber="0" orientation="portrait" horizontalDpi="300" verticalDpi="300" r:id="rId1"/>
  <headerFooter alignWithMargins="0"/>
  <colBreaks count="1" manualBreakCount="1">
    <brk id="4" max="577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H45"/>
  <sheetViews>
    <sheetView view="pageBreakPreview" topLeftCell="A27" zoomScaleNormal="80" workbookViewId="0">
      <selection activeCell="B10" sqref="B10"/>
    </sheetView>
  </sheetViews>
  <sheetFormatPr defaultRowHeight="12.75"/>
  <cols>
    <col min="1" max="1" width="67.7109375" customWidth="1"/>
    <col min="2" max="2" width="8.85546875" style="97" customWidth="1"/>
    <col min="3" max="3" width="8" style="98" customWidth="1"/>
    <col min="4" max="4" width="16.85546875" style="98" customWidth="1"/>
    <col min="5" max="5" width="21.42578125" customWidth="1"/>
    <col min="7" max="7" width="7.28515625" customWidth="1"/>
  </cols>
  <sheetData>
    <row r="1" spans="1:8" ht="16.5">
      <c r="A1" s="251"/>
      <c r="B1" s="528" t="s">
        <v>446</v>
      </c>
      <c r="C1" s="529"/>
      <c r="D1" s="99"/>
      <c r="E1" s="99"/>
      <c r="F1" s="99"/>
      <c r="G1" s="99"/>
      <c r="H1" s="99"/>
    </row>
    <row r="2" spans="1:8" ht="16.5">
      <c r="A2" s="251"/>
      <c r="B2" s="528" t="s">
        <v>675</v>
      </c>
      <c r="C2" s="529"/>
      <c r="D2" s="529"/>
      <c r="E2" s="529"/>
      <c r="F2" s="530"/>
      <c r="G2" s="529"/>
      <c r="H2" s="99"/>
    </row>
    <row r="3" spans="1:8" ht="16.5">
      <c r="A3" s="251"/>
      <c r="B3" s="528" t="s">
        <v>3</v>
      </c>
      <c r="C3" s="529"/>
      <c r="D3" s="529"/>
      <c r="E3" s="529"/>
      <c r="F3" s="531"/>
      <c r="G3" s="529"/>
      <c r="H3" s="100"/>
    </row>
    <row r="4" spans="1:8" ht="16.5">
      <c r="A4" s="251"/>
      <c r="B4" s="532" t="s">
        <v>682</v>
      </c>
      <c r="C4" s="533"/>
      <c r="D4" s="533"/>
      <c r="E4" s="533"/>
      <c r="F4" s="530"/>
      <c r="G4" s="533"/>
      <c r="H4" s="99"/>
    </row>
    <row r="5" spans="1:8" ht="16.5">
      <c r="A5" s="251"/>
      <c r="B5" s="532" t="s">
        <v>714</v>
      </c>
      <c r="C5" s="533"/>
      <c r="D5" s="533"/>
      <c r="E5" s="533"/>
      <c r="F5" s="530"/>
      <c r="G5" s="533"/>
      <c r="H5" s="99"/>
    </row>
    <row r="6" spans="1:8" ht="16.5">
      <c r="A6" s="251"/>
      <c r="B6" s="532" t="s">
        <v>683</v>
      </c>
      <c r="C6" s="529"/>
      <c r="D6" s="529"/>
      <c r="E6" s="529"/>
      <c r="F6" s="529"/>
      <c r="G6" s="529"/>
      <c r="H6" s="99"/>
    </row>
    <row r="7" spans="1:8" ht="16.5">
      <c r="A7" s="251"/>
      <c r="B7" s="528" t="s">
        <v>684</v>
      </c>
      <c r="C7" s="529"/>
      <c r="D7" s="529"/>
      <c r="E7" s="529"/>
      <c r="F7" s="529"/>
      <c r="G7" s="529"/>
      <c r="H7" s="99"/>
    </row>
    <row r="8" spans="1:8" ht="16.5">
      <c r="A8" s="251"/>
      <c r="B8" s="532" t="s">
        <v>685</v>
      </c>
      <c r="C8" s="533"/>
      <c r="D8" s="533"/>
      <c r="E8" s="533"/>
      <c r="F8" s="530"/>
      <c r="G8" s="533"/>
      <c r="H8" s="99"/>
    </row>
    <row r="9" spans="1:8" ht="16.5">
      <c r="A9" s="251"/>
      <c r="B9" s="532" t="s">
        <v>797</v>
      </c>
      <c r="C9" s="533"/>
      <c r="D9" s="533"/>
      <c r="E9" s="533"/>
      <c r="F9" s="99"/>
      <c r="G9" s="533"/>
      <c r="H9" s="99"/>
    </row>
    <row r="10" spans="1:8" ht="16.5">
      <c r="A10" s="155"/>
      <c r="B10" s="532" t="s">
        <v>805</v>
      </c>
      <c r="C10" s="533"/>
      <c r="D10" s="533"/>
      <c r="E10" s="533"/>
      <c r="F10" s="99"/>
      <c r="G10" s="533"/>
    </row>
    <row r="11" spans="1:8" ht="66.75" customHeight="1">
      <c r="A11" s="650" t="s">
        <v>656</v>
      </c>
      <c r="B11" s="650"/>
      <c r="C11" s="650"/>
      <c r="D11" s="650"/>
      <c r="E11" s="650"/>
      <c r="F11" s="650"/>
    </row>
    <row r="12" spans="1:8" ht="16.5">
      <c r="A12" s="649" t="s">
        <v>167</v>
      </c>
      <c r="B12" s="649"/>
      <c r="C12" s="649"/>
      <c r="D12" s="649"/>
      <c r="E12" s="649"/>
    </row>
    <row r="13" spans="1:8" ht="18.75" customHeight="1" thickBot="1">
      <c r="A13" s="251"/>
      <c r="B13" s="103" t="s">
        <v>167</v>
      </c>
      <c r="C13" s="252"/>
      <c r="D13" s="252"/>
      <c r="E13" s="105" t="s">
        <v>104</v>
      </c>
    </row>
    <row r="14" spans="1:8" ht="48" customHeight="1" thickBot="1">
      <c r="A14" s="585" t="s">
        <v>106</v>
      </c>
      <c r="B14" s="586" t="s">
        <v>4</v>
      </c>
      <c r="C14" s="586" t="s">
        <v>5</v>
      </c>
      <c r="D14" s="587" t="s">
        <v>592</v>
      </c>
      <c r="E14" s="587" t="s">
        <v>613</v>
      </c>
    </row>
    <row r="15" spans="1:8" ht="16.5">
      <c r="A15" s="582" t="s">
        <v>8</v>
      </c>
      <c r="B15" s="583" t="s">
        <v>9</v>
      </c>
      <c r="C15" s="583"/>
      <c r="D15" s="591">
        <f>D16+D17+D18+D19+D20</f>
        <v>5719249</v>
      </c>
      <c r="E15" s="584">
        <f>E16+E17+E18+E19+E20</f>
        <v>5769365</v>
      </c>
    </row>
    <row r="16" spans="1:8" ht="33">
      <c r="A16" s="235" t="s">
        <v>10</v>
      </c>
      <c r="B16" s="189" t="s">
        <v>9</v>
      </c>
      <c r="C16" s="212" t="s">
        <v>11</v>
      </c>
      <c r="D16" s="210">
        <f>'Вед.2020-2021'!G20</f>
        <v>1126976</v>
      </c>
      <c r="E16" s="225">
        <f>'Вед.2020-2021'!H20</f>
        <v>1126976</v>
      </c>
      <c r="F16" s="91"/>
    </row>
    <row r="17" spans="1:6" ht="49.5">
      <c r="A17" s="235" t="s">
        <v>17</v>
      </c>
      <c r="B17" s="189" t="s">
        <v>9</v>
      </c>
      <c r="C17" s="212" t="s">
        <v>18</v>
      </c>
      <c r="D17" s="218">
        <f>'Вед.2020-2021'!G25</f>
        <v>427835</v>
      </c>
      <c r="E17" s="242">
        <f>'Вед.2020-2021'!H25</f>
        <v>427835</v>
      </c>
      <c r="F17" s="91"/>
    </row>
    <row r="18" spans="1:6" ht="49.5">
      <c r="A18" s="235" t="s">
        <v>21</v>
      </c>
      <c r="B18" s="189" t="s">
        <v>9</v>
      </c>
      <c r="C18" s="189" t="s">
        <v>22</v>
      </c>
      <c r="D18" s="210">
        <f>'Вед.2020-2021'!G30</f>
        <v>3923738</v>
      </c>
      <c r="E18" s="225">
        <f>'Вед.2020-2021'!H30</f>
        <v>3971554</v>
      </c>
      <c r="F18" s="91"/>
    </row>
    <row r="19" spans="1:6" ht="18.75">
      <c r="A19" s="233" t="s">
        <v>264</v>
      </c>
      <c r="B19" s="255" t="s">
        <v>9</v>
      </c>
      <c r="C19" s="255" t="s">
        <v>79</v>
      </c>
      <c r="D19" s="214">
        <f>'Вед.2020-2021'!G38</f>
        <v>25000</v>
      </c>
      <c r="E19" s="232">
        <f>'Вед.2020-2021'!H38</f>
        <v>25000</v>
      </c>
      <c r="F19" s="95"/>
    </row>
    <row r="20" spans="1:6" ht="16.5">
      <c r="A20" s="235" t="s">
        <v>29</v>
      </c>
      <c r="B20" s="189" t="s">
        <v>9</v>
      </c>
      <c r="C20" s="189" t="s">
        <v>30</v>
      </c>
      <c r="D20" s="210">
        <f>'Вед.2020-2021'!G43</f>
        <v>215700</v>
      </c>
      <c r="E20" s="225">
        <f>'Вед.2020-2021'!H43</f>
        <v>218000</v>
      </c>
      <c r="F20" s="91"/>
    </row>
    <row r="21" spans="1:6" ht="20.25" customHeight="1">
      <c r="A21" s="592" t="s">
        <v>32</v>
      </c>
      <c r="B21" s="257" t="s">
        <v>11</v>
      </c>
      <c r="C21" s="258"/>
      <c r="D21" s="588">
        <f>D22</f>
        <v>310200</v>
      </c>
      <c r="E21" s="259">
        <f>E22</f>
        <v>310200</v>
      </c>
    </row>
    <row r="22" spans="1:6" ht="18" customHeight="1">
      <c r="A22" s="235" t="s">
        <v>33</v>
      </c>
      <c r="B22" s="189" t="s">
        <v>11</v>
      </c>
      <c r="C22" s="212" t="s">
        <v>18</v>
      </c>
      <c r="D22" s="563">
        <v>310200</v>
      </c>
      <c r="E22" s="239">
        <v>310200</v>
      </c>
      <c r="F22" s="91"/>
    </row>
    <row r="23" spans="1:6" ht="33">
      <c r="A23" s="221" t="s">
        <v>35</v>
      </c>
      <c r="B23" s="202" t="s">
        <v>18</v>
      </c>
      <c r="C23" s="202"/>
      <c r="D23" s="203">
        <f>D24+D25</f>
        <v>57000</v>
      </c>
      <c r="E23" s="222">
        <f>E24+E25</f>
        <v>67500</v>
      </c>
    </row>
    <row r="24" spans="1:6" ht="17.25" customHeight="1">
      <c r="A24" s="235" t="s">
        <v>36</v>
      </c>
      <c r="B24" s="189" t="s">
        <v>18</v>
      </c>
      <c r="C24" s="189" t="s">
        <v>11</v>
      </c>
      <c r="D24" s="218">
        <v>16000</v>
      </c>
      <c r="E24" s="242">
        <v>13000</v>
      </c>
      <c r="F24" s="91"/>
    </row>
    <row r="25" spans="1:6" ht="15.75" customHeight="1">
      <c r="A25" s="227" t="s">
        <v>43</v>
      </c>
      <c r="B25" s="189" t="s">
        <v>18</v>
      </c>
      <c r="C25" s="189" t="s">
        <v>44</v>
      </c>
      <c r="D25" s="218">
        <v>41000</v>
      </c>
      <c r="E25" s="242">
        <v>54500</v>
      </c>
      <c r="F25" s="91"/>
    </row>
    <row r="26" spans="1:6" ht="17.25" customHeight="1">
      <c r="A26" s="221" t="s">
        <v>45</v>
      </c>
      <c r="B26" s="202" t="s">
        <v>22</v>
      </c>
      <c r="C26" s="202"/>
      <c r="D26" s="213">
        <f>+D27</f>
        <v>11009500</v>
      </c>
      <c r="E26" s="231">
        <f>+E27</f>
        <v>1649459</v>
      </c>
    </row>
    <row r="27" spans="1:6" ht="16.5">
      <c r="A27" s="235" t="s">
        <v>47</v>
      </c>
      <c r="B27" s="212" t="s">
        <v>22</v>
      </c>
      <c r="C27" s="209" t="s">
        <v>39</v>
      </c>
      <c r="D27" s="210">
        <f>'Вед.2020-2021'!G85</f>
        <v>11009500</v>
      </c>
      <c r="E27" s="225">
        <v>1649459</v>
      </c>
      <c r="F27" s="91"/>
    </row>
    <row r="28" spans="1:6" ht="16.5">
      <c r="A28" s="221" t="s">
        <v>49</v>
      </c>
      <c r="B28" s="202" t="s">
        <v>50</v>
      </c>
      <c r="C28" s="202"/>
      <c r="D28" s="203">
        <f>D29+D30+D31+D32</f>
        <v>2865895</v>
      </c>
      <c r="E28" s="222">
        <f>E29+E30+E31+E32</f>
        <v>3310658</v>
      </c>
      <c r="F28" s="268"/>
    </row>
    <row r="29" spans="1:6" ht="16.5">
      <c r="A29" s="269" t="s">
        <v>51</v>
      </c>
      <c r="B29" s="589" t="s">
        <v>50</v>
      </c>
      <c r="C29" s="271" t="s">
        <v>9</v>
      </c>
      <c r="D29" s="590">
        <f>'Вед.2020-2021'!G93</f>
        <v>38704.81</v>
      </c>
      <c r="E29" s="593">
        <f>'Вед.2020-2021'!H93</f>
        <v>0</v>
      </c>
      <c r="F29" s="91"/>
    </row>
    <row r="30" spans="1:6" ht="16.5">
      <c r="A30" s="235" t="s">
        <v>52</v>
      </c>
      <c r="B30" s="189" t="s">
        <v>50</v>
      </c>
      <c r="C30" s="189" t="s">
        <v>11</v>
      </c>
      <c r="D30" s="563">
        <f>'Вед.2020-2021'!G103</f>
        <v>830000</v>
      </c>
      <c r="E30" s="239">
        <f>'Вед.2020-2021'!H103</f>
        <v>850000</v>
      </c>
      <c r="F30" s="91"/>
    </row>
    <row r="31" spans="1:6" ht="16.5">
      <c r="A31" s="235" t="s">
        <v>55</v>
      </c>
      <c r="B31" s="212" t="s">
        <v>50</v>
      </c>
      <c r="C31" s="212" t="s">
        <v>18</v>
      </c>
      <c r="D31" s="563">
        <f>'Вед.2020-2021'!G106</f>
        <v>1882895</v>
      </c>
      <c r="E31" s="239">
        <v>2307658</v>
      </c>
      <c r="F31" s="91"/>
    </row>
    <row r="32" spans="1:6" ht="16.5">
      <c r="A32" s="236" t="s">
        <v>607</v>
      </c>
      <c r="B32" s="212" t="s">
        <v>50</v>
      </c>
      <c r="C32" s="212" t="s">
        <v>50</v>
      </c>
      <c r="D32" s="563">
        <f>'Вед.2020-2021'!G147</f>
        <v>114295.19</v>
      </c>
      <c r="E32" s="239">
        <v>153000</v>
      </c>
      <c r="F32" s="91"/>
    </row>
    <row r="33" spans="1:6" ht="16.5">
      <c r="A33" s="221" t="s">
        <v>63</v>
      </c>
      <c r="B33" s="202" t="s">
        <v>64</v>
      </c>
      <c r="C33" s="202"/>
      <c r="D33" s="203">
        <f>D34+D35</f>
        <v>11841283</v>
      </c>
      <c r="E33" s="222">
        <f>E34+E35</f>
        <v>11974802</v>
      </c>
    </row>
    <row r="34" spans="1:6" ht="16.5">
      <c r="A34" s="235" t="s">
        <v>38</v>
      </c>
      <c r="B34" s="189" t="s">
        <v>64</v>
      </c>
      <c r="C34" s="189" t="s">
        <v>9</v>
      </c>
      <c r="D34" s="218">
        <f>'Вед.2020-2021'!G149</f>
        <v>9401370</v>
      </c>
      <c r="E34" s="242">
        <v>9531569</v>
      </c>
    </row>
    <row r="35" spans="1:6" ht="16.5">
      <c r="A35" s="235" t="s">
        <v>70</v>
      </c>
      <c r="B35" s="212" t="s">
        <v>64</v>
      </c>
      <c r="C35" s="212" t="s">
        <v>22</v>
      </c>
      <c r="D35" s="214">
        <v>2439913</v>
      </c>
      <c r="E35" s="232">
        <v>2443233</v>
      </c>
    </row>
    <row r="36" spans="1:6" ht="16.5">
      <c r="A36" s="221" t="s">
        <v>619</v>
      </c>
      <c r="B36" s="202" t="s">
        <v>39</v>
      </c>
      <c r="C36" s="202"/>
      <c r="D36" s="213">
        <f>D37</f>
        <v>0</v>
      </c>
      <c r="E36" s="231">
        <f>E37</f>
        <v>0</v>
      </c>
    </row>
    <row r="37" spans="1:6" ht="16.5">
      <c r="A37" s="235" t="s">
        <v>657</v>
      </c>
      <c r="B37" s="212" t="s">
        <v>39</v>
      </c>
      <c r="C37" s="212" t="s">
        <v>39</v>
      </c>
      <c r="D37" s="214">
        <v>0</v>
      </c>
      <c r="E37" s="232">
        <v>0</v>
      </c>
    </row>
    <row r="38" spans="1:6" ht="16.5">
      <c r="A38" s="221" t="s">
        <v>71</v>
      </c>
      <c r="B38" s="202" t="s">
        <v>44</v>
      </c>
      <c r="C38" s="202"/>
      <c r="D38" s="213">
        <f>D39+D40</f>
        <v>435064</v>
      </c>
      <c r="E38" s="231">
        <f>E39+E40</f>
        <v>441564</v>
      </c>
    </row>
    <row r="39" spans="1:6" ht="16.5">
      <c r="A39" s="243" t="s">
        <v>72</v>
      </c>
      <c r="B39" s="207" t="s">
        <v>44</v>
      </c>
      <c r="C39" s="209" t="s">
        <v>9</v>
      </c>
      <c r="D39" s="210">
        <v>147564</v>
      </c>
      <c r="E39" s="225">
        <v>147564</v>
      </c>
      <c r="F39" s="274"/>
    </row>
    <row r="40" spans="1:6" ht="16.5">
      <c r="A40" s="235" t="s">
        <v>75</v>
      </c>
      <c r="B40" s="212" t="s">
        <v>44</v>
      </c>
      <c r="C40" s="212" t="s">
        <v>18</v>
      </c>
      <c r="D40" s="214">
        <f>'Вед.2020-2021'!G197</f>
        <v>287500</v>
      </c>
      <c r="E40" s="232">
        <f>'Вед.2020-2021'!H197</f>
        <v>294000</v>
      </c>
      <c r="F40" s="91"/>
    </row>
    <row r="41" spans="1:6" ht="18" customHeight="1">
      <c r="A41" s="247" t="s">
        <v>78</v>
      </c>
      <c r="B41" s="202" t="s">
        <v>79</v>
      </c>
      <c r="C41" s="202"/>
      <c r="D41" s="213">
        <f>D42</f>
        <v>2989786</v>
      </c>
      <c r="E41" s="231">
        <f>E42</f>
        <v>3044736</v>
      </c>
    </row>
    <row r="42" spans="1:6" ht="18.75" customHeight="1">
      <c r="A42" s="184" t="s">
        <v>80</v>
      </c>
      <c r="B42" s="212" t="s">
        <v>79</v>
      </c>
      <c r="C42" s="189" t="s">
        <v>9</v>
      </c>
      <c r="D42" s="210">
        <v>2989786</v>
      </c>
      <c r="E42" s="225">
        <v>3044736</v>
      </c>
      <c r="F42" s="91"/>
    </row>
    <row r="43" spans="1:6" ht="21.75" customHeight="1" thickBot="1">
      <c r="A43" s="594" t="s">
        <v>84</v>
      </c>
      <c r="B43" s="595"/>
      <c r="C43" s="595"/>
      <c r="D43" s="596">
        <f>D15+D21+D23+D26+D28+D33+D38+D41+D36</f>
        <v>35227977</v>
      </c>
      <c r="E43" s="597">
        <f>E15+E21+E23+E26+E28+E33+E38+E41+E36</f>
        <v>26568284</v>
      </c>
    </row>
    <row r="44" spans="1:6" ht="18.2" customHeight="1">
      <c r="A44" s="155"/>
      <c r="C44" s="97"/>
    </row>
    <row r="45" spans="1:6" ht="16.5">
      <c r="A45" s="155"/>
      <c r="C45" s="97"/>
      <c r="D45" s="97"/>
      <c r="E45" s="98"/>
    </row>
  </sheetData>
  <sheetProtection selectLockedCells="1" selectUnlockedCells="1"/>
  <mergeCells count="2">
    <mergeCell ref="A12:E12"/>
    <mergeCell ref="A11:F11"/>
  </mergeCells>
  <phoneticPr fontId="0" type="noConversion"/>
  <pageMargins left="1.3779527559055118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S189"/>
  <sheetViews>
    <sheetView view="pageBreakPreview" topLeftCell="A117" zoomScaleNormal="80" workbookViewId="0">
      <selection activeCell="B10" sqref="B10"/>
    </sheetView>
  </sheetViews>
  <sheetFormatPr defaultRowHeight="12.75"/>
  <cols>
    <col min="1" max="1" width="69.85546875" style="142" customWidth="1"/>
    <col min="2" max="2" width="23.5703125" style="143" customWidth="1"/>
    <col min="3" max="3" width="10.28515625" style="144" customWidth="1"/>
    <col min="4" max="4" width="19" style="145" customWidth="1"/>
    <col min="5" max="5" width="7" style="144" customWidth="1"/>
    <col min="6" max="6" width="18.140625" style="144" customWidth="1"/>
    <col min="7" max="16384" width="9.140625" style="144"/>
  </cols>
  <sheetData>
    <row r="1" spans="1:253" ht="15.75">
      <c r="A1"/>
      <c r="B1" s="528" t="s">
        <v>723</v>
      </c>
      <c r="C1" s="529"/>
      <c r="D1" s="99"/>
      <c r="E1" s="99"/>
      <c r="F1" s="99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528" t="s">
        <v>675</v>
      </c>
      <c r="C2" s="529"/>
      <c r="D2" s="529"/>
      <c r="E2" s="529"/>
      <c r="F2" s="530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528" t="s">
        <v>3</v>
      </c>
      <c r="C3" s="529"/>
      <c r="D3" s="529"/>
      <c r="E3" s="529"/>
      <c r="F3" s="531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532" t="s">
        <v>682</v>
      </c>
      <c r="C4" s="533"/>
      <c r="D4" s="533"/>
      <c r="E4" s="533"/>
      <c r="F4" s="530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532" t="s">
        <v>710</v>
      </c>
      <c r="C5" s="533"/>
      <c r="D5" s="533"/>
      <c r="E5" s="533"/>
      <c r="F5" s="530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532" t="s">
        <v>683</v>
      </c>
      <c r="C6" s="534"/>
      <c r="D6" s="534"/>
      <c r="E6" s="534"/>
      <c r="F6" s="534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528" t="s">
        <v>684</v>
      </c>
      <c r="C7" s="529"/>
      <c r="D7" s="529"/>
      <c r="E7" s="534"/>
      <c r="F7" s="534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532" t="s">
        <v>685</v>
      </c>
      <c r="C8" s="533"/>
      <c r="D8" s="533"/>
      <c r="E8" s="533"/>
      <c r="F8" s="530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532" t="s">
        <v>722</v>
      </c>
      <c r="C9" s="533"/>
      <c r="D9" s="533"/>
      <c r="E9" s="533"/>
      <c r="F9" s="530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532" t="s">
        <v>806</v>
      </c>
      <c r="C10" s="533"/>
      <c r="D10" s="533"/>
      <c r="E10" s="533"/>
      <c r="F10" s="53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99"/>
      <c r="C11" s="369"/>
      <c r="D11" s="369"/>
      <c r="E11" s="99"/>
      <c r="F11" s="99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649" t="s">
        <v>443</v>
      </c>
      <c r="B12" s="649"/>
      <c r="C12" s="649"/>
      <c r="D12" s="649"/>
      <c r="E12" s="99"/>
      <c r="F12" s="99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649" t="s">
        <v>518</v>
      </c>
      <c r="B13" s="649"/>
      <c r="C13" s="649"/>
      <c r="D13" s="649"/>
      <c r="E13" s="636"/>
      <c r="F13" s="99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649" t="s">
        <v>444</v>
      </c>
      <c r="B14" s="649"/>
      <c r="C14" s="649"/>
      <c r="D14" s="649"/>
      <c r="E14" s="99"/>
      <c r="F14" s="99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651" t="s">
        <v>631</v>
      </c>
      <c r="B15" s="651"/>
      <c r="C15" s="651"/>
      <c r="D15" s="651"/>
      <c r="E15" s="636"/>
      <c r="F15" s="99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99"/>
      <c r="C16" s="369"/>
      <c r="D16" s="369"/>
      <c r="E16" s="99"/>
      <c r="F16" s="99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146"/>
      <c r="B17" s="147"/>
      <c r="C17" s="148"/>
      <c r="D17" s="7" t="s">
        <v>104</v>
      </c>
      <c r="E17" s="148"/>
      <c r="F17" s="95"/>
    </row>
    <row r="18" spans="1:9" ht="33.75" thickBot="1">
      <c r="A18" s="357" t="s">
        <v>106</v>
      </c>
      <c r="B18" s="358" t="s">
        <v>6</v>
      </c>
      <c r="C18" s="359" t="s">
        <v>7</v>
      </c>
      <c r="D18" s="360" t="s">
        <v>632</v>
      </c>
      <c r="E18" s="149"/>
      <c r="F18" s="149"/>
    </row>
    <row r="19" spans="1:9" ht="21" customHeight="1" thickBot="1">
      <c r="A19" s="361" t="s">
        <v>59</v>
      </c>
      <c r="B19" s="362"/>
      <c r="C19" s="363"/>
      <c r="D19" s="364">
        <f>D20+D24+D29+D41+D53+D68+D79+D83+D87+D91+D113+D129+D141+D149+D153+D145</f>
        <v>22996364.719999999</v>
      </c>
      <c r="E19" s="101"/>
      <c r="F19" s="150"/>
    </row>
    <row r="20" spans="1:9" ht="50.25" customHeight="1">
      <c r="A20" s="614" t="s">
        <v>600</v>
      </c>
      <c r="B20" s="615" t="s">
        <v>277</v>
      </c>
      <c r="C20" s="615"/>
      <c r="D20" s="616">
        <f>D21</f>
        <v>39010</v>
      </c>
      <c r="E20" s="151"/>
      <c r="F20" s="150"/>
    </row>
    <row r="21" spans="1:9" ht="18.75" customHeight="1" thickBot="1">
      <c r="A21" s="174" t="s">
        <v>280</v>
      </c>
      <c r="B21" s="112" t="s">
        <v>278</v>
      </c>
      <c r="C21" s="112"/>
      <c r="D21" s="305">
        <f>D22</f>
        <v>39010</v>
      </c>
      <c r="E21" s="151"/>
      <c r="F21" s="150"/>
    </row>
    <row r="22" spans="1:9" ht="17.25" customHeight="1" thickBot="1">
      <c r="A22" s="306" t="s">
        <v>46</v>
      </c>
      <c r="B22" s="112" t="s">
        <v>279</v>
      </c>
      <c r="C22" s="112"/>
      <c r="D22" s="305">
        <f>D23</f>
        <v>39010</v>
      </c>
      <c r="E22" s="151"/>
      <c r="F22" s="150"/>
      <c r="I22" s="449"/>
    </row>
    <row r="23" spans="1:9" ht="36.200000000000003" customHeight="1">
      <c r="A23" s="185" t="s">
        <v>25</v>
      </c>
      <c r="B23" s="112" t="s">
        <v>279</v>
      </c>
      <c r="C23" s="112" t="s">
        <v>26</v>
      </c>
      <c r="D23" s="305">
        <v>39010</v>
      </c>
      <c r="E23" s="151"/>
      <c r="F23" s="150"/>
    </row>
    <row r="24" spans="1:9" ht="50.25" customHeight="1">
      <c r="A24" s="303" t="s">
        <v>601</v>
      </c>
      <c r="B24" s="109" t="s">
        <v>273</v>
      </c>
      <c r="C24" s="109"/>
      <c r="D24" s="304">
        <f>D25</f>
        <v>48000</v>
      </c>
      <c r="E24" s="152"/>
      <c r="F24" s="150"/>
    </row>
    <row r="25" spans="1:9" ht="37.35" customHeight="1">
      <c r="A25" s="174" t="s">
        <v>276</v>
      </c>
      <c r="B25" s="112" t="s">
        <v>274</v>
      </c>
      <c r="C25" s="112"/>
      <c r="D25" s="305">
        <f>D26</f>
        <v>48000</v>
      </c>
      <c r="E25" s="152"/>
      <c r="F25" s="150"/>
    </row>
    <row r="26" spans="1:9" ht="37.35" customHeight="1">
      <c r="A26" s="192" t="s">
        <v>447</v>
      </c>
      <c r="B26" s="112" t="s">
        <v>275</v>
      </c>
      <c r="C26" s="112"/>
      <c r="D26" s="305">
        <f>D27+D28</f>
        <v>48000</v>
      </c>
      <c r="E26" s="152"/>
      <c r="F26" s="150"/>
    </row>
    <row r="27" spans="1:9" ht="37.35" customHeight="1">
      <c r="A27" s="185" t="s">
        <v>25</v>
      </c>
      <c r="B27" s="112" t="s">
        <v>275</v>
      </c>
      <c r="C27" s="112" t="s">
        <v>26</v>
      </c>
      <c r="D27" s="305">
        <f>[2]Вед.2019!G78</f>
        <v>36000</v>
      </c>
      <c r="E27" s="152"/>
      <c r="F27" s="150"/>
    </row>
    <row r="28" spans="1:9" ht="22.5" customHeight="1">
      <c r="A28" s="226" t="s">
        <v>711</v>
      </c>
      <c r="B28" s="112" t="s">
        <v>275</v>
      </c>
      <c r="C28" s="112" t="s">
        <v>686</v>
      </c>
      <c r="D28" s="305">
        <f>[2]Вед.2019!G79</f>
        <v>12000</v>
      </c>
      <c r="E28" s="152"/>
      <c r="F28" s="150"/>
    </row>
    <row r="29" spans="1:9" ht="48.75" customHeight="1">
      <c r="A29" s="352" t="s">
        <v>560</v>
      </c>
      <c r="B29" s="109" t="s">
        <v>300</v>
      </c>
      <c r="C29" s="109"/>
      <c r="D29" s="304">
        <f>D30+D35</f>
        <v>123680</v>
      </c>
      <c r="E29" s="152"/>
      <c r="F29" s="150"/>
    </row>
    <row r="30" spans="1:9" ht="18.75" customHeight="1">
      <c r="A30" s="496" t="s">
        <v>513</v>
      </c>
      <c r="B30" s="112" t="s">
        <v>297</v>
      </c>
      <c r="C30" s="112"/>
      <c r="D30" s="305">
        <f>D31+D33</f>
        <v>50000</v>
      </c>
      <c r="E30" s="152"/>
      <c r="F30" s="150"/>
    </row>
    <row r="31" spans="1:9" ht="21" customHeight="1">
      <c r="A31" s="496" t="s">
        <v>514</v>
      </c>
      <c r="B31" s="112" t="s">
        <v>593</v>
      </c>
      <c r="C31" s="112"/>
      <c r="D31" s="305">
        <f>D32</f>
        <v>0</v>
      </c>
      <c r="E31" s="152"/>
      <c r="F31" s="150"/>
    </row>
    <row r="32" spans="1:9" ht="33.75" customHeight="1">
      <c r="A32" s="177" t="s">
        <v>25</v>
      </c>
      <c r="B32" s="112" t="s">
        <v>593</v>
      </c>
      <c r="C32" s="112" t="s">
        <v>26</v>
      </c>
      <c r="D32" s="305">
        <v>0</v>
      </c>
      <c r="E32" s="152"/>
      <c r="F32" s="150"/>
    </row>
    <row r="33" spans="1:6" ht="33.75" customHeight="1">
      <c r="A33" s="307" t="s">
        <v>786</v>
      </c>
      <c r="B33" s="112" t="s">
        <v>791</v>
      </c>
      <c r="C33" s="112"/>
      <c r="D33" s="305">
        <f>D34</f>
        <v>50000</v>
      </c>
      <c r="E33" s="152"/>
      <c r="F33" s="150"/>
    </row>
    <row r="34" spans="1:6" ht="18" customHeight="1">
      <c r="A34" s="177" t="s">
        <v>785</v>
      </c>
      <c r="B34" s="112" t="s">
        <v>791</v>
      </c>
      <c r="C34" s="112" t="s">
        <v>784</v>
      </c>
      <c r="D34" s="305">
        <v>50000</v>
      </c>
      <c r="E34" s="152"/>
      <c r="F34" s="150"/>
    </row>
    <row r="35" spans="1:6" ht="18" customHeight="1">
      <c r="A35" s="177" t="s">
        <v>451</v>
      </c>
      <c r="B35" s="112" t="s">
        <v>572</v>
      </c>
      <c r="C35" s="112"/>
      <c r="D35" s="305">
        <f>D36+D39</f>
        <v>73680</v>
      </c>
      <c r="E35" s="152"/>
      <c r="F35" s="150"/>
    </row>
    <row r="36" spans="1:6" ht="18.75" customHeight="1">
      <c r="A36" s="185" t="s">
        <v>46</v>
      </c>
      <c r="B36" s="112" t="s">
        <v>573</v>
      </c>
      <c r="C36" s="112"/>
      <c r="D36" s="305">
        <f>D37+D38</f>
        <v>13680</v>
      </c>
      <c r="E36" s="152"/>
      <c r="F36" s="150"/>
    </row>
    <row r="37" spans="1:6" ht="33.75" customHeight="1">
      <c r="A37" s="403" t="s">
        <v>25</v>
      </c>
      <c r="B37" s="122" t="s">
        <v>573</v>
      </c>
      <c r="C37" s="122" t="s">
        <v>26</v>
      </c>
      <c r="D37" s="316">
        <v>0</v>
      </c>
      <c r="E37" s="152"/>
      <c r="F37" s="152"/>
    </row>
    <row r="38" spans="1:6" ht="18.75" customHeight="1">
      <c r="A38" s="513" t="s">
        <v>687</v>
      </c>
      <c r="B38" s="543" t="s">
        <v>573</v>
      </c>
      <c r="C38" s="122" t="s">
        <v>686</v>
      </c>
      <c r="D38" s="316">
        <v>13680</v>
      </c>
      <c r="E38" s="152"/>
      <c r="F38" s="152"/>
    </row>
    <row r="39" spans="1:6" ht="35.25" customHeight="1">
      <c r="A39" s="548" t="s">
        <v>786</v>
      </c>
      <c r="B39" s="543" t="s">
        <v>792</v>
      </c>
      <c r="C39" s="122"/>
      <c r="D39" s="316">
        <f>D40</f>
        <v>60000</v>
      </c>
      <c r="E39" s="152"/>
      <c r="F39" s="152"/>
    </row>
    <row r="40" spans="1:6" ht="33" customHeight="1">
      <c r="A40" s="631" t="s">
        <v>25</v>
      </c>
      <c r="B40" s="543" t="s">
        <v>792</v>
      </c>
      <c r="C40" s="122" t="s">
        <v>26</v>
      </c>
      <c r="D40" s="316">
        <v>60000</v>
      </c>
      <c r="E40" s="152"/>
      <c r="F40" s="152"/>
    </row>
    <row r="41" spans="1:6" ht="51" customHeight="1">
      <c r="A41" s="314" t="s">
        <v>563</v>
      </c>
      <c r="B41" s="119" t="s">
        <v>453</v>
      </c>
      <c r="C41" s="119"/>
      <c r="D41" s="324">
        <f>D42+D47+D50</f>
        <v>3275049</v>
      </c>
      <c r="E41" s="152"/>
      <c r="F41" s="150"/>
    </row>
    <row r="42" spans="1:6" ht="18.75" customHeight="1">
      <c r="A42" s="174" t="s">
        <v>320</v>
      </c>
      <c r="B42" s="125" t="s">
        <v>310</v>
      </c>
      <c r="C42" s="125"/>
      <c r="D42" s="325">
        <f>D43</f>
        <v>2997349</v>
      </c>
      <c r="E42" s="152"/>
      <c r="F42" s="150"/>
    </row>
    <row r="43" spans="1:6" ht="17.25" customHeight="1">
      <c r="A43" s="192" t="s">
        <v>66</v>
      </c>
      <c r="B43" s="125" t="s">
        <v>584</v>
      </c>
      <c r="C43" s="125"/>
      <c r="D43" s="325">
        <f>D44+D45+D46</f>
        <v>2997349</v>
      </c>
      <c r="E43" s="152"/>
      <c r="F43" s="150"/>
    </row>
    <row r="44" spans="1:6" ht="16.5" customHeight="1">
      <c r="A44" s="185" t="s">
        <v>67</v>
      </c>
      <c r="B44" s="125" t="s">
        <v>584</v>
      </c>
      <c r="C44" s="125" t="s">
        <v>68</v>
      </c>
      <c r="D44" s="325">
        <v>1271794</v>
      </c>
      <c r="E44" s="152"/>
      <c r="F44" s="150"/>
    </row>
    <row r="45" spans="1:6" ht="37.5" customHeight="1">
      <c r="A45" s="185" t="s">
        <v>25</v>
      </c>
      <c r="B45" s="125" t="s">
        <v>584</v>
      </c>
      <c r="C45" s="125" t="s">
        <v>26</v>
      </c>
      <c r="D45" s="325">
        <v>1398695</v>
      </c>
      <c r="E45" s="152"/>
      <c r="F45" s="150"/>
    </row>
    <row r="46" spans="1:6" ht="16.5" customHeight="1">
      <c r="A46" s="306" t="s">
        <v>27</v>
      </c>
      <c r="B46" s="125" t="s">
        <v>584</v>
      </c>
      <c r="C46" s="200" t="s">
        <v>28</v>
      </c>
      <c r="D46" s="325">
        <v>326860</v>
      </c>
      <c r="E46" s="152"/>
      <c r="F46" s="150"/>
    </row>
    <row r="47" spans="1:6" ht="32.25" customHeight="1">
      <c r="A47" s="179" t="s">
        <v>321</v>
      </c>
      <c r="B47" s="125" t="s">
        <v>585</v>
      </c>
      <c r="C47" s="200"/>
      <c r="D47" s="325">
        <f>D48</f>
        <v>277700</v>
      </c>
      <c r="E47" s="152"/>
      <c r="F47" s="150"/>
    </row>
    <row r="48" spans="1:6" ht="19.5" customHeight="1">
      <c r="A48" s="179" t="s">
        <v>83</v>
      </c>
      <c r="B48" s="125" t="s">
        <v>586</v>
      </c>
      <c r="C48" s="200"/>
      <c r="D48" s="325">
        <f>D49</f>
        <v>277700</v>
      </c>
      <c r="E48" s="152"/>
      <c r="F48" s="150"/>
    </row>
    <row r="49" spans="1:6" ht="36.75" customHeight="1">
      <c r="A49" s="185" t="s">
        <v>25</v>
      </c>
      <c r="B49" s="125" t="s">
        <v>586</v>
      </c>
      <c r="C49" s="200" t="s">
        <v>26</v>
      </c>
      <c r="D49" s="325">
        <v>277700</v>
      </c>
      <c r="E49" s="152"/>
      <c r="F49" s="150"/>
    </row>
    <row r="50" spans="1:6" ht="19.5" customHeight="1">
      <c r="A50" s="179" t="s">
        <v>322</v>
      </c>
      <c r="B50" s="125" t="s">
        <v>587</v>
      </c>
      <c r="C50" s="200"/>
      <c r="D50" s="325">
        <f>D51</f>
        <v>0</v>
      </c>
      <c r="E50" s="152"/>
      <c r="F50" s="150"/>
    </row>
    <row r="51" spans="1:6" ht="19.5" customHeight="1">
      <c r="A51" s="191" t="s">
        <v>82</v>
      </c>
      <c r="B51" s="125" t="s">
        <v>589</v>
      </c>
      <c r="C51" s="125"/>
      <c r="D51" s="325">
        <f>D52</f>
        <v>0</v>
      </c>
      <c r="E51" s="152"/>
      <c r="F51" s="150"/>
    </row>
    <row r="52" spans="1:6" ht="19.5" customHeight="1">
      <c r="A52" s="550" t="s">
        <v>53</v>
      </c>
      <c r="B52" s="125" t="s">
        <v>589</v>
      </c>
      <c r="C52" s="125" t="s">
        <v>54</v>
      </c>
      <c r="D52" s="325">
        <v>0</v>
      </c>
      <c r="E52" s="152"/>
      <c r="F52" s="150"/>
    </row>
    <row r="53" spans="1:6" ht="49.5" customHeight="1">
      <c r="A53" s="319" t="s">
        <v>562</v>
      </c>
      <c r="B53" s="353" t="s">
        <v>316</v>
      </c>
      <c r="C53" s="353"/>
      <c r="D53" s="304">
        <f>D54+D63+D66</f>
        <v>1890883</v>
      </c>
      <c r="E53" s="152"/>
      <c r="F53" s="150"/>
    </row>
    <row r="54" spans="1:6" ht="19.5" customHeight="1">
      <c r="A54" s="184" t="s">
        <v>456</v>
      </c>
      <c r="B54" s="207" t="s">
        <v>454</v>
      </c>
      <c r="C54" s="207"/>
      <c r="D54" s="305">
        <f>D55+D57+D59+D61</f>
        <v>1309383</v>
      </c>
      <c r="E54" s="152"/>
      <c r="F54" s="150"/>
    </row>
    <row r="55" spans="1:6" ht="54.75" customHeight="1">
      <c r="A55" s="184" t="s">
        <v>713</v>
      </c>
      <c r="B55" s="207" t="s">
        <v>575</v>
      </c>
      <c r="C55" s="207"/>
      <c r="D55" s="603">
        <f>D56</f>
        <v>200000</v>
      </c>
      <c r="E55" s="152"/>
      <c r="F55" s="150"/>
    </row>
    <row r="56" spans="1:6" ht="19.5" customHeight="1">
      <c r="A56" s="236" t="s">
        <v>449</v>
      </c>
      <c r="B56" s="207" t="s">
        <v>575</v>
      </c>
      <c r="C56" s="207" t="s">
        <v>450</v>
      </c>
      <c r="D56" s="400">
        <v>200000</v>
      </c>
      <c r="E56" s="152"/>
      <c r="F56" s="150"/>
    </row>
    <row r="57" spans="1:6" ht="34.5" customHeight="1">
      <c r="A57" s="604" t="s">
        <v>729</v>
      </c>
      <c r="B57" s="605" t="s">
        <v>728</v>
      </c>
      <c r="C57" s="265"/>
      <c r="D57" s="225">
        <f>D58</f>
        <v>304383</v>
      </c>
      <c r="E57" s="152"/>
      <c r="F57" s="150"/>
    </row>
    <row r="58" spans="1:6" ht="37.5" customHeight="1">
      <c r="A58" s="185" t="s">
        <v>25</v>
      </c>
      <c r="B58" s="122" t="s">
        <v>728</v>
      </c>
      <c r="C58" s="207" t="s">
        <v>26</v>
      </c>
      <c r="D58" s="225">
        <v>304383</v>
      </c>
      <c r="E58" s="152"/>
      <c r="F58" s="150"/>
    </row>
    <row r="59" spans="1:6" ht="36.75" customHeight="1">
      <c r="A59" s="245" t="s">
        <v>732</v>
      </c>
      <c r="B59" s="122" t="s">
        <v>733</v>
      </c>
      <c r="C59" s="207"/>
      <c r="D59" s="225">
        <f>D60</f>
        <v>785000</v>
      </c>
      <c r="E59" s="152"/>
      <c r="F59" s="150"/>
    </row>
    <row r="60" spans="1:6" ht="35.25" customHeight="1">
      <c r="A60" s="185" t="s">
        <v>25</v>
      </c>
      <c r="B60" s="209" t="s">
        <v>733</v>
      </c>
      <c r="C60" s="207" t="s">
        <v>26</v>
      </c>
      <c r="D60" s="225">
        <v>785000</v>
      </c>
      <c r="E60" s="152"/>
      <c r="F60" s="150"/>
    </row>
    <row r="61" spans="1:6" ht="35.25" customHeight="1">
      <c r="A61" s="245" t="s">
        <v>771</v>
      </c>
      <c r="B61" s="209" t="s">
        <v>770</v>
      </c>
      <c r="C61" s="207"/>
      <c r="D61" s="225">
        <f>D62</f>
        <v>20000</v>
      </c>
      <c r="E61" s="152"/>
      <c r="F61" s="150"/>
    </row>
    <row r="62" spans="1:6" ht="35.25" customHeight="1">
      <c r="A62" s="185" t="s">
        <v>25</v>
      </c>
      <c r="B62" s="209" t="s">
        <v>770</v>
      </c>
      <c r="C62" s="207" t="s">
        <v>26</v>
      </c>
      <c r="D62" s="225">
        <v>20000</v>
      </c>
      <c r="E62" s="152"/>
      <c r="F62" s="150"/>
    </row>
    <row r="63" spans="1:6" ht="19.5" customHeight="1">
      <c r="A63" s="559" t="s">
        <v>292</v>
      </c>
      <c r="B63" s="437" t="s">
        <v>559</v>
      </c>
      <c r="C63" s="437"/>
      <c r="D63" s="311">
        <f>D64</f>
        <v>581500</v>
      </c>
      <c r="E63" s="152"/>
      <c r="F63" s="150"/>
    </row>
    <row r="64" spans="1:6" ht="40.5" customHeight="1">
      <c r="A64" s="186" t="s">
        <v>293</v>
      </c>
      <c r="B64" s="111" t="s">
        <v>571</v>
      </c>
      <c r="C64" s="111"/>
      <c r="D64" s="305">
        <f>D65</f>
        <v>581500</v>
      </c>
      <c r="E64" s="152"/>
      <c r="F64" s="150"/>
    </row>
    <row r="65" spans="1:6" ht="19.5" customHeight="1">
      <c r="A65" s="329" t="s">
        <v>53</v>
      </c>
      <c r="B65" s="331" t="s">
        <v>571</v>
      </c>
      <c r="C65" s="330" t="s">
        <v>54</v>
      </c>
      <c r="D65" s="332">
        <v>581500</v>
      </c>
      <c r="E65" s="152"/>
      <c r="F65" s="150"/>
    </row>
    <row r="66" spans="1:6" ht="19.5" customHeight="1">
      <c r="A66" s="450" t="s">
        <v>557</v>
      </c>
      <c r="B66" s="112" t="s">
        <v>594</v>
      </c>
      <c r="C66" s="427"/>
      <c r="D66" s="400">
        <f>D67</f>
        <v>0</v>
      </c>
      <c r="E66" s="152"/>
      <c r="F66" s="150"/>
    </row>
    <row r="67" spans="1:6" ht="19.5" customHeight="1">
      <c r="A67" s="453" t="s">
        <v>558</v>
      </c>
      <c r="B67" s="122" t="s">
        <v>595</v>
      </c>
      <c r="C67" s="454" t="s">
        <v>26</v>
      </c>
      <c r="D67" s="400">
        <v>0</v>
      </c>
      <c r="E67" s="152"/>
      <c r="F67" s="150"/>
    </row>
    <row r="68" spans="1:6" ht="50.25" customHeight="1">
      <c r="A68" s="387" t="s">
        <v>598</v>
      </c>
      <c r="B68" s="388" t="s">
        <v>285</v>
      </c>
      <c r="C68" s="388"/>
      <c r="D68" s="389">
        <f>D69+D76</f>
        <v>15600</v>
      </c>
      <c r="E68" s="152"/>
      <c r="F68" s="150"/>
    </row>
    <row r="69" spans="1:6" ht="19.5" customHeight="1">
      <c r="A69" s="175" t="s">
        <v>271</v>
      </c>
      <c r="B69" s="338" t="s">
        <v>546</v>
      </c>
      <c r="C69" s="390"/>
      <c r="D69" s="391">
        <f>D70+D74</f>
        <v>15600</v>
      </c>
      <c r="E69" s="152"/>
      <c r="F69" s="150"/>
    </row>
    <row r="70" spans="1:6" ht="35.25" customHeight="1">
      <c r="A70" s="434" t="s">
        <v>37</v>
      </c>
      <c r="B70" s="112" t="s">
        <v>568</v>
      </c>
      <c r="C70" s="122"/>
      <c r="D70" s="305">
        <f>D72+D71+D73</f>
        <v>15600</v>
      </c>
      <c r="E70" s="152"/>
      <c r="F70" s="150"/>
    </row>
    <row r="71" spans="1:6" ht="19.5" customHeight="1">
      <c r="A71" s="192" t="s">
        <v>15</v>
      </c>
      <c r="B71" s="112" t="s">
        <v>568</v>
      </c>
      <c r="C71" s="122" t="s">
        <v>16</v>
      </c>
      <c r="D71" s="305">
        <f>[2]Вед.2019!G67</f>
        <v>0</v>
      </c>
      <c r="E71" s="152"/>
      <c r="F71" s="150"/>
    </row>
    <row r="72" spans="1:6" ht="36" customHeight="1">
      <c r="A72" s="548" t="s">
        <v>25</v>
      </c>
      <c r="B72" s="112" t="s">
        <v>568</v>
      </c>
      <c r="C72" s="112" t="s">
        <v>26</v>
      </c>
      <c r="D72" s="305">
        <f>[2]Вед.2019!G68</f>
        <v>5000</v>
      </c>
      <c r="E72" s="152"/>
      <c r="F72" s="150"/>
    </row>
    <row r="73" spans="1:6" ht="21.75" customHeight="1">
      <c r="A73" s="226" t="s">
        <v>711</v>
      </c>
      <c r="B73" s="112" t="s">
        <v>568</v>
      </c>
      <c r="C73" s="112" t="s">
        <v>686</v>
      </c>
      <c r="D73" s="305">
        <v>10600</v>
      </c>
      <c r="E73" s="152"/>
      <c r="F73" s="150"/>
    </row>
    <row r="74" spans="1:6" ht="38.25" customHeight="1">
      <c r="A74" s="420" t="s">
        <v>555</v>
      </c>
      <c r="B74" s="112" t="s">
        <v>596</v>
      </c>
      <c r="C74" s="112"/>
      <c r="D74" s="305">
        <f>D75</f>
        <v>0</v>
      </c>
      <c r="E74" s="152"/>
      <c r="F74" s="150"/>
    </row>
    <row r="75" spans="1:6" ht="33.75" customHeight="1">
      <c r="A75" s="190" t="s">
        <v>25</v>
      </c>
      <c r="B75" s="112" t="s">
        <v>596</v>
      </c>
      <c r="C75" s="112" t="s">
        <v>26</v>
      </c>
      <c r="D75" s="305">
        <v>0</v>
      </c>
      <c r="E75" s="152"/>
      <c r="F75" s="150"/>
    </row>
    <row r="76" spans="1:6" ht="19.5" customHeight="1">
      <c r="A76" s="182" t="s">
        <v>319</v>
      </c>
      <c r="B76" s="125" t="s">
        <v>582</v>
      </c>
      <c r="C76" s="125"/>
      <c r="D76" s="325">
        <f>D77</f>
        <v>0</v>
      </c>
      <c r="E76" s="152"/>
      <c r="F76" s="150"/>
    </row>
    <row r="77" spans="1:6" ht="37.5" customHeight="1">
      <c r="A77" s="198" t="s">
        <v>81</v>
      </c>
      <c r="B77" s="112" t="s">
        <v>597</v>
      </c>
      <c r="C77" s="125"/>
      <c r="D77" s="325">
        <f>D78</f>
        <v>0</v>
      </c>
      <c r="E77" s="152"/>
      <c r="F77" s="150"/>
    </row>
    <row r="78" spans="1:6" ht="33" customHeight="1">
      <c r="A78" s="190" t="s">
        <v>25</v>
      </c>
      <c r="B78" s="112" t="s">
        <v>597</v>
      </c>
      <c r="C78" s="125" t="s">
        <v>26</v>
      </c>
      <c r="D78" s="325">
        <v>0</v>
      </c>
      <c r="E78" s="152"/>
      <c r="F78" s="150"/>
    </row>
    <row r="79" spans="1:6" ht="51" customHeight="1">
      <c r="A79" s="485" t="s">
        <v>617</v>
      </c>
      <c r="B79" s="432" t="s">
        <v>281</v>
      </c>
      <c r="C79" s="432"/>
      <c r="D79" s="433">
        <f>D80</f>
        <v>569800</v>
      </c>
      <c r="E79" s="152"/>
      <c r="F79" s="150"/>
    </row>
    <row r="80" spans="1:6" ht="48.75" customHeight="1">
      <c r="A80" s="402" t="s">
        <v>284</v>
      </c>
      <c r="B80" s="338" t="s">
        <v>282</v>
      </c>
      <c r="C80" s="338"/>
      <c r="D80" s="391">
        <f>D81</f>
        <v>569800</v>
      </c>
      <c r="E80" s="152"/>
      <c r="F80" s="150"/>
    </row>
    <row r="81" spans="1:6" ht="36.75" customHeight="1">
      <c r="A81" s="185" t="s">
        <v>48</v>
      </c>
      <c r="B81" s="112" t="s">
        <v>283</v>
      </c>
      <c r="C81" s="112"/>
      <c r="D81" s="311">
        <f>D82</f>
        <v>569800</v>
      </c>
      <c r="E81" s="152"/>
      <c r="F81" s="150"/>
    </row>
    <row r="82" spans="1:6" ht="33.75" customHeight="1">
      <c r="A82" s="403" t="s">
        <v>25</v>
      </c>
      <c r="B82" s="122" t="s">
        <v>283</v>
      </c>
      <c r="C82" s="122" t="s">
        <v>26</v>
      </c>
      <c r="D82" s="455">
        <v>569800</v>
      </c>
      <c r="E82" s="152"/>
      <c r="F82" s="150"/>
    </row>
    <row r="83" spans="1:6" ht="50.25" customHeight="1">
      <c r="A83" s="471" t="s">
        <v>602</v>
      </c>
      <c r="B83" s="458" t="s">
        <v>286</v>
      </c>
      <c r="C83" s="355"/>
      <c r="D83" s="356">
        <f>D85</f>
        <v>2000</v>
      </c>
      <c r="E83" s="152"/>
      <c r="F83" s="150"/>
    </row>
    <row r="84" spans="1:6" ht="19.5" customHeight="1">
      <c r="A84" s="229" t="s">
        <v>272</v>
      </c>
      <c r="B84" s="122" t="s">
        <v>288</v>
      </c>
      <c r="C84" s="122"/>
      <c r="D84" s="316">
        <f>D85</f>
        <v>2000</v>
      </c>
      <c r="E84" s="152"/>
      <c r="F84" s="150"/>
    </row>
    <row r="85" spans="1:6" ht="33.75" customHeight="1">
      <c r="A85" s="176" t="s">
        <v>37</v>
      </c>
      <c r="B85" s="125" t="s">
        <v>569</v>
      </c>
      <c r="C85" s="122"/>
      <c r="D85" s="316">
        <f>D86</f>
        <v>2000</v>
      </c>
      <c r="E85" s="152"/>
      <c r="F85" s="150"/>
    </row>
    <row r="86" spans="1:6" ht="33.75" customHeight="1">
      <c r="A86" s="177" t="s">
        <v>25</v>
      </c>
      <c r="B86" s="200" t="s">
        <v>569</v>
      </c>
      <c r="C86" s="122" t="s">
        <v>26</v>
      </c>
      <c r="D86" s="316">
        <f>[2]Вед.2019!G73</f>
        <v>2000</v>
      </c>
      <c r="E86" s="152"/>
      <c r="F86" s="150"/>
    </row>
    <row r="87" spans="1:6" s="155" customFormat="1" ht="53.25" customHeight="1">
      <c r="A87" s="452" t="s">
        <v>551</v>
      </c>
      <c r="B87" s="205" t="s">
        <v>299</v>
      </c>
      <c r="C87" s="205"/>
      <c r="D87" s="224">
        <f>D88</f>
        <v>0</v>
      </c>
      <c r="E87" s="153"/>
      <c r="F87" s="154"/>
    </row>
    <row r="88" spans="1:6" s="155" customFormat="1" ht="19.5" customHeight="1">
      <c r="A88" s="408" t="s">
        <v>552</v>
      </c>
      <c r="B88" s="456" t="s">
        <v>298</v>
      </c>
      <c r="C88" s="267"/>
      <c r="D88" s="457">
        <f>D89</f>
        <v>0</v>
      </c>
      <c r="E88" s="153"/>
      <c r="F88" s="154"/>
    </row>
    <row r="89" spans="1:6" s="155" customFormat="1" ht="32.25" customHeight="1">
      <c r="A89" s="408" t="s">
        <v>550</v>
      </c>
      <c r="B89" s="410" t="s">
        <v>599</v>
      </c>
      <c r="C89" s="209"/>
      <c r="D89" s="406">
        <f>D90</f>
        <v>0</v>
      </c>
      <c r="E89" s="153"/>
      <c r="F89" s="154"/>
    </row>
    <row r="90" spans="1:6" s="155" customFormat="1" ht="36.75" customHeight="1">
      <c r="A90" s="431" t="s">
        <v>548</v>
      </c>
      <c r="B90" s="411" t="s">
        <v>599</v>
      </c>
      <c r="C90" s="209" t="s">
        <v>26</v>
      </c>
      <c r="D90" s="406">
        <v>0</v>
      </c>
      <c r="E90" s="153"/>
      <c r="F90" s="154"/>
    </row>
    <row r="91" spans="1:6" s="155" customFormat="1" ht="52.5" customHeight="1">
      <c r="A91" s="303" t="s">
        <v>740</v>
      </c>
      <c r="B91" s="119" t="s">
        <v>306</v>
      </c>
      <c r="C91" s="126"/>
      <c r="D91" s="304">
        <f>D92+D101+D108+D105</f>
        <v>15618908.720000001</v>
      </c>
      <c r="E91" s="153"/>
      <c r="F91" s="154"/>
    </row>
    <row r="92" spans="1:6" s="155" customFormat="1" ht="20.25" customHeight="1">
      <c r="A92" s="191" t="s">
        <v>301</v>
      </c>
      <c r="B92" s="112" t="s">
        <v>302</v>
      </c>
      <c r="C92" s="124"/>
      <c r="D92" s="305">
        <f>D93+D97+D99</f>
        <v>9687485.7200000007</v>
      </c>
      <c r="E92" s="153"/>
      <c r="F92" s="154"/>
    </row>
    <row r="93" spans="1:6" s="155" customFormat="1" ht="36.75" customHeight="1">
      <c r="A93" s="192" t="s">
        <v>66</v>
      </c>
      <c r="B93" s="112" t="s">
        <v>303</v>
      </c>
      <c r="C93" s="124"/>
      <c r="D93" s="305">
        <f>D94+D95+D96</f>
        <v>8044278</v>
      </c>
      <c r="E93" s="153"/>
      <c r="F93" s="154"/>
    </row>
    <row r="94" spans="1:6" s="155" customFormat="1" ht="20.25" customHeight="1">
      <c r="A94" s="185" t="s">
        <v>67</v>
      </c>
      <c r="B94" s="112" t="s">
        <v>303</v>
      </c>
      <c r="C94" s="125" t="s">
        <v>68</v>
      </c>
      <c r="D94" s="305">
        <f>[2]Вед.2019!G138</f>
        <v>5006102</v>
      </c>
      <c r="E94" s="153"/>
      <c r="F94" s="154"/>
    </row>
    <row r="95" spans="1:6" s="155" customFormat="1" ht="36.75" customHeight="1">
      <c r="A95" s="190" t="s">
        <v>25</v>
      </c>
      <c r="B95" s="112" t="s">
        <v>303</v>
      </c>
      <c r="C95" s="112" t="s">
        <v>26</v>
      </c>
      <c r="D95" s="305">
        <v>2766555</v>
      </c>
      <c r="E95" s="153"/>
      <c r="F95" s="154"/>
    </row>
    <row r="96" spans="1:6" s="155" customFormat="1" ht="19.5" customHeight="1">
      <c r="A96" s="306" t="s">
        <v>27</v>
      </c>
      <c r="B96" s="112" t="s">
        <v>303</v>
      </c>
      <c r="C96" s="125" t="s">
        <v>28</v>
      </c>
      <c r="D96" s="325">
        <v>271621</v>
      </c>
      <c r="E96" s="153"/>
      <c r="F96" s="154"/>
    </row>
    <row r="97" spans="1:6" s="155" customFormat="1" ht="23.25" customHeight="1">
      <c r="A97" s="558" t="s">
        <v>304</v>
      </c>
      <c r="B97" s="122" t="s">
        <v>305</v>
      </c>
      <c r="C97" s="122"/>
      <c r="D97" s="404">
        <f>D98</f>
        <v>1543207.72</v>
      </c>
      <c r="E97" s="153"/>
      <c r="F97" s="154"/>
    </row>
    <row r="98" spans="1:6" s="155" customFormat="1" ht="32.25" customHeight="1">
      <c r="A98" s="560" t="s">
        <v>25</v>
      </c>
      <c r="B98" s="608" t="s">
        <v>305</v>
      </c>
      <c r="C98" s="608" t="s">
        <v>26</v>
      </c>
      <c r="D98" s="617">
        <v>1543207.72</v>
      </c>
      <c r="E98" s="153"/>
      <c r="F98" s="154"/>
    </row>
    <row r="99" spans="1:6" s="155" customFormat="1" ht="17.25" customHeight="1">
      <c r="A99" s="606" t="s">
        <v>738</v>
      </c>
      <c r="B99" s="437" t="s">
        <v>739</v>
      </c>
      <c r="C99" s="437"/>
      <c r="D99" s="607">
        <f>D100</f>
        <v>100000</v>
      </c>
      <c r="E99" s="153"/>
      <c r="F99" s="154"/>
    </row>
    <row r="100" spans="1:6" s="155" customFormat="1" ht="32.25" customHeight="1">
      <c r="A100" s="185" t="s">
        <v>25</v>
      </c>
      <c r="B100" s="112" t="s">
        <v>739</v>
      </c>
      <c r="C100" s="112" t="s">
        <v>26</v>
      </c>
      <c r="D100" s="325">
        <v>100000</v>
      </c>
      <c r="E100" s="153"/>
      <c r="F100" s="154"/>
    </row>
    <row r="101" spans="1:6" s="155" customFormat="1" ht="19.5" customHeight="1">
      <c r="A101" s="194" t="s">
        <v>307</v>
      </c>
      <c r="B101" s="112" t="s">
        <v>308</v>
      </c>
      <c r="C101" s="112"/>
      <c r="D101" s="305">
        <f>D102</f>
        <v>2406030</v>
      </c>
      <c r="E101" s="153"/>
      <c r="F101" s="154"/>
    </row>
    <row r="102" spans="1:6" s="155" customFormat="1" ht="36.75" customHeight="1">
      <c r="A102" s="192" t="s">
        <v>455</v>
      </c>
      <c r="B102" s="124" t="s">
        <v>309</v>
      </c>
      <c r="C102" s="125"/>
      <c r="D102" s="325">
        <f>D103+D104</f>
        <v>2406030</v>
      </c>
      <c r="E102" s="153"/>
      <c r="F102" s="154"/>
    </row>
    <row r="103" spans="1:6" s="155" customFormat="1" ht="32.25" customHeight="1">
      <c r="A103" s="192" t="s">
        <v>15</v>
      </c>
      <c r="B103" s="124" t="s">
        <v>309</v>
      </c>
      <c r="C103" s="125" t="s">
        <v>16</v>
      </c>
      <c r="D103" s="325">
        <v>2095656</v>
      </c>
      <c r="E103" s="153"/>
      <c r="F103" s="154"/>
    </row>
    <row r="104" spans="1:6" s="155" customFormat="1" ht="36.75" customHeight="1">
      <c r="A104" s="185" t="s">
        <v>25</v>
      </c>
      <c r="B104" s="124" t="s">
        <v>309</v>
      </c>
      <c r="C104" s="125" t="s">
        <v>26</v>
      </c>
      <c r="D104" s="325">
        <v>310374</v>
      </c>
      <c r="E104" s="153"/>
      <c r="F104" s="154"/>
    </row>
    <row r="105" spans="1:6" s="155" customFormat="1" ht="50.25" customHeight="1">
      <c r="A105" s="229" t="s">
        <v>778</v>
      </c>
      <c r="B105" s="124" t="s">
        <v>780</v>
      </c>
      <c r="C105" s="125"/>
      <c r="D105" s="325">
        <f>D106</f>
        <v>0</v>
      </c>
      <c r="E105" s="153"/>
      <c r="F105" s="154"/>
    </row>
    <row r="106" spans="1:6" s="155" customFormat="1" ht="36.75" customHeight="1">
      <c r="A106" s="229" t="s">
        <v>779</v>
      </c>
      <c r="B106" s="124" t="s">
        <v>781</v>
      </c>
      <c r="C106" s="125"/>
      <c r="D106" s="325">
        <f>D107</f>
        <v>0</v>
      </c>
      <c r="E106" s="153"/>
      <c r="F106" s="154"/>
    </row>
    <row r="107" spans="1:6" s="155" customFormat="1" ht="36.75" customHeight="1">
      <c r="A107" s="185" t="s">
        <v>25</v>
      </c>
      <c r="B107" s="124" t="s">
        <v>781</v>
      </c>
      <c r="C107" s="125" t="s">
        <v>26</v>
      </c>
      <c r="D107" s="325">
        <v>0</v>
      </c>
      <c r="E107" s="153"/>
      <c r="F107" s="154"/>
    </row>
    <row r="108" spans="1:6" s="155" customFormat="1" ht="20.25" customHeight="1">
      <c r="A108" s="431" t="s">
        <v>653</v>
      </c>
      <c r="B108" s="112" t="s">
        <v>734</v>
      </c>
      <c r="C108" s="125"/>
      <c r="D108" s="325">
        <f>D109+D111</f>
        <v>3525393</v>
      </c>
      <c r="E108" s="153"/>
      <c r="F108" s="154"/>
    </row>
    <row r="109" spans="1:6" s="155" customFormat="1" ht="22.5" customHeight="1">
      <c r="A109" s="560" t="s">
        <v>736</v>
      </c>
      <c r="B109" s="112" t="s">
        <v>735</v>
      </c>
      <c r="C109" s="125"/>
      <c r="D109" s="325">
        <f>D110</f>
        <v>3250519</v>
      </c>
      <c r="E109" s="153"/>
      <c r="F109" s="154"/>
    </row>
    <row r="110" spans="1:6" s="155" customFormat="1" ht="36.75" customHeight="1">
      <c r="A110" s="185" t="s">
        <v>25</v>
      </c>
      <c r="B110" s="112" t="s">
        <v>735</v>
      </c>
      <c r="C110" s="125" t="s">
        <v>26</v>
      </c>
      <c r="D110" s="325">
        <v>3250519</v>
      </c>
      <c r="E110" s="153"/>
      <c r="F110" s="154"/>
    </row>
    <row r="111" spans="1:6" s="155" customFormat="1" ht="21" customHeight="1">
      <c r="A111" s="632" t="s">
        <v>793</v>
      </c>
      <c r="B111" s="112" t="s">
        <v>788</v>
      </c>
      <c r="C111" s="125"/>
      <c r="D111" s="325">
        <f>D112</f>
        <v>274874</v>
      </c>
      <c r="E111" s="153"/>
      <c r="F111" s="154"/>
    </row>
    <row r="112" spans="1:6" s="155" customFormat="1" ht="19.5" customHeight="1">
      <c r="A112" s="329" t="s">
        <v>53</v>
      </c>
      <c r="B112" s="112" t="s">
        <v>788</v>
      </c>
      <c r="C112" s="125" t="s">
        <v>54</v>
      </c>
      <c r="D112" s="325">
        <v>274874</v>
      </c>
      <c r="E112" s="153"/>
      <c r="F112" s="154"/>
    </row>
    <row r="113" spans="1:6" ht="53.25" customHeight="1">
      <c r="A113" s="221" t="s">
        <v>517</v>
      </c>
      <c r="B113" s="126" t="s">
        <v>290</v>
      </c>
      <c r="C113" s="119"/>
      <c r="D113" s="324">
        <f>D114+D123</f>
        <v>371464</v>
      </c>
      <c r="E113" s="152"/>
      <c r="F113" s="150"/>
    </row>
    <row r="114" spans="1:6" ht="20.25" customHeight="1">
      <c r="A114" s="522" t="s">
        <v>314</v>
      </c>
      <c r="B114" s="459" t="s">
        <v>291</v>
      </c>
      <c r="C114" s="200"/>
      <c r="D114" s="404">
        <f>D115+D117+D119+D121</f>
        <v>178900</v>
      </c>
      <c r="E114" s="152"/>
      <c r="F114" s="150"/>
    </row>
    <row r="115" spans="1:6" ht="31.5" customHeight="1">
      <c r="A115" s="504" t="s">
        <v>315</v>
      </c>
      <c r="B115" s="506" t="s">
        <v>579</v>
      </c>
      <c r="C115" s="412"/>
      <c r="D115" s="413">
        <f>+ D116</f>
        <v>38000</v>
      </c>
      <c r="E115" s="152"/>
      <c r="F115" s="150"/>
    </row>
    <row r="116" spans="1:6" ht="31.5" customHeight="1">
      <c r="A116" s="185" t="s">
        <v>549</v>
      </c>
      <c r="B116" s="124" t="s">
        <v>579</v>
      </c>
      <c r="C116" s="125" t="s">
        <v>547</v>
      </c>
      <c r="D116" s="325">
        <v>38000</v>
      </c>
      <c r="E116" s="152"/>
      <c r="F116" s="150"/>
    </row>
    <row r="117" spans="1:6" ht="16.5" customHeight="1">
      <c r="A117" s="187" t="s">
        <v>76</v>
      </c>
      <c r="B117" s="124" t="s">
        <v>580</v>
      </c>
      <c r="C117" s="125"/>
      <c r="D117" s="325">
        <f>+D118</f>
        <v>110000</v>
      </c>
      <c r="E117" s="152"/>
      <c r="F117" s="150"/>
    </row>
    <row r="118" spans="1:6" ht="31.5" customHeight="1">
      <c r="A118" s="185" t="s">
        <v>549</v>
      </c>
      <c r="B118" s="124" t="s">
        <v>580</v>
      </c>
      <c r="C118" s="125" t="s">
        <v>547</v>
      </c>
      <c r="D118" s="325">
        <v>110000</v>
      </c>
      <c r="E118" s="152"/>
      <c r="F118" s="150"/>
    </row>
    <row r="119" spans="1:6" ht="31.5" customHeight="1">
      <c r="A119" s="190" t="s">
        <v>77</v>
      </c>
      <c r="B119" s="124" t="s">
        <v>581</v>
      </c>
      <c r="C119" s="139"/>
      <c r="D119" s="325">
        <f>+D120</f>
        <v>0</v>
      </c>
      <c r="E119" s="152"/>
      <c r="F119" s="150"/>
    </row>
    <row r="120" spans="1:6" ht="31.5" customHeight="1">
      <c r="A120" s="403" t="s">
        <v>549</v>
      </c>
      <c r="B120" s="124" t="s">
        <v>581</v>
      </c>
      <c r="C120" s="125" t="s">
        <v>547</v>
      </c>
      <c r="D120" s="325">
        <v>0</v>
      </c>
      <c r="E120" s="152"/>
      <c r="F120" s="150"/>
    </row>
    <row r="121" spans="1:6" ht="51" customHeight="1">
      <c r="A121" s="236" t="s">
        <v>689</v>
      </c>
      <c r="B121" s="124" t="s">
        <v>691</v>
      </c>
      <c r="C121" s="125"/>
      <c r="D121" s="325">
        <f>D122</f>
        <v>30900</v>
      </c>
      <c r="E121" s="152"/>
      <c r="F121" s="150"/>
    </row>
    <row r="122" spans="1:6" ht="31.5" customHeight="1">
      <c r="A122" s="403" t="s">
        <v>548</v>
      </c>
      <c r="B122" s="124" t="s">
        <v>691</v>
      </c>
      <c r="C122" s="125" t="s">
        <v>547</v>
      </c>
      <c r="D122" s="325">
        <v>30900</v>
      </c>
      <c r="E122" s="152"/>
      <c r="F122" s="150"/>
    </row>
    <row r="123" spans="1:6" ht="31.5" customHeight="1">
      <c r="A123" s="195" t="s">
        <v>312</v>
      </c>
      <c r="B123" s="124" t="s">
        <v>536</v>
      </c>
      <c r="C123" s="125"/>
      <c r="D123" s="325">
        <f>D124+D126</f>
        <v>192564</v>
      </c>
      <c r="E123" s="152"/>
      <c r="F123" s="150"/>
    </row>
    <row r="124" spans="1:6" ht="22.5" customHeight="1">
      <c r="A124" s="460" t="s">
        <v>313</v>
      </c>
      <c r="B124" s="459" t="s">
        <v>590</v>
      </c>
      <c r="C124" s="200"/>
      <c r="D124" s="404">
        <f>D125</f>
        <v>147564</v>
      </c>
      <c r="E124" s="152"/>
      <c r="F124" s="150"/>
    </row>
    <row r="125" spans="1:6" ht="20.25" customHeight="1">
      <c r="A125" s="236" t="s">
        <v>73</v>
      </c>
      <c r="B125" s="189" t="s">
        <v>590</v>
      </c>
      <c r="C125" s="212" t="s">
        <v>74</v>
      </c>
      <c r="D125" s="242">
        <v>147564</v>
      </c>
      <c r="E125" s="152"/>
      <c r="F125" s="150"/>
    </row>
    <row r="126" spans="1:6" ht="52.5" customHeight="1">
      <c r="A126" s="451" t="s">
        <v>609</v>
      </c>
      <c r="B126" s="189" t="s">
        <v>591</v>
      </c>
      <c r="C126" s="212"/>
      <c r="D126" s="242">
        <f>D128+D127</f>
        <v>45000</v>
      </c>
      <c r="E126" s="152"/>
      <c r="F126" s="150"/>
    </row>
    <row r="127" spans="1:6" ht="22.5" customHeight="1">
      <c r="A127" s="185" t="s">
        <v>67</v>
      </c>
      <c r="B127" s="189" t="s">
        <v>591</v>
      </c>
      <c r="C127" s="212" t="s">
        <v>68</v>
      </c>
      <c r="D127" s="242">
        <v>45000</v>
      </c>
      <c r="E127" s="152"/>
      <c r="F127" s="150"/>
    </row>
    <row r="128" spans="1:6" ht="20.25" customHeight="1">
      <c r="A128" s="236" t="s">
        <v>73</v>
      </c>
      <c r="B128" s="189" t="s">
        <v>591</v>
      </c>
      <c r="C128" s="212" t="s">
        <v>74</v>
      </c>
      <c r="D128" s="242">
        <v>0</v>
      </c>
      <c r="E128" s="152"/>
      <c r="F128" s="150"/>
    </row>
    <row r="129" spans="1:6" ht="54" customHeight="1">
      <c r="A129" s="230" t="s">
        <v>56</v>
      </c>
      <c r="B129" s="205" t="s">
        <v>294</v>
      </c>
      <c r="C129" s="205"/>
      <c r="D129" s="224">
        <f>D130</f>
        <v>1041970</v>
      </c>
      <c r="E129" s="152"/>
      <c r="F129" s="150"/>
    </row>
    <row r="130" spans="1:6" ht="20.25" customHeight="1">
      <c r="A130" s="188" t="s">
        <v>184</v>
      </c>
      <c r="B130" s="437" t="s">
        <v>295</v>
      </c>
      <c r="C130" s="437"/>
      <c r="D130" s="311">
        <f>D131+D135+D139+D137</f>
        <v>1041970</v>
      </c>
      <c r="E130" s="152"/>
      <c r="F130" s="150"/>
    </row>
    <row r="131" spans="1:6" ht="34.5" customHeight="1">
      <c r="A131" s="354" t="s">
        <v>62</v>
      </c>
      <c r="B131" s="112" t="s">
        <v>296</v>
      </c>
      <c r="C131" s="112"/>
      <c r="D131" s="305">
        <f>D132+D133+D134</f>
        <v>622763</v>
      </c>
      <c r="E131" s="152"/>
      <c r="F131" s="150"/>
    </row>
    <row r="132" spans="1:6" ht="34.5" customHeight="1">
      <c r="A132" s="354" t="s">
        <v>25</v>
      </c>
      <c r="B132" s="112" t="s">
        <v>296</v>
      </c>
      <c r="C132" s="112" t="s">
        <v>26</v>
      </c>
      <c r="D132" s="305">
        <f>[2]Вед.2019!G115</f>
        <v>619214</v>
      </c>
      <c r="E132" s="152"/>
      <c r="F132" s="150"/>
    </row>
    <row r="133" spans="1:6" ht="21" customHeight="1">
      <c r="A133" s="354" t="s">
        <v>565</v>
      </c>
      <c r="B133" s="112" t="s">
        <v>296</v>
      </c>
      <c r="C133" s="112" t="s">
        <v>566</v>
      </c>
      <c r="D133" s="305">
        <v>3549</v>
      </c>
      <c r="E133" s="152"/>
      <c r="F133" s="150"/>
    </row>
    <row r="134" spans="1:6" ht="23.25" customHeight="1">
      <c r="A134" s="354" t="s">
        <v>27</v>
      </c>
      <c r="B134" s="112" t="s">
        <v>296</v>
      </c>
      <c r="C134" s="112" t="s">
        <v>28</v>
      </c>
      <c r="D134" s="305">
        <v>0</v>
      </c>
      <c r="E134" s="152"/>
      <c r="F134" s="150"/>
    </row>
    <row r="135" spans="1:6" ht="20.25" customHeight="1">
      <c r="A135" s="185" t="s">
        <v>46</v>
      </c>
      <c r="B135" s="112" t="s">
        <v>57</v>
      </c>
      <c r="C135" s="112"/>
      <c r="D135" s="305">
        <f>D136</f>
        <v>419207</v>
      </c>
      <c r="E135" s="152"/>
      <c r="F135" s="150"/>
    </row>
    <row r="136" spans="1:6" ht="38.25" customHeight="1">
      <c r="A136" s="185" t="s">
        <v>25</v>
      </c>
      <c r="B136" s="112" t="s">
        <v>57</v>
      </c>
      <c r="C136" s="112" t="s">
        <v>26</v>
      </c>
      <c r="D136" s="305">
        <v>419207</v>
      </c>
      <c r="E136" s="152"/>
      <c r="F136" s="150"/>
    </row>
    <row r="137" spans="1:6" ht="19.5" customHeight="1">
      <c r="A137" s="507" t="s">
        <v>629</v>
      </c>
      <c r="B137" s="112" t="s">
        <v>628</v>
      </c>
      <c r="C137" s="112"/>
      <c r="D137" s="305">
        <f>D138</f>
        <v>0</v>
      </c>
      <c r="E137" s="152"/>
      <c r="F137" s="150"/>
    </row>
    <row r="138" spans="1:6" ht="38.25" customHeight="1">
      <c r="A138" s="185" t="s">
        <v>25</v>
      </c>
      <c r="B138" s="112" t="s">
        <v>628</v>
      </c>
      <c r="C138" s="112" t="s">
        <v>26</v>
      </c>
      <c r="D138" s="305">
        <f>[2]Вед.2019!G121</f>
        <v>0</v>
      </c>
      <c r="E138" s="152"/>
      <c r="F138" s="150"/>
    </row>
    <row r="139" spans="1:6" ht="20.25" customHeight="1">
      <c r="A139" s="227" t="s">
        <v>452</v>
      </c>
      <c r="B139" s="125" t="s">
        <v>58</v>
      </c>
      <c r="C139" s="125"/>
      <c r="D139" s="325">
        <f>D140</f>
        <v>0</v>
      </c>
      <c r="E139" s="152"/>
      <c r="F139" s="150"/>
    </row>
    <row r="140" spans="1:6" ht="35.25" customHeight="1">
      <c r="A140" s="185" t="s">
        <v>25</v>
      </c>
      <c r="B140" s="125" t="s">
        <v>58</v>
      </c>
      <c r="C140" s="112" t="s">
        <v>26</v>
      </c>
      <c r="D140" s="305">
        <v>0</v>
      </c>
      <c r="E140" s="152"/>
      <c r="F140" s="150"/>
    </row>
    <row r="141" spans="1:6" ht="84.75" customHeight="1">
      <c r="A141" s="352" t="s">
        <v>603</v>
      </c>
      <c r="B141" s="129" t="s">
        <v>269</v>
      </c>
      <c r="C141" s="129"/>
      <c r="D141" s="313">
        <f>D144</f>
        <v>0</v>
      </c>
      <c r="E141" s="152"/>
      <c r="F141" s="150"/>
    </row>
    <row r="142" spans="1:6" ht="36.75" customHeight="1">
      <c r="A142" s="180" t="s">
        <v>287</v>
      </c>
      <c r="B142" s="131" t="s">
        <v>270</v>
      </c>
      <c r="C142" s="129"/>
      <c r="D142" s="322">
        <f>D143</f>
        <v>0</v>
      </c>
      <c r="E142" s="152"/>
      <c r="F142" s="150"/>
    </row>
    <row r="143" spans="1:6" ht="33" customHeight="1">
      <c r="A143" s="179" t="s">
        <v>289</v>
      </c>
      <c r="B143" s="131" t="s">
        <v>570</v>
      </c>
      <c r="C143" s="129"/>
      <c r="D143" s="322">
        <f>D144</f>
        <v>0</v>
      </c>
      <c r="E143" s="152"/>
      <c r="F143" s="150"/>
    </row>
    <row r="144" spans="1:6" ht="36" customHeight="1">
      <c r="A144" s="568" t="s">
        <v>25</v>
      </c>
      <c r="B144" s="569" t="s">
        <v>570</v>
      </c>
      <c r="C144" s="569" t="s">
        <v>26</v>
      </c>
      <c r="D144" s="571">
        <v>0</v>
      </c>
      <c r="E144" s="152"/>
      <c r="F144" s="150"/>
    </row>
    <row r="145" spans="1:6" ht="82.5" customHeight="1">
      <c r="A145" s="471" t="s">
        <v>618</v>
      </c>
      <c r="B145" s="613" t="s">
        <v>269</v>
      </c>
      <c r="C145" s="216"/>
      <c r="D145" s="598">
        <f>D146</f>
        <v>0</v>
      </c>
      <c r="E145" s="152"/>
      <c r="F145" s="150"/>
    </row>
    <row r="146" spans="1:6" ht="33.75" customHeight="1">
      <c r="A146" s="609" t="s">
        <v>287</v>
      </c>
      <c r="B146" s="610" t="s">
        <v>270</v>
      </c>
      <c r="C146" s="611"/>
      <c r="D146" s="612">
        <f>D147</f>
        <v>0</v>
      </c>
      <c r="E146" s="152"/>
      <c r="F146" s="150"/>
    </row>
    <row r="147" spans="1:6" ht="35.25" customHeight="1">
      <c r="A147" s="179" t="s">
        <v>289</v>
      </c>
      <c r="B147" s="131" t="s">
        <v>570</v>
      </c>
      <c r="C147" s="572"/>
      <c r="D147" s="599">
        <f>D148</f>
        <v>0</v>
      </c>
      <c r="E147" s="152"/>
      <c r="F147" s="150"/>
    </row>
    <row r="148" spans="1:6" ht="18" customHeight="1">
      <c r="A148" s="499" t="s">
        <v>53</v>
      </c>
      <c r="B148" s="131" t="s">
        <v>570</v>
      </c>
      <c r="C148" s="572" t="s">
        <v>54</v>
      </c>
      <c r="D148" s="570">
        <v>0</v>
      </c>
      <c r="E148" s="152"/>
      <c r="F148" s="150"/>
    </row>
    <row r="149" spans="1:6" s="155" customFormat="1" ht="48.75" customHeight="1">
      <c r="A149" s="551" t="s">
        <v>624</v>
      </c>
      <c r="B149" s="355" t="s">
        <v>318</v>
      </c>
      <c r="C149" s="508"/>
      <c r="D149" s="224">
        <f>D150</f>
        <v>0</v>
      </c>
      <c r="E149" s="153"/>
      <c r="F149" s="154"/>
    </row>
    <row r="150" spans="1:6" s="155" customFormat="1" ht="20.25" customHeight="1">
      <c r="A150" s="552" t="s">
        <v>653</v>
      </c>
      <c r="B150" s="122" t="s">
        <v>663</v>
      </c>
      <c r="C150" s="409"/>
      <c r="D150" s="225">
        <f>D151</f>
        <v>0</v>
      </c>
      <c r="E150" s="153"/>
      <c r="F150" s="154"/>
    </row>
    <row r="151" spans="1:6" s="155" customFormat="1" ht="18.75" customHeight="1">
      <c r="A151" s="243" t="s">
        <v>654</v>
      </c>
      <c r="B151" s="112" t="s">
        <v>664</v>
      </c>
      <c r="C151" s="209"/>
      <c r="D151" s="225">
        <f>D152</f>
        <v>0</v>
      </c>
      <c r="E151" s="153"/>
      <c r="F151" s="154"/>
    </row>
    <row r="152" spans="1:6" s="155" customFormat="1" ht="31.5" customHeight="1">
      <c r="A152" s="552" t="s">
        <v>25</v>
      </c>
      <c r="B152" s="122" t="s">
        <v>664</v>
      </c>
      <c r="C152" s="409" t="s">
        <v>26</v>
      </c>
      <c r="D152" s="225">
        <v>0</v>
      </c>
      <c r="E152" s="153"/>
      <c r="F152" s="154"/>
    </row>
    <row r="153" spans="1:6" s="155" customFormat="1" ht="48" customHeight="1">
      <c r="A153" s="237" t="s">
        <v>621</v>
      </c>
      <c r="B153" s="201" t="s">
        <v>625</v>
      </c>
      <c r="C153" s="508"/>
      <c r="D153" s="224">
        <f>D154</f>
        <v>0</v>
      </c>
      <c r="E153" s="153"/>
      <c r="F153" s="154"/>
    </row>
    <row r="154" spans="1:6" s="155" customFormat="1" ht="18.75" customHeight="1">
      <c r="A154" s="236" t="s">
        <v>622</v>
      </c>
      <c r="B154" s="189" t="s">
        <v>650</v>
      </c>
      <c r="C154" s="409"/>
      <c r="D154" s="225">
        <f>D155</f>
        <v>0</v>
      </c>
      <c r="E154" s="153"/>
      <c r="F154" s="154"/>
    </row>
    <row r="155" spans="1:6" s="155" customFormat="1" ht="16.5" customHeight="1">
      <c r="A155" s="236" t="s">
        <v>623</v>
      </c>
      <c r="B155" s="189" t="s">
        <v>651</v>
      </c>
      <c r="C155" s="409"/>
      <c r="D155" s="225">
        <f>D156</f>
        <v>0</v>
      </c>
      <c r="E155" s="153"/>
      <c r="F155" s="154"/>
    </row>
    <row r="156" spans="1:6" s="155" customFormat="1" ht="32.25" customHeight="1">
      <c r="A156" s="403" t="s">
        <v>25</v>
      </c>
      <c r="B156" s="189" t="s">
        <v>651</v>
      </c>
      <c r="C156" s="409" t="s">
        <v>26</v>
      </c>
      <c r="D156" s="225">
        <v>0</v>
      </c>
      <c r="E156" s="153"/>
      <c r="F156" s="154"/>
    </row>
    <row r="157" spans="1:6" ht="18.75" customHeight="1">
      <c r="A157" s="365" t="s">
        <v>60</v>
      </c>
      <c r="B157" s="366" t="s">
        <v>257</v>
      </c>
      <c r="C157" s="367"/>
      <c r="D157" s="368">
        <f>D158+D161+D164+D172</f>
        <v>6130472</v>
      </c>
      <c r="E157" s="152"/>
      <c r="F157" s="150"/>
    </row>
    <row r="158" spans="1:6" ht="20.25" customHeight="1">
      <c r="A158" s="303" t="s">
        <v>19</v>
      </c>
      <c r="B158" s="172" t="s">
        <v>260</v>
      </c>
      <c r="C158" s="109"/>
      <c r="D158" s="304">
        <f>D159</f>
        <v>457158</v>
      </c>
      <c r="E158" s="152"/>
      <c r="F158" s="150"/>
    </row>
    <row r="159" spans="1:6" ht="36.75" customHeight="1">
      <c r="A159" s="174" t="s">
        <v>20</v>
      </c>
      <c r="B159" s="170" t="s">
        <v>261</v>
      </c>
      <c r="C159" s="112"/>
      <c r="D159" s="305">
        <f>D160</f>
        <v>457158</v>
      </c>
      <c r="E159" s="152"/>
      <c r="F159" s="150"/>
    </row>
    <row r="160" spans="1:6" ht="16.5" customHeight="1">
      <c r="A160" s="174" t="s">
        <v>15</v>
      </c>
      <c r="B160" s="170" t="s">
        <v>261</v>
      </c>
      <c r="C160" s="112" t="s">
        <v>16</v>
      </c>
      <c r="D160" s="305">
        <v>457158</v>
      </c>
      <c r="E160" s="152"/>
      <c r="F160" s="150"/>
    </row>
    <row r="161" spans="1:6" ht="35.25" customHeight="1">
      <c r="A161" s="387" t="s">
        <v>13</v>
      </c>
      <c r="B161" s="392" t="s">
        <v>258</v>
      </c>
      <c r="C161" s="388"/>
      <c r="D161" s="389">
        <f>D162</f>
        <v>1174039</v>
      </c>
      <c r="E161" s="152"/>
      <c r="F161" s="150"/>
    </row>
    <row r="162" spans="1:6" ht="16.5" customHeight="1">
      <c r="A162" s="393" t="s">
        <v>14</v>
      </c>
      <c r="B162" s="394" t="s">
        <v>259</v>
      </c>
      <c r="C162" s="338"/>
      <c r="D162" s="391">
        <f>D163</f>
        <v>1174039</v>
      </c>
      <c r="E162" s="152"/>
      <c r="F162" s="150"/>
    </row>
    <row r="163" spans="1:6" ht="33.75" customHeight="1">
      <c r="A163" s="174" t="s">
        <v>15</v>
      </c>
      <c r="B163" s="170" t="s">
        <v>259</v>
      </c>
      <c r="C163" s="112" t="s">
        <v>16</v>
      </c>
      <c r="D163" s="305">
        <v>1174039</v>
      </c>
      <c r="E163" s="152"/>
      <c r="F163" s="150"/>
    </row>
    <row r="164" spans="1:6" ht="32.25" customHeight="1">
      <c r="A164" s="303" t="s">
        <v>23</v>
      </c>
      <c r="B164" s="172" t="s">
        <v>262</v>
      </c>
      <c r="C164" s="109"/>
      <c r="D164" s="304">
        <f>D165+D168</f>
        <v>3914075</v>
      </c>
      <c r="E164" s="152"/>
      <c r="F164" s="150"/>
    </row>
    <row r="165" spans="1:6" ht="23.25" customHeight="1">
      <c r="A165" s="174" t="s">
        <v>24</v>
      </c>
      <c r="B165" s="170" t="s">
        <v>263</v>
      </c>
      <c r="C165" s="112"/>
      <c r="D165" s="305">
        <f>D166+D167+D170+D171</f>
        <v>3913075</v>
      </c>
      <c r="E165" s="152"/>
      <c r="F165" s="150"/>
    </row>
    <row r="166" spans="1:6" ht="19.5" customHeight="1">
      <c r="A166" s="174" t="s">
        <v>15</v>
      </c>
      <c r="B166" s="170" t="s">
        <v>263</v>
      </c>
      <c r="C166" s="112" t="s">
        <v>16</v>
      </c>
      <c r="D166" s="305">
        <f>[2]Вед.2019!G34</f>
        <v>2676118</v>
      </c>
      <c r="E166" s="152"/>
      <c r="F166" s="150"/>
    </row>
    <row r="167" spans="1:6" ht="33" customHeight="1">
      <c r="A167" s="177" t="s">
        <v>25</v>
      </c>
      <c r="B167" s="170" t="s">
        <v>263</v>
      </c>
      <c r="C167" s="112" t="s">
        <v>26</v>
      </c>
      <c r="D167" s="305">
        <v>1061431</v>
      </c>
      <c r="E167" s="152"/>
      <c r="F167" s="150"/>
    </row>
    <row r="168" spans="1:6" ht="52.5" customHeight="1">
      <c r="A168" s="229" t="s">
        <v>774</v>
      </c>
      <c r="B168" s="170" t="s">
        <v>775</v>
      </c>
      <c r="C168" s="112"/>
      <c r="D168" s="305">
        <f>D169</f>
        <v>1000</v>
      </c>
      <c r="E168" s="152"/>
      <c r="F168" s="150"/>
    </row>
    <row r="169" spans="1:6" ht="33" customHeight="1">
      <c r="A169" s="177" t="s">
        <v>25</v>
      </c>
      <c r="B169" s="170" t="s">
        <v>775</v>
      </c>
      <c r="C169" s="112" t="s">
        <v>26</v>
      </c>
      <c r="D169" s="305">
        <v>1000</v>
      </c>
      <c r="E169" s="152"/>
      <c r="F169" s="150"/>
    </row>
    <row r="170" spans="1:6" ht="23.25" customHeight="1">
      <c r="A170" s="306" t="s">
        <v>27</v>
      </c>
      <c r="B170" s="170" t="s">
        <v>263</v>
      </c>
      <c r="C170" s="112" t="s">
        <v>28</v>
      </c>
      <c r="D170" s="305">
        <v>137604</v>
      </c>
      <c r="E170" s="152"/>
      <c r="F170" s="150"/>
    </row>
    <row r="171" spans="1:6" ht="23.25" customHeight="1">
      <c r="A171" s="436" t="s">
        <v>565</v>
      </c>
      <c r="B171" s="170" t="s">
        <v>263</v>
      </c>
      <c r="C171" s="437" t="s">
        <v>566</v>
      </c>
      <c r="D171" s="311">
        <f>[2]Вед.2019!G37</f>
        <v>37922</v>
      </c>
      <c r="E171" s="152"/>
      <c r="F171" s="150"/>
    </row>
    <row r="172" spans="1:6" ht="19.5" customHeight="1">
      <c r="A172" s="303" t="s">
        <v>29</v>
      </c>
      <c r="B172" s="109" t="s">
        <v>265</v>
      </c>
      <c r="C172" s="119"/>
      <c r="D172" s="304">
        <f>D173+D175+D178+D180+D182</f>
        <v>585200</v>
      </c>
      <c r="E172" s="152"/>
      <c r="F172" s="150"/>
    </row>
    <row r="173" spans="1:6" ht="34.5" customHeight="1">
      <c r="A173" s="174" t="s">
        <v>40</v>
      </c>
      <c r="B173" s="112" t="s">
        <v>266</v>
      </c>
      <c r="C173" s="125"/>
      <c r="D173" s="305">
        <f>D174</f>
        <v>25000</v>
      </c>
      <c r="E173" s="152"/>
      <c r="F173" s="150"/>
    </row>
    <row r="174" spans="1:6" ht="18" customHeight="1">
      <c r="A174" s="174" t="s">
        <v>41</v>
      </c>
      <c r="B174" s="112" t="s">
        <v>266</v>
      </c>
      <c r="C174" s="125" t="s">
        <v>42</v>
      </c>
      <c r="D174" s="305">
        <f>[2]Вед.2019!G42</f>
        <v>25000</v>
      </c>
      <c r="E174" s="152"/>
      <c r="F174" s="150"/>
    </row>
    <row r="175" spans="1:6" ht="16.5" customHeight="1">
      <c r="A175" s="174" t="s">
        <v>31</v>
      </c>
      <c r="B175" s="112" t="s">
        <v>268</v>
      </c>
      <c r="C175" s="112"/>
      <c r="D175" s="305">
        <f>D177+D176</f>
        <v>197500</v>
      </c>
      <c r="E175" s="152"/>
      <c r="F175" s="150"/>
    </row>
    <row r="176" spans="1:6" ht="16.5" customHeight="1">
      <c r="A176" s="600" t="s">
        <v>690</v>
      </c>
      <c r="B176" s="112" t="s">
        <v>268</v>
      </c>
      <c r="C176" s="122" t="s">
        <v>566</v>
      </c>
      <c r="D176" s="316">
        <f>[2]Вед.2019!G47</f>
        <v>6000</v>
      </c>
      <c r="E176" s="152"/>
      <c r="F176" s="150"/>
    </row>
    <row r="177" spans="1:6" ht="18.75">
      <c r="A177" s="226" t="s">
        <v>27</v>
      </c>
      <c r="B177" s="543" t="s">
        <v>268</v>
      </c>
      <c r="C177" s="122" t="s">
        <v>28</v>
      </c>
      <c r="D177" s="316">
        <f>[2]Вед.2019!G48</f>
        <v>191500</v>
      </c>
      <c r="E177" s="152"/>
      <c r="F177" s="150"/>
    </row>
    <row r="178" spans="1:6" ht="18.75">
      <c r="A178" s="226" t="s">
        <v>633</v>
      </c>
      <c r="B178" s="209" t="s">
        <v>616</v>
      </c>
      <c r="C178" s="209"/>
      <c r="D178" s="225">
        <f>D179</f>
        <v>10500</v>
      </c>
      <c r="E178" s="152"/>
      <c r="F178" s="150"/>
    </row>
    <row r="179" spans="1:6" ht="33.75">
      <c r="A179" s="333" t="s">
        <v>25</v>
      </c>
      <c r="B179" s="209" t="s">
        <v>616</v>
      </c>
      <c r="C179" s="209" t="s">
        <v>26</v>
      </c>
      <c r="D179" s="225">
        <v>10500</v>
      </c>
      <c r="E179" s="152"/>
      <c r="F179" s="150"/>
    </row>
    <row r="180" spans="1:6" ht="33.75">
      <c r="A180" s="229" t="s">
        <v>779</v>
      </c>
      <c r="B180" s="209" t="s">
        <v>782</v>
      </c>
      <c r="C180" s="209"/>
      <c r="D180" s="225">
        <f>D181</f>
        <v>42000</v>
      </c>
      <c r="E180" s="152"/>
      <c r="F180" s="150"/>
    </row>
    <row r="181" spans="1:6" ht="33.75">
      <c r="A181" s="627" t="s">
        <v>25</v>
      </c>
      <c r="B181" s="409" t="s">
        <v>782</v>
      </c>
      <c r="C181" s="626" t="s">
        <v>26</v>
      </c>
      <c r="D181" s="515">
        <v>42000</v>
      </c>
      <c r="E181" s="152"/>
      <c r="F181" s="150"/>
    </row>
    <row r="182" spans="1:6" ht="33">
      <c r="A182" s="336" t="s">
        <v>34</v>
      </c>
      <c r="B182" s="338" t="s">
        <v>671</v>
      </c>
      <c r="C182" s="339"/>
      <c r="D182" s="340">
        <f>D183+D184</f>
        <v>310200</v>
      </c>
      <c r="E182" s="152"/>
      <c r="F182" s="150"/>
    </row>
    <row r="183" spans="1:6" ht="33">
      <c r="A183" s="174" t="s">
        <v>15</v>
      </c>
      <c r="B183" s="112" t="s">
        <v>671</v>
      </c>
      <c r="C183" s="112" t="s">
        <v>16</v>
      </c>
      <c r="D183" s="305">
        <v>302135</v>
      </c>
      <c r="E183" s="152"/>
      <c r="F183" s="150"/>
    </row>
    <row r="184" spans="1:6" ht="33.75">
      <c r="A184" s="333" t="s">
        <v>25</v>
      </c>
      <c r="B184" s="335" t="s">
        <v>671</v>
      </c>
      <c r="C184" s="335" t="s">
        <v>26</v>
      </c>
      <c r="D184" s="332">
        <v>8065</v>
      </c>
      <c r="E184" s="152"/>
      <c r="F184" s="150"/>
    </row>
    <row r="185" spans="1:6" ht="24.75" customHeight="1" thickBot="1">
      <c r="A185" s="445" t="s">
        <v>61</v>
      </c>
      <c r="B185" s="446"/>
      <c r="C185" s="447"/>
      <c r="D185" s="448">
        <f>D19+D157</f>
        <v>29126836.719999999</v>
      </c>
      <c r="E185" s="152"/>
      <c r="F185" s="150"/>
    </row>
    <row r="186" spans="1:6" ht="20.25" customHeight="1">
      <c r="E186" s="152"/>
      <c r="F186" s="150"/>
    </row>
    <row r="187" spans="1:6" ht="21" customHeight="1">
      <c r="E187" s="152"/>
      <c r="F187" s="150"/>
    </row>
    <row r="188" spans="1:6" ht="17.25" customHeight="1">
      <c r="E188" s="152"/>
      <c r="F188" s="150"/>
    </row>
    <row r="189" spans="1:6" ht="24.75" customHeight="1">
      <c r="E189" s="152"/>
      <c r="F189" s="150"/>
    </row>
  </sheetData>
  <sheetProtection selectLockedCells="1" selectUnlockedCells="1"/>
  <mergeCells count="4">
    <mergeCell ref="A12:D12"/>
    <mergeCell ref="A13:E13"/>
    <mergeCell ref="A14:D14"/>
    <mergeCell ref="A15:E15"/>
  </mergeCells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T195"/>
  <sheetViews>
    <sheetView tabSelected="1" view="pageBreakPreview" zoomScaleNormal="80" workbookViewId="0">
      <selection activeCell="C10" sqref="C10"/>
    </sheetView>
  </sheetViews>
  <sheetFormatPr defaultRowHeight="12.75"/>
  <cols>
    <col min="1" max="1" width="63.140625" style="142" customWidth="1"/>
    <col min="2" max="2" width="21.5703125" style="143" customWidth="1"/>
    <col min="3" max="3" width="9.7109375" style="144" customWidth="1"/>
    <col min="4" max="4" width="18.7109375" style="144" customWidth="1"/>
    <col min="5" max="5" width="23.7109375" style="145" customWidth="1"/>
    <col min="6" max="6" width="9.28515625" style="144" customWidth="1"/>
    <col min="7" max="7" width="18.140625" style="144" customWidth="1"/>
    <col min="8" max="16384" width="9.140625" style="144"/>
  </cols>
  <sheetData>
    <row r="1" spans="1:254" ht="16.5">
      <c r="A1"/>
      <c r="B1" s="99"/>
      <c r="C1" s="528" t="s">
        <v>564</v>
      </c>
      <c r="D1" s="529"/>
      <c r="E1" s="99"/>
      <c r="F1" s="99"/>
      <c r="G1" s="370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16.5">
      <c r="A2"/>
      <c r="B2" s="99"/>
      <c r="C2" s="528" t="s">
        <v>675</v>
      </c>
      <c r="D2" s="529"/>
      <c r="E2" s="529"/>
      <c r="F2" s="529"/>
      <c r="G2" s="370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16.5">
      <c r="A3"/>
      <c r="B3" s="99"/>
      <c r="C3" s="528" t="s">
        <v>3</v>
      </c>
      <c r="D3" s="529"/>
      <c r="E3" s="529"/>
      <c r="F3" s="529"/>
      <c r="G3" s="370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ht="16.5">
      <c r="A4"/>
      <c r="B4" s="99"/>
      <c r="C4" s="532" t="s">
        <v>682</v>
      </c>
      <c r="D4" s="533"/>
      <c r="E4" s="533"/>
      <c r="F4" s="533"/>
      <c r="G4" s="370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16.5">
      <c r="A5"/>
      <c r="B5" s="99"/>
      <c r="C5" s="532" t="s">
        <v>710</v>
      </c>
      <c r="D5" s="533"/>
      <c r="E5" s="533"/>
      <c r="F5" s="533"/>
      <c r="G5" s="370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>
      <c r="A6"/>
      <c r="B6" s="99"/>
      <c r="C6" s="532" t="s">
        <v>683</v>
      </c>
      <c r="D6" s="534"/>
      <c r="E6" s="534"/>
      <c r="F6" s="534"/>
      <c r="G6" s="37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ht="16.5">
      <c r="A7"/>
      <c r="B7" s="99"/>
      <c r="C7" s="528" t="s">
        <v>684</v>
      </c>
      <c r="D7" s="529"/>
      <c r="E7" s="529"/>
      <c r="F7" s="534"/>
      <c r="G7" s="370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16.5">
      <c r="A8"/>
      <c r="B8" s="99"/>
      <c r="C8" s="532" t="s">
        <v>685</v>
      </c>
      <c r="D8" s="533"/>
      <c r="E8" s="533"/>
      <c r="F8" s="533"/>
      <c r="G8" s="370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6.5">
      <c r="A9"/>
      <c r="B9" s="99"/>
      <c r="C9" s="532" t="s">
        <v>798</v>
      </c>
      <c r="D9" s="533"/>
      <c r="E9" s="533"/>
      <c r="F9" s="533"/>
      <c r="G9" s="370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5.75">
      <c r="A10"/>
      <c r="B10" s="99"/>
      <c r="C10" s="532" t="s">
        <v>807</v>
      </c>
      <c r="D10" s="533"/>
      <c r="E10" s="533"/>
      <c r="F10" s="533"/>
      <c r="G10" s="99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6.5">
      <c r="A11"/>
      <c r="B11" s="99"/>
      <c r="C11" s="369"/>
      <c r="D11" s="369"/>
      <c r="E11" s="369"/>
      <c r="F11" s="99"/>
      <c r="G11" s="99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6.5">
      <c r="A12"/>
      <c r="B12" s="99"/>
      <c r="C12" s="369"/>
      <c r="D12" s="369"/>
      <c r="E12" s="369"/>
      <c r="F12" s="99"/>
      <c r="G12" s="99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6.5">
      <c r="A13"/>
      <c r="B13" s="99"/>
      <c r="C13" s="369"/>
      <c r="D13" s="369"/>
      <c r="E13" s="369"/>
      <c r="F13" s="99"/>
      <c r="G13" s="99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6.5">
      <c r="A14" s="649" t="s">
        <v>443</v>
      </c>
      <c r="B14" s="649"/>
      <c r="C14" s="649"/>
      <c r="D14" s="649"/>
      <c r="E14" s="649"/>
      <c r="F14" s="649"/>
      <c r="G14" s="99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6.5">
      <c r="A15" s="649" t="s">
        <v>519</v>
      </c>
      <c r="B15" s="649"/>
      <c r="C15" s="649"/>
      <c r="D15" s="649"/>
      <c r="E15" s="649"/>
      <c r="F15" s="649"/>
      <c r="G15" s="99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6.5">
      <c r="A16" s="649" t="s">
        <v>444</v>
      </c>
      <c r="B16" s="649"/>
      <c r="C16" s="649"/>
      <c r="D16" s="649"/>
      <c r="E16" s="649"/>
      <c r="F16" s="649"/>
      <c r="G16" s="99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6.5">
      <c r="A17" s="651" t="s">
        <v>445</v>
      </c>
      <c r="B17" s="651"/>
      <c r="C17" s="651"/>
      <c r="D17" s="651"/>
      <c r="E17" s="651"/>
      <c r="F17" s="651"/>
      <c r="G17" s="99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6.5">
      <c r="A18" s="652" t="s">
        <v>658</v>
      </c>
      <c r="B18" s="652"/>
      <c r="C18" s="652"/>
      <c r="D18" s="652"/>
      <c r="E18" s="652"/>
      <c r="F18" s="652"/>
      <c r="G18" s="99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6.5">
      <c r="A19"/>
      <c r="B19" s="99"/>
      <c r="C19" s="369"/>
      <c r="D19" s="369"/>
      <c r="E19" s="369"/>
      <c r="F19" s="99"/>
      <c r="G19" s="9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9.5" thickBot="1">
      <c r="A20" s="146"/>
      <c r="B20" s="147"/>
      <c r="C20" s="148"/>
      <c r="D20" s="148"/>
      <c r="E20" s="7" t="s">
        <v>104</v>
      </c>
      <c r="F20" s="148"/>
      <c r="G20" s="95"/>
    </row>
    <row r="21" spans="1:254" ht="33.75" thickBot="1">
      <c r="A21" s="357" t="s">
        <v>106</v>
      </c>
      <c r="B21" s="358" t="s">
        <v>6</v>
      </c>
      <c r="C21" s="407" t="s">
        <v>7</v>
      </c>
      <c r="D21" s="405" t="s">
        <v>592</v>
      </c>
      <c r="E21" s="405" t="s">
        <v>613</v>
      </c>
      <c r="F21" s="149"/>
      <c r="G21" s="149"/>
    </row>
    <row r="22" spans="1:254" ht="21" customHeight="1" thickBot="1">
      <c r="A22" s="463" t="s">
        <v>59</v>
      </c>
      <c r="B22" s="464"/>
      <c r="C22" s="465"/>
      <c r="D22" s="466">
        <f>D23+D27++D31+D37+D49+D56+D66+D73+D77+D81+D93+D106+D124+D128+D116</f>
        <v>29216527.999999996</v>
      </c>
      <c r="E22" s="466">
        <f>E23+E27++E31+E37+E49+E56+E66+E73+E77+E81+E93+E106+E124+E128</f>
        <v>6053195</v>
      </c>
      <c r="F22" s="101"/>
      <c r="G22" s="150"/>
    </row>
    <row r="23" spans="1:254" ht="54.75" customHeight="1">
      <c r="A23" s="467" t="s">
        <v>600</v>
      </c>
      <c r="B23" s="468" t="s">
        <v>277</v>
      </c>
      <c r="C23" s="468"/>
      <c r="D23" s="469">
        <f t="shared" ref="D23:E25" si="0">D24</f>
        <v>64400</v>
      </c>
      <c r="E23" s="470">
        <f t="shared" si="0"/>
        <v>80500</v>
      </c>
      <c r="F23" s="151"/>
      <c r="G23" s="150"/>
    </row>
    <row r="24" spans="1:254" ht="18.75" customHeight="1">
      <c r="A24" s="175" t="s">
        <v>280</v>
      </c>
      <c r="B24" s="209" t="s">
        <v>278</v>
      </c>
      <c r="C24" s="209"/>
      <c r="D24" s="210">
        <f t="shared" si="0"/>
        <v>64400</v>
      </c>
      <c r="E24" s="225">
        <f t="shared" si="0"/>
        <v>80500</v>
      </c>
      <c r="F24" s="151"/>
      <c r="G24" s="150"/>
    </row>
    <row r="25" spans="1:254" ht="17.25" customHeight="1">
      <c r="A25" s="227" t="s">
        <v>46</v>
      </c>
      <c r="B25" s="209" t="s">
        <v>279</v>
      </c>
      <c r="C25" s="209"/>
      <c r="D25" s="210">
        <f t="shared" si="0"/>
        <v>64400</v>
      </c>
      <c r="E25" s="225">
        <f t="shared" si="0"/>
        <v>80500</v>
      </c>
      <c r="F25" s="151"/>
      <c r="G25" s="401"/>
    </row>
    <row r="26" spans="1:254" ht="36.200000000000003" customHeight="1">
      <c r="A26" s="236" t="s">
        <v>25</v>
      </c>
      <c r="B26" s="209" t="s">
        <v>279</v>
      </c>
      <c r="C26" s="209" t="s">
        <v>26</v>
      </c>
      <c r="D26" s="210">
        <v>64400</v>
      </c>
      <c r="E26" s="225">
        <v>80500</v>
      </c>
      <c r="F26" s="151"/>
      <c r="G26" s="150"/>
    </row>
    <row r="27" spans="1:254" ht="70.5" customHeight="1">
      <c r="A27" s="223" t="s">
        <v>601</v>
      </c>
      <c r="B27" s="205" t="s">
        <v>273</v>
      </c>
      <c r="C27" s="205"/>
      <c r="D27" s="206">
        <f t="shared" ref="D27:E29" si="1">D28</f>
        <v>41000</v>
      </c>
      <c r="E27" s="224">
        <f t="shared" si="1"/>
        <v>54500</v>
      </c>
      <c r="F27" s="152"/>
      <c r="G27" s="150"/>
    </row>
    <row r="28" spans="1:254" ht="37.35" customHeight="1">
      <c r="A28" s="175" t="s">
        <v>276</v>
      </c>
      <c r="B28" s="209" t="s">
        <v>274</v>
      </c>
      <c r="C28" s="209"/>
      <c r="D28" s="210">
        <f t="shared" si="1"/>
        <v>41000</v>
      </c>
      <c r="E28" s="225">
        <f t="shared" si="1"/>
        <v>54500</v>
      </c>
      <c r="F28" s="152"/>
      <c r="G28" s="150"/>
    </row>
    <row r="29" spans="1:254" ht="37.35" customHeight="1">
      <c r="A29" s="235" t="s">
        <v>447</v>
      </c>
      <c r="B29" s="209" t="s">
        <v>275</v>
      </c>
      <c r="C29" s="209"/>
      <c r="D29" s="210">
        <f t="shared" si="1"/>
        <v>41000</v>
      </c>
      <c r="E29" s="225">
        <f t="shared" si="1"/>
        <v>54500</v>
      </c>
      <c r="F29" s="152"/>
      <c r="G29" s="150"/>
    </row>
    <row r="30" spans="1:254" ht="37.35" customHeight="1">
      <c r="A30" s="236" t="s">
        <v>25</v>
      </c>
      <c r="B30" s="209" t="s">
        <v>275</v>
      </c>
      <c r="C30" s="209" t="s">
        <v>26</v>
      </c>
      <c r="D30" s="210">
        <v>41000</v>
      </c>
      <c r="E30" s="225">
        <v>54500</v>
      </c>
      <c r="F30" s="152"/>
      <c r="G30" s="150"/>
    </row>
    <row r="31" spans="1:254" ht="50.25" customHeight="1">
      <c r="A31" s="471" t="s">
        <v>560</v>
      </c>
      <c r="B31" s="205" t="s">
        <v>300</v>
      </c>
      <c r="C31" s="205"/>
      <c r="D31" s="206">
        <f>D32</f>
        <v>61000</v>
      </c>
      <c r="E31" s="224">
        <f>E32</f>
        <v>109000</v>
      </c>
      <c r="F31" s="152"/>
      <c r="G31" s="150"/>
    </row>
    <row r="32" spans="1:254" ht="18.75" customHeight="1">
      <c r="A32" s="398" t="s">
        <v>513</v>
      </c>
      <c r="B32" s="209" t="s">
        <v>297</v>
      </c>
      <c r="C32" s="209"/>
      <c r="D32" s="210">
        <f>D33+D35</f>
        <v>61000</v>
      </c>
      <c r="E32" s="225">
        <f>E33+E35</f>
        <v>109000</v>
      </c>
      <c r="F32" s="152"/>
      <c r="G32" s="150"/>
    </row>
    <row r="33" spans="1:7" ht="18" customHeight="1">
      <c r="A33" s="398" t="s">
        <v>514</v>
      </c>
      <c r="B33" s="209" t="s">
        <v>593</v>
      </c>
      <c r="C33" s="209"/>
      <c r="D33" s="210">
        <f>D34</f>
        <v>18000</v>
      </c>
      <c r="E33" s="225">
        <f>E34</f>
        <v>20000</v>
      </c>
      <c r="F33" s="152"/>
      <c r="G33" s="150"/>
    </row>
    <row r="34" spans="1:7" ht="38.450000000000003" customHeight="1">
      <c r="A34" s="226" t="s">
        <v>25</v>
      </c>
      <c r="B34" s="209" t="s">
        <v>593</v>
      </c>
      <c r="C34" s="209" t="s">
        <v>26</v>
      </c>
      <c r="D34" s="210">
        <v>18000</v>
      </c>
      <c r="E34" s="225">
        <v>20000</v>
      </c>
      <c r="F34" s="152"/>
      <c r="G34" s="150"/>
    </row>
    <row r="35" spans="1:7" ht="21.75" customHeight="1">
      <c r="A35" s="236" t="s">
        <v>46</v>
      </c>
      <c r="B35" s="209" t="s">
        <v>573</v>
      </c>
      <c r="C35" s="209"/>
      <c r="D35" s="210">
        <f>D36</f>
        <v>43000</v>
      </c>
      <c r="E35" s="225">
        <f>E36</f>
        <v>89000</v>
      </c>
      <c r="F35" s="152"/>
      <c r="G35" s="152"/>
    </row>
    <row r="36" spans="1:7" ht="33.75">
      <c r="A36" s="236" t="s">
        <v>25</v>
      </c>
      <c r="B36" s="209" t="s">
        <v>573</v>
      </c>
      <c r="C36" s="209" t="s">
        <v>26</v>
      </c>
      <c r="D36" s="210">
        <v>43000</v>
      </c>
      <c r="E36" s="225">
        <v>89000</v>
      </c>
      <c r="F36" s="152"/>
      <c r="G36" s="152"/>
    </row>
    <row r="37" spans="1:7" ht="49.5">
      <c r="A37" s="223" t="s">
        <v>563</v>
      </c>
      <c r="B37" s="202" t="s">
        <v>453</v>
      </c>
      <c r="C37" s="202"/>
      <c r="D37" s="217">
        <f>D38+D43+D46</f>
        <v>2980286</v>
      </c>
      <c r="E37" s="240">
        <f>E38+E43+E46</f>
        <v>3038736</v>
      </c>
      <c r="F37" s="152"/>
      <c r="G37" s="152"/>
    </row>
    <row r="38" spans="1:7" ht="18.75">
      <c r="A38" s="175" t="s">
        <v>320</v>
      </c>
      <c r="B38" s="212" t="s">
        <v>310</v>
      </c>
      <c r="C38" s="212"/>
      <c r="D38" s="218">
        <f>D39</f>
        <v>2850186</v>
      </c>
      <c r="E38" s="242">
        <f>E39</f>
        <v>2905536</v>
      </c>
      <c r="F38" s="152"/>
      <c r="G38" s="152"/>
    </row>
    <row r="39" spans="1:7" ht="53.25" customHeight="1">
      <c r="A39" s="235" t="s">
        <v>66</v>
      </c>
      <c r="B39" s="212" t="s">
        <v>584</v>
      </c>
      <c r="C39" s="212"/>
      <c r="D39" s="218">
        <f>D40+D41+D42</f>
        <v>2850186</v>
      </c>
      <c r="E39" s="242">
        <f>E40+E41+E42</f>
        <v>2905536</v>
      </c>
      <c r="F39" s="152"/>
      <c r="G39" s="152"/>
    </row>
    <row r="40" spans="1:7" ht="21" customHeight="1">
      <c r="A40" s="236" t="s">
        <v>67</v>
      </c>
      <c r="B40" s="212" t="s">
        <v>584</v>
      </c>
      <c r="C40" s="212" t="s">
        <v>68</v>
      </c>
      <c r="D40" s="218">
        <v>1687536</v>
      </c>
      <c r="E40" s="242">
        <v>1691336</v>
      </c>
      <c r="F40" s="152"/>
      <c r="G40" s="150"/>
    </row>
    <row r="41" spans="1:7" ht="39.75" customHeight="1">
      <c r="A41" s="236" t="s">
        <v>25</v>
      </c>
      <c r="B41" s="212" t="s">
        <v>584</v>
      </c>
      <c r="C41" s="212" t="s">
        <v>26</v>
      </c>
      <c r="D41" s="218">
        <v>821650</v>
      </c>
      <c r="E41" s="242">
        <v>873200</v>
      </c>
      <c r="F41" s="152"/>
      <c r="G41" s="150"/>
    </row>
    <row r="42" spans="1:7" ht="18" customHeight="1">
      <c r="A42" s="227" t="s">
        <v>27</v>
      </c>
      <c r="B42" s="212" t="s">
        <v>584</v>
      </c>
      <c r="C42" s="212" t="s">
        <v>28</v>
      </c>
      <c r="D42" s="218">
        <v>341000</v>
      </c>
      <c r="E42" s="242">
        <v>341000</v>
      </c>
      <c r="F42" s="152"/>
      <c r="G42" s="150"/>
    </row>
    <row r="43" spans="1:7" ht="34.5" customHeight="1">
      <c r="A43" s="229" t="s">
        <v>321</v>
      </c>
      <c r="B43" s="212" t="s">
        <v>585</v>
      </c>
      <c r="C43" s="212"/>
      <c r="D43" s="218">
        <f>D44</f>
        <v>130100</v>
      </c>
      <c r="E43" s="242">
        <f>E44</f>
        <v>133200</v>
      </c>
      <c r="F43" s="152"/>
      <c r="G43" s="150"/>
    </row>
    <row r="44" spans="1:7" ht="22.5" customHeight="1">
      <c r="A44" s="229" t="s">
        <v>83</v>
      </c>
      <c r="B44" s="212" t="s">
        <v>586</v>
      </c>
      <c r="C44" s="212"/>
      <c r="D44" s="218">
        <f>D45</f>
        <v>130100</v>
      </c>
      <c r="E44" s="242">
        <f>E45</f>
        <v>133200</v>
      </c>
      <c r="F44" s="152"/>
      <c r="G44" s="150"/>
    </row>
    <row r="45" spans="1:7" ht="37.5" customHeight="1">
      <c r="A45" s="236" t="s">
        <v>25</v>
      </c>
      <c r="B45" s="212" t="s">
        <v>586</v>
      </c>
      <c r="C45" s="212" t="s">
        <v>26</v>
      </c>
      <c r="D45" s="218">
        <v>130100</v>
      </c>
      <c r="E45" s="242">
        <v>133200</v>
      </c>
      <c r="F45" s="152"/>
      <c r="G45" s="150"/>
    </row>
    <row r="46" spans="1:7" ht="35.25" customHeight="1">
      <c r="A46" s="229" t="s">
        <v>322</v>
      </c>
      <c r="B46" s="212" t="s">
        <v>587</v>
      </c>
      <c r="C46" s="212"/>
      <c r="D46" s="218">
        <f>D47</f>
        <v>0</v>
      </c>
      <c r="E46" s="242">
        <f>E47</f>
        <v>0</v>
      </c>
      <c r="F46" s="152"/>
      <c r="G46" s="150"/>
    </row>
    <row r="47" spans="1:7" ht="18.75" customHeight="1">
      <c r="A47" s="245" t="s">
        <v>82</v>
      </c>
      <c r="B47" s="212" t="s">
        <v>589</v>
      </c>
      <c r="C47" s="212"/>
      <c r="D47" s="218">
        <f>D48</f>
        <v>0</v>
      </c>
      <c r="E47" s="242">
        <f>E48</f>
        <v>0</v>
      </c>
      <c r="F47" s="152"/>
      <c r="G47" s="150"/>
    </row>
    <row r="48" spans="1:7" s="155" customFormat="1" ht="18" customHeight="1">
      <c r="A48" s="241" t="s">
        <v>53</v>
      </c>
      <c r="B48" s="212" t="s">
        <v>589</v>
      </c>
      <c r="C48" s="212" t="s">
        <v>54</v>
      </c>
      <c r="D48" s="218">
        <v>0</v>
      </c>
      <c r="E48" s="242">
        <v>0</v>
      </c>
      <c r="F48" s="153"/>
      <c r="G48" s="154"/>
    </row>
    <row r="49" spans="1:7" ht="73.5" customHeight="1">
      <c r="A49" s="238" t="s">
        <v>562</v>
      </c>
      <c r="B49" s="205" t="s">
        <v>316</v>
      </c>
      <c r="C49" s="205"/>
      <c r="D49" s="206">
        <f>D50+D53</f>
        <v>944295.19</v>
      </c>
      <c r="E49" s="224">
        <f>E50+E53</f>
        <v>1003000</v>
      </c>
      <c r="F49" s="152"/>
      <c r="G49" s="150"/>
    </row>
    <row r="50" spans="1:7" ht="18" customHeight="1">
      <c r="A50" s="395" t="s">
        <v>456</v>
      </c>
      <c r="B50" s="207" t="s">
        <v>454</v>
      </c>
      <c r="C50" s="396"/>
      <c r="D50" s="210">
        <f>D51</f>
        <v>114295.19</v>
      </c>
      <c r="E50" s="225">
        <f>E51</f>
        <v>153000</v>
      </c>
      <c r="F50" s="152"/>
      <c r="G50" s="150"/>
    </row>
    <row r="51" spans="1:7" ht="49.5" customHeight="1">
      <c r="A51" s="395" t="s">
        <v>448</v>
      </c>
      <c r="B51" s="207" t="s">
        <v>575</v>
      </c>
      <c r="C51" s="396"/>
      <c r="D51" s="210">
        <f>D52</f>
        <v>114295.19</v>
      </c>
      <c r="E51" s="225">
        <f>E52</f>
        <v>153000</v>
      </c>
      <c r="F51" s="152"/>
      <c r="G51" s="150"/>
    </row>
    <row r="52" spans="1:7" ht="18.75" customHeight="1">
      <c r="A52" s="397" t="s">
        <v>449</v>
      </c>
      <c r="B52" s="207" t="s">
        <v>575</v>
      </c>
      <c r="C52" s="396" t="s">
        <v>450</v>
      </c>
      <c r="D52" s="210">
        <v>114295.19</v>
      </c>
      <c r="E52" s="225">
        <v>153000</v>
      </c>
      <c r="F52" s="152"/>
      <c r="G52" s="150"/>
    </row>
    <row r="53" spans="1:7" ht="21" customHeight="1">
      <c r="A53" s="186" t="s">
        <v>292</v>
      </c>
      <c r="B53" s="209" t="s">
        <v>559</v>
      </c>
      <c r="C53" s="209"/>
      <c r="D53" s="210">
        <f>D54</f>
        <v>830000</v>
      </c>
      <c r="E53" s="225">
        <f>E54</f>
        <v>850000</v>
      </c>
      <c r="F53" s="152"/>
      <c r="G53" s="150"/>
    </row>
    <row r="54" spans="1:7" ht="36.75" customHeight="1">
      <c r="A54" s="186" t="s">
        <v>293</v>
      </c>
      <c r="B54" s="207" t="s">
        <v>571</v>
      </c>
      <c r="C54" s="207"/>
      <c r="D54" s="210">
        <f>D55</f>
        <v>830000</v>
      </c>
      <c r="E54" s="225">
        <f>E55</f>
        <v>850000</v>
      </c>
      <c r="F54" s="152"/>
      <c r="G54" s="150"/>
    </row>
    <row r="55" spans="1:7" ht="18.75" customHeight="1">
      <c r="A55" s="241" t="s">
        <v>53</v>
      </c>
      <c r="B55" s="207" t="s">
        <v>571</v>
      </c>
      <c r="C55" s="208" t="s">
        <v>54</v>
      </c>
      <c r="D55" s="210">
        <v>830000</v>
      </c>
      <c r="E55" s="225">
        <v>850000</v>
      </c>
      <c r="F55" s="152"/>
      <c r="G55" s="150"/>
    </row>
    <row r="56" spans="1:7" s="155" customFormat="1" ht="53.25" customHeight="1">
      <c r="A56" s="223" t="s">
        <v>598</v>
      </c>
      <c r="B56" s="205" t="s">
        <v>285</v>
      </c>
      <c r="C56" s="205"/>
      <c r="D56" s="206">
        <f>D57+D63</f>
        <v>33500</v>
      </c>
      <c r="E56" s="224">
        <f>E57+E63</f>
        <v>0</v>
      </c>
      <c r="F56" s="153"/>
      <c r="G56" s="154"/>
    </row>
    <row r="57" spans="1:7" s="155" customFormat="1" ht="19.5" customHeight="1">
      <c r="A57" s="175" t="s">
        <v>271</v>
      </c>
      <c r="B57" s="209" t="s">
        <v>546</v>
      </c>
      <c r="C57" s="209"/>
      <c r="D57" s="210">
        <f>D58+D61</f>
        <v>24000</v>
      </c>
      <c r="E57" s="225">
        <f>E58+E61</f>
        <v>0</v>
      </c>
      <c r="F57" s="153"/>
      <c r="G57" s="154"/>
    </row>
    <row r="58" spans="1:7" s="155" customFormat="1" ht="36" customHeight="1">
      <c r="A58" s="233" t="s">
        <v>37</v>
      </c>
      <c r="B58" s="209" t="s">
        <v>568</v>
      </c>
      <c r="C58" s="209"/>
      <c r="D58" s="210">
        <f>D60+D59</f>
        <v>14000</v>
      </c>
      <c r="E58" s="225">
        <f>E60+E59</f>
        <v>0</v>
      </c>
      <c r="F58" s="153"/>
      <c r="G58" s="154"/>
    </row>
    <row r="59" spans="1:7" ht="36.75" customHeight="1">
      <c r="A59" s="235" t="s">
        <v>15</v>
      </c>
      <c r="B59" s="209" t="s">
        <v>568</v>
      </c>
      <c r="C59" s="209" t="s">
        <v>16</v>
      </c>
      <c r="D59" s="210">
        <v>7000</v>
      </c>
      <c r="E59" s="225">
        <v>0</v>
      </c>
      <c r="F59" s="152"/>
      <c r="G59" s="150"/>
    </row>
    <row r="60" spans="1:7" ht="33.75">
      <c r="A60" s="226" t="s">
        <v>25</v>
      </c>
      <c r="B60" s="209" t="s">
        <v>568</v>
      </c>
      <c r="C60" s="209" t="s">
        <v>26</v>
      </c>
      <c r="D60" s="210">
        <v>7000</v>
      </c>
      <c r="E60" s="225">
        <v>0</v>
      </c>
      <c r="F60" s="152"/>
      <c r="G60" s="150"/>
    </row>
    <row r="61" spans="1:7" ht="39.75" customHeight="1">
      <c r="A61" s="226" t="s">
        <v>555</v>
      </c>
      <c r="B61" s="209" t="s">
        <v>596</v>
      </c>
      <c r="C61" s="209"/>
      <c r="D61" s="210">
        <f>D62</f>
        <v>10000</v>
      </c>
      <c r="E61" s="225">
        <f>E62</f>
        <v>0</v>
      </c>
      <c r="F61" s="152"/>
      <c r="G61" s="150"/>
    </row>
    <row r="62" spans="1:7" ht="33.75">
      <c r="A62" s="243" t="s">
        <v>25</v>
      </c>
      <c r="B62" s="209" t="s">
        <v>596</v>
      </c>
      <c r="C62" s="209" t="s">
        <v>26</v>
      </c>
      <c r="D62" s="210">
        <v>10000</v>
      </c>
      <c r="E62" s="225">
        <v>0</v>
      </c>
      <c r="F62" s="152"/>
      <c r="G62" s="150"/>
    </row>
    <row r="63" spans="1:7" ht="18.75">
      <c r="A63" s="182" t="s">
        <v>319</v>
      </c>
      <c r="B63" s="212" t="s">
        <v>582</v>
      </c>
      <c r="C63" s="212"/>
      <c r="D63" s="218">
        <f>D64</f>
        <v>9500</v>
      </c>
      <c r="E63" s="242">
        <f>E64</f>
        <v>0</v>
      </c>
      <c r="F63" s="152"/>
      <c r="G63" s="150"/>
    </row>
    <row r="64" spans="1:7" ht="38.25" customHeight="1">
      <c r="A64" s="244" t="s">
        <v>81</v>
      </c>
      <c r="B64" s="209" t="s">
        <v>597</v>
      </c>
      <c r="C64" s="212"/>
      <c r="D64" s="218">
        <f>D65</f>
        <v>9500</v>
      </c>
      <c r="E64" s="242">
        <f>E65</f>
        <v>0</v>
      </c>
      <c r="F64" s="152"/>
      <c r="G64" s="150"/>
    </row>
    <row r="65" spans="1:7" ht="33.75">
      <c r="A65" s="243" t="s">
        <v>25</v>
      </c>
      <c r="B65" s="209" t="s">
        <v>597</v>
      </c>
      <c r="C65" s="212" t="s">
        <v>26</v>
      </c>
      <c r="D65" s="218">
        <v>9500</v>
      </c>
      <c r="E65" s="242">
        <v>0</v>
      </c>
      <c r="F65" s="152"/>
      <c r="G65" s="150"/>
    </row>
    <row r="66" spans="1:7" ht="54.75" customHeight="1">
      <c r="A66" s="230" t="s">
        <v>617</v>
      </c>
      <c r="B66" s="205" t="s">
        <v>281</v>
      </c>
      <c r="C66" s="205"/>
      <c r="D66" s="206">
        <f>D67+D70</f>
        <v>11009500</v>
      </c>
      <c r="E66" s="224">
        <f t="shared" ref="D66:E68" si="2">E67</f>
        <v>1649459</v>
      </c>
      <c r="F66" s="152"/>
      <c r="G66" s="150"/>
    </row>
    <row r="67" spans="1:7" ht="49.5">
      <c r="A67" s="178" t="s">
        <v>284</v>
      </c>
      <c r="B67" s="209" t="s">
        <v>282</v>
      </c>
      <c r="C67" s="209"/>
      <c r="D67" s="210">
        <f t="shared" si="2"/>
        <v>1835500</v>
      </c>
      <c r="E67" s="225">
        <f t="shared" si="2"/>
        <v>1649459</v>
      </c>
      <c r="F67" s="152"/>
      <c r="G67" s="150"/>
    </row>
    <row r="68" spans="1:7" ht="55.5" customHeight="1">
      <c r="A68" s="236" t="s">
        <v>48</v>
      </c>
      <c r="B68" s="209" t="s">
        <v>283</v>
      </c>
      <c r="C68" s="209"/>
      <c r="D68" s="210">
        <f t="shared" si="2"/>
        <v>1835500</v>
      </c>
      <c r="E68" s="225">
        <f t="shared" si="2"/>
        <v>1649459</v>
      </c>
      <c r="F68" s="152"/>
      <c r="G68" s="150"/>
    </row>
    <row r="69" spans="1:7" ht="33.75">
      <c r="A69" s="236" t="s">
        <v>25</v>
      </c>
      <c r="B69" s="209" t="s">
        <v>283</v>
      </c>
      <c r="C69" s="209" t="s">
        <v>26</v>
      </c>
      <c r="D69" s="210">
        <v>1835500</v>
      </c>
      <c r="E69" s="225">
        <f>'Вед.2020-2021'!H85</f>
        <v>1649459</v>
      </c>
      <c r="F69" s="152"/>
      <c r="G69" s="150"/>
    </row>
    <row r="70" spans="1:7" ht="18" customHeight="1">
      <c r="A70" s="236" t="s">
        <v>749</v>
      </c>
      <c r="B70" s="209" t="s">
        <v>748</v>
      </c>
      <c r="C70" s="205"/>
      <c r="D70" s="206">
        <f>D71</f>
        <v>9174000</v>
      </c>
      <c r="E70" s="224">
        <v>0</v>
      </c>
      <c r="F70" s="152"/>
      <c r="G70" s="150"/>
    </row>
    <row r="71" spans="1:7" ht="50.25">
      <c r="A71" s="236" t="s">
        <v>750</v>
      </c>
      <c r="B71" s="209" t="s">
        <v>747</v>
      </c>
      <c r="C71" s="209"/>
      <c r="D71" s="210">
        <f>D72</f>
        <v>9174000</v>
      </c>
      <c r="E71" s="225">
        <v>0</v>
      </c>
      <c r="F71" s="152"/>
      <c r="G71" s="150"/>
    </row>
    <row r="72" spans="1:7" ht="33.75">
      <c r="A72" s="236" t="s">
        <v>25</v>
      </c>
      <c r="B72" s="209" t="s">
        <v>747</v>
      </c>
      <c r="C72" s="209" t="s">
        <v>26</v>
      </c>
      <c r="D72" s="210">
        <v>9174000</v>
      </c>
      <c r="E72" s="225">
        <v>0</v>
      </c>
      <c r="F72" s="152"/>
      <c r="G72" s="150"/>
    </row>
    <row r="73" spans="1:7" ht="50.25">
      <c r="A73" s="471" t="s">
        <v>602</v>
      </c>
      <c r="B73" s="205" t="s">
        <v>286</v>
      </c>
      <c r="C73" s="205"/>
      <c r="D73" s="206">
        <f>D75</f>
        <v>2000</v>
      </c>
      <c r="E73" s="224">
        <f>E75</f>
        <v>2000</v>
      </c>
      <c r="F73" s="152"/>
      <c r="G73" s="150"/>
    </row>
    <row r="74" spans="1:7" ht="18.75">
      <c r="A74" s="229" t="s">
        <v>272</v>
      </c>
      <c r="B74" s="209" t="s">
        <v>288</v>
      </c>
      <c r="C74" s="209"/>
      <c r="D74" s="210">
        <f>D75</f>
        <v>2000</v>
      </c>
      <c r="E74" s="225">
        <f>E75</f>
        <v>2000</v>
      </c>
      <c r="F74" s="152"/>
      <c r="G74" s="150"/>
    </row>
    <row r="75" spans="1:7" ht="33" customHeight="1">
      <c r="A75" s="233" t="s">
        <v>37</v>
      </c>
      <c r="B75" s="212" t="s">
        <v>569</v>
      </c>
      <c r="C75" s="209"/>
      <c r="D75" s="210">
        <f>D76</f>
        <v>2000</v>
      </c>
      <c r="E75" s="225">
        <f>E76</f>
        <v>2000</v>
      </c>
      <c r="F75" s="152"/>
      <c r="G75" s="150"/>
    </row>
    <row r="76" spans="1:7" ht="33.75" customHeight="1">
      <c r="A76" s="226" t="s">
        <v>25</v>
      </c>
      <c r="B76" s="212" t="s">
        <v>569</v>
      </c>
      <c r="C76" s="209" t="s">
        <v>26</v>
      </c>
      <c r="D76" s="210">
        <v>2000</v>
      </c>
      <c r="E76" s="225">
        <v>2000</v>
      </c>
      <c r="F76" s="152"/>
      <c r="G76" s="150"/>
    </row>
    <row r="77" spans="1:7" ht="54.75" customHeight="1">
      <c r="A77" s="471" t="s">
        <v>551</v>
      </c>
      <c r="B77" s="205" t="s">
        <v>299</v>
      </c>
      <c r="C77" s="205"/>
      <c r="D77" s="206">
        <f t="shared" ref="D77:E79" si="3">D78</f>
        <v>46000</v>
      </c>
      <c r="E77" s="224">
        <f t="shared" si="3"/>
        <v>0</v>
      </c>
      <c r="F77" s="152"/>
      <c r="G77" s="150"/>
    </row>
    <row r="78" spans="1:7" s="155" customFormat="1" ht="21" customHeight="1">
      <c r="A78" s="236" t="s">
        <v>552</v>
      </c>
      <c r="B78" s="209" t="s">
        <v>298</v>
      </c>
      <c r="C78" s="209"/>
      <c r="D78" s="210">
        <f t="shared" si="3"/>
        <v>46000</v>
      </c>
      <c r="E78" s="225">
        <f t="shared" si="3"/>
        <v>0</v>
      </c>
      <c r="F78" s="153"/>
      <c r="G78" s="154"/>
    </row>
    <row r="79" spans="1:7" s="155" customFormat="1" ht="34.5" customHeight="1">
      <c r="A79" s="236" t="s">
        <v>550</v>
      </c>
      <c r="B79" s="209" t="s">
        <v>599</v>
      </c>
      <c r="C79" s="209"/>
      <c r="D79" s="210">
        <f t="shared" si="3"/>
        <v>46000</v>
      </c>
      <c r="E79" s="225">
        <f t="shared" si="3"/>
        <v>0</v>
      </c>
      <c r="F79" s="153"/>
      <c r="G79" s="154"/>
    </row>
    <row r="80" spans="1:7" s="155" customFormat="1" ht="33.75" customHeight="1">
      <c r="A80" s="236" t="s">
        <v>548</v>
      </c>
      <c r="B80" s="209" t="s">
        <v>599</v>
      </c>
      <c r="C80" s="209" t="s">
        <v>26</v>
      </c>
      <c r="D80" s="210">
        <v>46000</v>
      </c>
      <c r="E80" s="225">
        <v>0</v>
      </c>
      <c r="F80" s="153"/>
      <c r="G80" s="154"/>
    </row>
    <row r="81" spans="1:7" s="155" customFormat="1" ht="32.25" customHeight="1">
      <c r="A81" s="223" t="s">
        <v>87</v>
      </c>
      <c r="B81" s="202" t="s">
        <v>306</v>
      </c>
      <c r="C81" s="201"/>
      <c r="D81" s="206">
        <f>D82+D89</f>
        <v>11556783</v>
      </c>
      <c r="E81" s="224">
        <f>E82+E89</f>
        <v>0</v>
      </c>
      <c r="F81" s="153"/>
      <c r="G81" s="154"/>
    </row>
    <row r="82" spans="1:7" s="155" customFormat="1" ht="19.5" customHeight="1">
      <c r="A82" s="244" t="s">
        <v>301</v>
      </c>
      <c r="B82" s="209" t="s">
        <v>302</v>
      </c>
      <c r="C82" s="189"/>
      <c r="D82" s="210">
        <f>D83+D87</f>
        <v>9116870</v>
      </c>
      <c r="E82" s="225">
        <f>E83+E87</f>
        <v>0</v>
      </c>
      <c r="F82" s="153"/>
      <c r="G82" s="154"/>
    </row>
    <row r="83" spans="1:7" s="155" customFormat="1" ht="18.75" customHeight="1">
      <c r="A83" s="235" t="s">
        <v>66</v>
      </c>
      <c r="B83" s="209" t="s">
        <v>303</v>
      </c>
      <c r="C83" s="189"/>
      <c r="D83" s="210">
        <f>D84+D85+D86</f>
        <v>7848293</v>
      </c>
      <c r="E83" s="225">
        <f>E84+E85+E86</f>
        <v>0</v>
      </c>
      <c r="F83" s="153"/>
      <c r="G83" s="154"/>
    </row>
    <row r="84" spans="1:7" s="155" customFormat="1" ht="20.25" customHeight="1">
      <c r="A84" s="236" t="s">
        <v>67</v>
      </c>
      <c r="B84" s="209" t="s">
        <v>303</v>
      </c>
      <c r="C84" s="212" t="s">
        <v>68</v>
      </c>
      <c r="D84" s="210">
        <v>5007146</v>
      </c>
      <c r="E84" s="225">
        <v>0</v>
      </c>
      <c r="F84" s="153"/>
      <c r="G84" s="154"/>
    </row>
    <row r="85" spans="1:7" ht="18" customHeight="1">
      <c r="A85" s="243" t="s">
        <v>25</v>
      </c>
      <c r="B85" s="209" t="s">
        <v>303</v>
      </c>
      <c r="C85" s="209" t="s">
        <v>26</v>
      </c>
      <c r="D85" s="210">
        <v>2505147</v>
      </c>
      <c r="E85" s="225">
        <v>0</v>
      </c>
      <c r="F85" s="152"/>
      <c r="G85" s="150"/>
    </row>
    <row r="86" spans="1:7" ht="21" customHeight="1">
      <c r="A86" s="227" t="s">
        <v>27</v>
      </c>
      <c r="B86" s="209" t="s">
        <v>303</v>
      </c>
      <c r="C86" s="212" t="s">
        <v>28</v>
      </c>
      <c r="D86" s="218">
        <v>336000</v>
      </c>
      <c r="E86" s="242">
        <v>0</v>
      </c>
      <c r="F86" s="152"/>
      <c r="G86" s="150"/>
    </row>
    <row r="87" spans="1:7" ht="18.75" customHeight="1">
      <c r="A87" s="245" t="s">
        <v>304</v>
      </c>
      <c r="B87" s="209" t="s">
        <v>305</v>
      </c>
      <c r="C87" s="209"/>
      <c r="D87" s="218">
        <f>D88</f>
        <v>1268577</v>
      </c>
      <c r="E87" s="242">
        <f>E88</f>
        <v>0</v>
      </c>
      <c r="F87" s="152"/>
      <c r="G87" s="150"/>
    </row>
    <row r="88" spans="1:7" ht="36" customHeight="1">
      <c r="A88" s="236" t="s">
        <v>25</v>
      </c>
      <c r="B88" s="209" t="s">
        <v>305</v>
      </c>
      <c r="C88" s="209" t="s">
        <v>26</v>
      </c>
      <c r="D88" s="218">
        <v>1268577</v>
      </c>
      <c r="E88" s="242">
        <v>0</v>
      </c>
      <c r="F88" s="152"/>
      <c r="G88" s="150"/>
    </row>
    <row r="89" spans="1:7" ht="21.75" customHeight="1">
      <c r="A89" s="472" t="s">
        <v>307</v>
      </c>
      <c r="B89" s="209" t="s">
        <v>308</v>
      </c>
      <c r="C89" s="209"/>
      <c r="D89" s="210">
        <f>D90</f>
        <v>2439913</v>
      </c>
      <c r="E89" s="225">
        <f>E90</f>
        <v>0</v>
      </c>
      <c r="F89" s="152"/>
      <c r="G89" s="150"/>
    </row>
    <row r="90" spans="1:7" ht="19.5" customHeight="1">
      <c r="A90" s="235" t="s">
        <v>455</v>
      </c>
      <c r="B90" s="189" t="s">
        <v>309</v>
      </c>
      <c r="C90" s="212"/>
      <c r="D90" s="218">
        <f>D91+D92</f>
        <v>2439913</v>
      </c>
      <c r="E90" s="242">
        <f>E91+E92</f>
        <v>0</v>
      </c>
      <c r="F90" s="152"/>
      <c r="G90" s="150"/>
    </row>
    <row r="91" spans="1:7" ht="16.5" customHeight="1">
      <c r="A91" s="235" t="s">
        <v>15</v>
      </c>
      <c r="B91" s="189" t="s">
        <v>309</v>
      </c>
      <c r="C91" s="212" t="s">
        <v>16</v>
      </c>
      <c r="D91" s="218">
        <v>2169233</v>
      </c>
      <c r="E91" s="242">
        <v>0</v>
      </c>
      <c r="F91" s="152"/>
      <c r="G91" s="150"/>
    </row>
    <row r="92" spans="1:7" ht="34.5" customHeight="1">
      <c r="A92" s="236" t="s">
        <v>25</v>
      </c>
      <c r="B92" s="189" t="s">
        <v>309</v>
      </c>
      <c r="C92" s="212" t="s">
        <v>26</v>
      </c>
      <c r="D92" s="218">
        <v>270680</v>
      </c>
      <c r="E92" s="242">
        <v>0</v>
      </c>
      <c r="F92" s="152"/>
      <c r="G92" s="150"/>
    </row>
    <row r="93" spans="1:7" ht="36" customHeight="1">
      <c r="A93" s="221" t="s">
        <v>517</v>
      </c>
      <c r="B93" s="201" t="s">
        <v>290</v>
      </c>
      <c r="C93" s="202"/>
      <c r="D93" s="217">
        <f>D94+D101</f>
        <v>389064</v>
      </c>
      <c r="E93" s="240">
        <f>E94+E101</f>
        <v>0</v>
      </c>
      <c r="F93" s="152"/>
      <c r="G93" s="150"/>
    </row>
    <row r="94" spans="1:7" ht="22.5" customHeight="1">
      <c r="A94" s="235" t="s">
        <v>314</v>
      </c>
      <c r="B94" s="189" t="s">
        <v>291</v>
      </c>
      <c r="C94" s="212"/>
      <c r="D94" s="218">
        <f>D95+D97+D99</f>
        <v>196500</v>
      </c>
      <c r="E94" s="242">
        <f>E95+E97+E99</f>
        <v>0</v>
      </c>
      <c r="F94" s="152"/>
      <c r="G94" s="150"/>
    </row>
    <row r="95" spans="1:7" ht="35.25" customHeight="1">
      <c r="A95" s="243" t="s">
        <v>315</v>
      </c>
      <c r="B95" s="189" t="s">
        <v>579</v>
      </c>
      <c r="C95" s="212"/>
      <c r="D95" s="218">
        <f>+ D96</f>
        <v>70000</v>
      </c>
      <c r="E95" s="242">
        <f>+ E96</f>
        <v>0</v>
      </c>
      <c r="F95" s="152"/>
      <c r="G95" s="150"/>
    </row>
    <row r="96" spans="1:7" ht="33" customHeight="1">
      <c r="A96" s="236" t="s">
        <v>549</v>
      </c>
      <c r="B96" s="189" t="s">
        <v>579</v>
      </c>
      <c r="C96" s="212" t="s">
        <v>547</v>
      </c>
      <c r="D96" s="218">
        <v>70000</v>
      </c>
      <c r="E96" s="242">
        <v>0</v>
      </c>
      <c r="F96" s="152"/>
      <c r="G96" s="150"/>
    </row>
    <row r="97" spans="1:7" ht="15.75" customHeight="1">
      <c r="A97" s="241" t="s">
        <v>76</v>
      </c>
      <c r="B97" s="189" t="s">
        <v>580</v>
      </c>
      <c r="C97" s="212"/>
      <c r="D97" s="218">
        <f>+D98</f>
        <v>120000</v>
      </c>
      <c r="E97" s="242">
        <f>+E98</f>
        <v>0</v>
      </c>
      <c r="F97" s="152"/>
      <c r="G97" s="150"/>
    </row>
    <row r="98" spans="1:7" ht="16.5" customHeight="1">
      <c r="A98" s="236" t="s">
        <v>549</v>
      </c>
      <c r="B98" s="189" t="s">
        <v>580</v>
      </c>
      <c r="C98" s="212" t="s">
        <v>547</v>
      </c>
      <c r="D98" s="218">
        <v>120000</v>
      </c>
      <c r="E98" s="242">
        <v>0</v>
      </c>
      <c r="F98" s="152"/>
      <c r="G98" s="150"/>
    </row>
    <row r="99" spans="1:7" ht="36" customHeight="1">
      <c r="A99" s="243" t="s">
        <v>77</v>
      </c>
      <c r="B99" s="189" t="s">
        <v>581</v>
      </c>
      <c r="C99" s="220"/>
      <c r="D99" s="218">
        <f>+D100</f>
        <v>6500</v>
      </c>
      <c r="E99" s="242">
        <f>+E100</f>
        <v>0</v>
      </c>
      <c r="F99" s="152"/>
      <c r="G99" s="150"/>
    </row>
    <row r="100" spans="1:7" ht="35.25" customHeight="1">
      <c r="A100" s="236" t="s">
        <v>549</v>
      </c>
      <c r="B100" s="189" t="s">
        <v>581</v>
      </c>
      <c r="C100" s="212" t="s">
        <v>547</v>
      </c>
      <c r="D100" s="218">
        <v>6500</v>
      </c>
      <c r="E100" s="242">
        <v>0</v>
      </c>
      <c r="F100" s="152"/>
      <c r="G100" s="150"/>
    </row>
    <row r="101" spans="1:7" ht="38.25" customHeight="1">
      <c r="A101" s="195" t="s">
        <v>312</v>
      </c>
      <c r="B101" s="189" t="s">
        <v>536</v>
      </c>
      <c r="C101" s="212"/>
      <c r="D101" s="218">
        <f>D102+D104</f>
        <v>192564</v>
      </c>
      <c r="E101" s="242">
        <f>E102+E104</f>
        <v>0</v>
      </c>
      <c r="F101" s="152"/>
      <c r="G101" s="150"/>
    </row>
    <row r="102" spans="1:7" ht="17.25" customHeight="1">
      <c r="A102" s="243" t="s">
        <v>313</v>
      </c>
      <c r="B102" s="189" t="s">
        <v>590</v>
      </c>
      <c r="C102" s="212"/>
      <c r="D102" s="218">
        <f>D103</f>
        <v>147564</v>
      </c>
      <c r="E102" s="242">
        <f>E103</f>
        <v>0</v>
      </c>
      <c r="F102" s="152"/>
      <c r="G102" s="150"/>
    </row>
    <row r="103" spans="1:7" ht="16.5" customHeight="1">
      <c r="A103" s="236" t="s">
        <v>73</v>
      </c>
      <c r="B103" s="189" t="s">
        <v>590</v>
      </c>
      <c r="C103" s="212" t="s">
        <v>74</v>
      </c>
      <c r="D103" s="218">
        <v>147564</v>
      </c>
      <c r="E103" s="242">
        <v>0</v>
      </c>
      <c r="F103" s="152"/>
      <c r="G103" s="150"/>
    </row>
    <row r="104" spans="1:7" ht="18.75" customHeight="1">
      <c r="A104" s="195" t="s">
        <v>609</v>
      </c>
      <c r="B104" s="212" t="s">
        <v>591</v>
      </c>
      <c r="C104" s="212"/>
      <c r="D104" s="218">
        <f>D105</f>
        <v>45000</v>
      </c>
      <c r="E104" s="242">
        <f>E105</f>
        <v>0</v>
      </c>
      <c r="F104" s="152"/>
      <c r="G104" s="150"/>
    </row>
    <row r="105" spans="1:7" ht="21.75" customHeight="1">
      <c r="A105" s="243" t="s">
        <v>73</v>
      </c>
      <c r="B105" s="212" t="s">
        <v>591</v>
      </c>
      <c r="C105" s="212" t="s">
        <v>74</v>
      </c>
      <c r="D105" s="218">
        <v>45000</v>
      </c>
      <c r="E105" s="242">
        <v>0</v>
      </c>
      <c r="F105" s="152"/>
      <c r="G105" s="150"/>
    </row>
    <row r="106" spans="1:7" ht="69.75" customHeight="1">
      <c r="A106" s="230" t="s">
        <v>56</v>
      </c>
      <c r="B106" s="205" t="s">
        <v>294</v>
      </c>
      <c r="C106" s="205"/>
      <c r="D106" s="206">
        <f>D107</f>
        <v>1933995</v>
      </c>
      <c r="E106" s="224">
        <f>E107</f>
        <v>0</v>
      </c>
      <c r="F106" s="152"/>
      <c r="G106" s="150"/>
    </row>
    <row r="107" spans="1:7" ht="21" customHeight="1">
      <c r="A107" s="180" t="s">
        <v>184</v>
      </c>
      <c r="B107" s="209" t="s">
        <v>295</v>
      </c>
      <c r="C107" s="209"/>
      <c r="D107" s="210">
        <f>D108+D110+D114</f>
        <v>1933995</v>
      </c>
      <c r="E107" s="225">
        <f>E108+E110+E114</f>
        <v>0</v>
      </c>
      <c r="F107" s="152"/>
      <c r="G107" s="150"/>
    </row>
    <row r="108" spans="1:7" ht="34.5" customHeight="1">
      <c r="A108" s="236" t="s">
        <v>62</v>
      </c>
      <c r="B108" s="209" t="s">
        <v>296</v>
      </c>
      <c r="C108" s="209"/>
      <c r="D108" s="210">
        <f>D109</f>
        <v>654695</v>
      </c>
      <c r="E108" s="225">
        <f>E109</f>
        <v>0</v>
      </c>
      <c r="F108" s="152"/>
      <c r="G108" s="150"/>
    </row>
    <row r="109" spans="1:7" ht="35.25" customHeight="1">
      <c r="A109" s="236" t="s">
        <v>25</v>
      </c>
      <c r="B109" s="209" t="s">
        <v>296</v>
      </c>
      <c r="C109" s="209" t="s">
        <v>26</v>
      </c>
      <c r="D109" s="210">
        <v>654695</v>
      </c>
      <c r="E109" s="225">
        <v>0</v>
      </c>
      <c r="F109" s="152"/>
      <c r="G109" s="150"/>
    </row>
    <row r="110" spans="1:7" ht="17.25" customHeight="1">
      <c r="A110" s="236" t="s">
        <v>46</v>
      </c>
      <c r="B110" s="209" t="s">
        <v>57</v>
      </c>
      <c r="C110" s="209"/>
      <c r="D110" s="210">
        <f>D111</f>
        <v>1129300</v>
      </c>
      <c r="E110" s="225">
        <f>E111</f>
        <v>0</v>
      </c>
      <c r="F110" s="152"/>
      <c r="G110" s="150"/>
    </row>
    <row r="111" spans="1:7" ht="36" customHeight="1">
      <c r="A111" s="236" t="s">
        <v>25</v>
      </c>
      <c r="B111" s="209" t="s">
        <v>57</v>
      </c>
      <c r="C111" s="209" t="s">
        <v>26</v>
      </c>
      <c r="D111" s="210">
        <v>1129300</v>
      </c>
      <c r="E111" s="225">
        <v>0</v>
      </c>
      <c r="F111" s="152"/>
      <c r="G111" s="150"/>
    </row>
    <row r="112" spans="1:7" ht="33.75" customHeight="1">
      <c r="A112" s="236" t="s">
        <v>659</v>
      </c>
      <c r="B112" s="209" t="s">
        <v>628</v>
      </c>
      <c r="C112" s="209"/>
      <c r="D112" s="210">
        <f>D113</f>
        <v>0</v>
      </c>
      <c r="E112" s="225">
        <f>E113</f>
        <v>0</v>
      </c>
      <c r="F112" s="152"/>
      <c r="G112" s="150"/>
    </row>
    <row r="113" spans="1:7" ht="33.75" customHeight="1">
      <c r="A113" s="236" t="s">
        <v>25</v>
      </c>
      <c r="B113" s="209" t="s">
        <v>628</v>
      </c>
      <c r="C113" s="209" t="s">
        <v>26</v>
      </c>
      <c r="D113" s="210"/>
      <c r="E113" s="225"/>
      <c r="F113" s="152"/>
      <c r="G113" s="150"/>
    </row>
    <row r="114" spans="1:7" ht="19.5" customHeight="1">
      <c r="A114" s="399" t="s">
        <v>452</v>
      </c>
      <c r="B114" s="212" t="s">
        <v>58</v>
      </c>
      <c r="C114" s="212"/>
      <c r="D114" s="218">
        <f>D115</f>
        <v>150000</v>
      </c>
      <c r="E114" s="242">
        <f>E115</f>
        <v>0</v>
      </c>
      <c r="F114" s="152"/>
      <c r="G114" s="150"/>
    </row>
    <row r="115" spans="1:7" ht="15.75" customHeight="1">
      <c r="A115" s="236" t="s">
        <v>25</v>
      </c>
      <c r="B115" s="212" t="s">
        <v>58</v>
      </c>
      <c r="C115" s="209" t="s">
        <v>26</v>
      </c>
      <c r="D115" s="210">
        <v>150000</v>
      </c>
      <c r="E115" s="225">
        <v>0</v>
      </c>
      <c r="F115" s="152"/>
      <c r="G115" s="150"/>
    </row>
    <row r="116" spans="1:7" ht="52.5" customHeight="1">
      <c r="A116" s="471" t="s">
        <v>752</v>
      </c>
      <c r="B116" s="212" t="s">
        <v>269</v>
      </c>
      <c r="C116" s="205"/>
      <c r="D116" s="206">
        <f>D117</f>
        <v>38704.81</v>
      </c>
      <c r="E116" s="224">
        <v>0</v>
      </c>
      <c r="F116" s="152"/>
      <c r="G116" s="150"/>
    </row>
    <row r="117" spans="1:7" ht="38.25" customHeight="1">
      <c r="A117" s="180" t="s">
        <v>287</v>
      </c>
      <c r="B117" s="131" t="s">
        <v>270</v>
      </c>
      <c r="C117" s="209"/>
      <c r="D117" s="210">
        <f>D118+D120+D122</f>
        <v>38704.81</v>
      </c>
      <c r="E117" s="225">
        <v>0</v>
      </c>
      <c r="F117" s="152"/>
      <c r="G117" s="150"/>
    </row>
    <row r="118" spans="1:7" ht="122.25" customHeight="1">
      <c r="A118" s="245" t="s">
        <v>755</v>
      </c>
      <c r="B118" s="131" t="s">
        <v>756</v>
      </c>
      <c r="C118" s="209"/>
      <c r="D118" s="210">
        <f>D119</f>
        <v>0</v>
      </c>
      <c r="E118" s="225">
        <v>0</v>
      </c>
      <c r="F118" s="152"/>
      <c r="G118" s="150"/>
    </row>
    <row r="119" spans="1:7" ht="18.75" customHeight="1">
      <c r="A119" s="499" t="s">
        <v>53</v>
      </c>
      <c r="B119" s="131" t="s">
        <v>756</v>
      </c>
      <c r="C119" s="209" t="s">
        <v>54</v>
      </c>
      <c r="D119" s="563">
        <v>0</v>
      </c>
      <c r="E119" s="225">
        <v>0</v>
      </c>
      <c r="F119" s="152"/>
      <c r="G119" s="150"/>
    </row>
    <row r="120" spans="1:7" ht="87.75" customHeight="1">
      <c r="A120" s="245" t="s">
        <v>753</v>
      </c>
      <c r="B120" s="131" t="s">
        <v>757</v>
      </c>
      <c r="C120" s="209"/>
      <c r="D120" s="210">
        <f>D121</f>
        <v>0</v>
      </c>
      <c r="E120" s="225">
        <v>0</v>
      </c>
      <c r="F120" s="152"/>
      <c r="G120" s="150"/>
    </row>
    <row r="121" spans="1:7" ht="20.25" customHeight="1">
      <c r="A121" s="499" t="s">
        <v>53</v>
      </c>
      <c r="B121" s="131" t="s">
        <v>757</v>
      </c>
      <c r="C121" s="209" t="s">
        <v>54</v>
      </c>
      <c r="D121" s="563">
        <v>0</v>
      </c>
      <c r="E121" s="225">
        <v>0</v>
      </c>
      <c r="F121" s="152"/>
      <c r="G121" s="150"/>
    </row>
    <row r="122" spans="1:7" ht="87.75" customHeight="1">
      <c r="A122" s="601" t="s">
        <v>754</v>
      </c>
      <c r="B122" s="569" t="s">
        <v>758</v>
      </c>
      <c r="C122" s="409"/>
      <c r="D122" s="514">
        <f>D123</f>
        <v>38704.81</v>
      </c>
      <c r="E122" s="515">
        <v>0</v>
      </c>
      <c r="F122" s="152"/>
      <c r="G122" s="150"/>
    </row>
    <row r="123" spans="1:7" ht="16.5" customHeight="1">
      <c r="A123" s="499" t="s">
        <v>53</v>
      </c>
      <c r="B123" s="602" t="s">
        <v>758</v>
      </c>
      <c r="C123" s="209" t="s">
        <v>54</v>
      </c>
      <c r="D123" s="563">
        <v>38704.81</v>
      </c>
      <c r="E123" s="225">
        <v>0</v>
      </c>
      <c r="F123" s="152"/>
      <c r="G123" s="150"/>
    </row>
    <row r="124" spans="1:7" ht="54.75" customHeight="1">
      <c r="A124" s="618" t="s">
        <v>624</v>
      </c>
      <c r="B124" s="205" t="s">
        <v>318</v>
      </c>
      <c r="C124" s="205"/>
      <c r="D124" s="206">
        <f t="shared" ref="D124:E126" si="4">D125</f>
        <v>116000</v>
      </c>
      <c r="E124" s="224">
        <f t="shared" si="4"/>
        <v>116000</v>
      </c>
      <c r="F124" s="152"/>
      <c r="G124" s="150"/>
    </row>
    <row r="125" spans="1:7" ht="21" customHeight="1">
      <c r="A125" s="243" t="s">
        <v>653</v>
      </c>
      <c r="B125" s="209" t="s">
        <v>663</v>
      </c>
      <c r="C125" s="209"/>
      <c r="D125" s="210">
        <f t="shared" si="4"/>
        <v>116000</v>
      </c>
      <c r="E125" s="225">
        <f t="shared" si="4"/>
        <v>116000</v>
      </c>
      <c r="F125" s="152"/>
      <c r="G125" s="150"/>
    </row>
    <row r="126" spans="1:7" ht="27.75" customHeight="1">
      <c r="A126" s="236" t="s">
        <v>654</v>
      </c>
      <c r="B126" s="209" t="s">
        <v>664</v>
      </c>
      <c r="C126" s="209"/>
      <c r="D126" s="210">
        <f t="shared" si="4"/>
        <v>116000</v>
      </c>
      <c r="E126" s="225">
        <f t="shared" si="4"/>
        <v>116000</v>
      </c>
      <c r="F126" s="152"/>
      <c r="G126" s="150"/>
    </row>
    <row r="127" spans="1:7" ht="18.75" customHeight="1">
      <c r="A127" s="236" t="s">
        <v>25</v>
      </c>
      <c r="B127" s="209" t="s">
        <v>664</v>
      </c>
      <c r="C127" s="209" t="s">
        <v>26</v>
      </c>
      <c r="D127" s="210">
        <v>116000</v>
      </c>
      <c r="E127" s="225">
        <v>116000</v>
      </c>
      <c r="F127" s="152"/>
      <c r="G127" s="150"/>
    </row>
    <row r="128" spans="1:7" ht="17.25" customHeight="1">
      <c r="A128" s="237" t="s">
        <v>621</v>
      </c>
      <c r="B128" s="201" t="s">
        <v>625</v>
      </c>
      <c r="C128" s="205"/>
      <c r="D128" s="206">
        <f t="shared" ref="D128:E130" si="5">D129</f>
        <v>0</v>
      </c>
      <c r="E128" s="224">
        <f t="shared" si="5"/>
        <v>0</v>
      </c>
      <c r="F128" s="152"/>
      <c r="G128" s="150"/>
    </row>
    <row r="129" spans="1:7" ht="22.5" customHeight="1">
      <c r="A129" s="236" t="s">
        <v>622</v>
      </c>
      <c r="B129" s="189" t="s">
        <v>650</v>
      </c>
      <c r="C129" s="209"/>
      <c r="D129" s="210">
        <f t="shared" si="5"/>
        <v>0</v>
      </c>
      <c r="E129" s="225">
        <f t="shared" si="5"/>
        <v>0</v>
      </c>
      <c r="F129" s="152"/>
      <c r="G129" s="150"/>
    </row>
    <row r="130" spans="1:7" ht="29.25" customHeight="1">
      <c r="A130" s="236" t="s">
        <v>623</v>
      </c>
      <c r="B130" s="189" t="s">
        <v>651</v>
      </c>
      <c r="C130" s="209"/>
      <c r="D130" s="210">
        <f t="shared" si="5"/>
        <v>0</v>
      </c>
      <c r="E130" s="225">
        <f t="shared" si="5"/>
        <v>0</v>
      </c>
      <c r="F130" s="152"/>
      <c r="G130" s="150"/>
    </row>
    <row r="131" spans="1:7" ht="38.25" customHeight="1">
      <c r="A131" s="236" t="s">
        <v>25</v>
      </c>
      <c r="B131" s="189" t="s">
        <v>651</v>
      </c>
      <c r="C131" s="209" t="s">
        <v>26</v>
      </c>
      <c r="D131" s="210">
        <v>0</v>
      </c>
      <c r="E131" s="225">
        <v>0</v>
      </c>
      <c r="F131" s="152"/>
      <c r="G131" s="150"/>
    </row>
    <row r="132" spans="1:7" ht="34.5" customHeight="1">
      <c r="A132" s="365" t="s">
        <v>60</v>
      </c>
      <c r="B132" s="461" t="s">
        <v>257</v>
      </c>
      <c r="C132" s="367"/>
      <c r="D132" s="462">
        <f>D133+D136+D139+D151+D148</f>
        <v>6011449</v>
      </c>
      <c r="E132" s="368">
        <f>E133+E136+E139+E151+E155+E182+E172+E163+E148</f>
        <v>20515089</v>
      </c>
      <c r="F132" s="152"/>
      <c r="G132" s="150"/>
    </row>
    <row r="133" spans="1:7" ht="35.25" customHeight="1">
      <c r="A133" s="223" t="s">
        <v>19</v>
      </c>
      <c r="B133" s="211" t="s">
        <v>260</v>
      </c>
      <c r="C133" s="205"/>
      <c r="D133" s="206">
        <f>D134</f>
        <v>427835</v>
      </c>
      <c r="E133" s="224">
        <f>E134</f>
        <v>427835</v>
      </c>
      <c r="F133" s="152"/>
      <c r="G133" s="150"/>
    </row>
    <row r="134" spans="1:7" ht="16.5" customHeight="1">
      <c r="A134" s="175" t="s">
        <v>20</v>
      </c>
      <c r="B134" s="208" t="s">
        <v>261</v>
      </c>
      <c r="C134" s="209"/>
      <c r="D134" s="210">
        <f>D135</f>
        <v>427835</v>
      </c>
      <c r="E134" s="225">
        <f>E135</f>
        <v>427835</v>
      </c>
      <c r="F134" s="152"/>
      <c r="G134" s="150"/>
    </row>
    <row r="135" spans="1:7" ht="20.25" customHeight="1">
      <c r="A135" s="175" t="s">
        <v>15</v>
      </c>
      <c r="B135" s="208" t="s">
        <v>261</v>
      </c>
      <c r="C135" s="209" t="s">
        <v>16</v>
      </c>
      <c r="D135" s="210">
        <v>427835</v>
      </c>
      <c r="E135" s="225">
        <v>427835</v>
      </c>
      <c r="F135" s="152"/>
      <c r="G135" s="150"/>
    </row>
    <row r="136" spans="1:7" ht="32.25" customHeight="1">
      <c r="A136" s="223" t="s">
        <v>13</v>
      </c>
      <c r="B136" s="211" t="s">
        <v>258</v>
      </c>
      <c r="C136" s="205"/>
      <c r="D136" s="206">
        <f>D137</f>
        <v>1126976</v>
      </c>
      <c r="E136" s="224">
        <f>E137</f>
        <v>1126976</v>
      </c>
      <c r="F136" s="152"/>
      <c r="G136" s="150"/>
    </row>
    <row r="137" spans="1:7" ht="24.75" customHeight="1">
      <c r="A137" s="175" t="s">
        <v>14</v>
      </c>
      <c r="B137" s="208" t="s">
        <v>259</v>
      </c>
      <c r="C137" s="209"/>
      <c r="D137" s="210">
        <f>D138</f>
        <v>1126976</v>
      </c>
      <c r="E137" s="225">
        <f>E138</f>
        <v>1126976</v>
      </c>
      <c r="F137" s="152"/>
      <c r="G137" s="150"/>
    </row>
    <row r="138" spans="1:7" ht="22.5" customHeight="1">
      <c r="A138" s="175" t="s">
        <v>15</v>
      </c>
      <c r="B138" s="208" t="s">
        <v>259</v>
      </c>
      <c r="C138" s="209" t="s">
        <v>16</v>
      </c>
      <c r="D138" s="210">
        <v>1126976</v>
      </c>
      <c r="E138" s="225">
        <v>1126976</v>
      </c>
      <c r="F138" s="152"/>
      <c r="G138" s="150"/>
    </row>
    <row r="139" spans="1:7" ht="33" customHeight="1">
      <c r="A139" s="223" t="s">
        <v>23</v>
      </c>
      <c r="B139" s="211" t="s">
        <v>262</v>
      </c>
      <c r="C139" s="205"/>
      <c r="D139" s="206">
        <f>D140+D145</f>
        <v>4233938</v>
      </c>
      <c r="E139" s="224">
        <f>E140+E145</f>
        <v>4281754</v>
      </c>
      <c r="F139" s="152"/>
      <c r="G139" s="150"/>
    </row>
    <row r="140" spans="1:7" ht="22.5" customHeight="1">
      <c r="A140" s="175" t="s">
        <v>24</v>
      </c>
      <c r="B140" s="208" t="s">
        <v>263</v>
      </c>
      <c r="C140" s="209"/>
      <c r="D140" s="210">
        <f>D141+D142+D143+D144</f>
        <v>3923738</v>
      </c>
      <c r="E140" s="225">
        <f>E141+E142+E143+E144</f>
        <v>3971554</v>
      </c>
      <c r="F140" s="152"/>
      <c r="G140" s="150"/>
    </row>
    <row r="141" spans="1:7" ht="21" customHeight="1">
      <c r="A141" s="175" t="s">
        <v>15</v>
      </c>
      <c r="B141" s="208" t="s">
        <v>263</v>
      </c>
      <c r="C141" s="209" t="s">
        <v>16</v>
      </c>
      <c r="D141" s="210">
        <v>2677418</v>
      </c>
      <c r="E141" s="225">
        <v>2679418</v>
      </c>
      <c r="F141" s="152"/>
      <c r="G141" s="150"/>
    </row>
    <row r="142" spans="1:7" ht="16.5" customHeight="1">
      <c r="A142" s="226" t="s">
        <v>25</v>
      </c>
      <c r="B142" s="208" t="s">
        <v>263</v>
      </c>
      <c r="C142" s="209" t="s">
        <v>26</v>
      </c>
      <c r="D142" s="210">
        <v>1168320</v>
      </c>
      <c r="E142" s="225">
        <v>1213136</v>
      </c>
      <c r="F142" s="152"/>
      <c r="G142" s="150"/>
    </row>
    <row r="143" spans="1:7" ht="19.5" customHeight="1">
      <c r="A143" s="227" t="s">
        <v>27</v>
      </c>
      <c r="B143" s="208" t="s">
        <v>263</v>
      </c>
      <c r="C143" s="209" t="s">
        <v>28</v>
      </c>
      <c r="D143" s="210">
        <v>68000</v>
      </c>
      <c r="E143" s="225">
        <v>69000</v>
      </c>
      <c r="F143" s="152"/>
      <c r="G143" s="150"/>
    </row>
    <row r="144" spans="1:7" ht="18.75" customHeight="1">
      <c r="A144" s="227" t="s">
        <v>565</v>
      </c>
      <c r="B144" s="208" t="s">
        <v>263</v>
      </c>
      <c r="C144" s="209" t="s">
        <v>566</v>
      </c>
      <c r="D144" s="210">
        <v>10000</v>
      </c>
      <c r="E144" s="225">
        <v>10000</v>
      </c>
      <c r="F144" s="152"/>
      <c r="G144" s="150"/>
    </row>
    <row r="145" spans="1:7" ht="33" customHeight="1">
      <c r="A145" s="228" t="s">
        <v>34</v>
      </c>
      <c r="B145" s="209" t="s">
        <v>671</v>
      </c>
      <c r="C145" s="205"/>
      <c r="D145" s="214">
        <f>D146+D147</f>
        <v>310200</v>
      </c>
      <c r="E145" s="232">
        <f>E146+E147</f>
        <v>310200</v>
      </c>
      <c r="F145" s="152"/>
      <c r="G145" s="150"/>
    </row>
    <row r="146" spans="1:7" ht="16.5" customHeight="1">
      <c r="A146" s="175" t="s">
        <v>15</v>
      </c>
      <c r="B146" s="209" t="s">
        <v>671</v>
      </c>
      <c r="C146" s="209" t="s">
        <v>16</v>
      </c>
      <c r="D146" s="210">
        <v>281981.95</v>
      </c>
      <c r="E146" s="225">
        <v>281981.95</v>
      </c>
      <c r="F146" s="152"/>
      <c r="G146" s="150"/>
    </row>
    <row r="147" spans="1:7" ht="38.25" customHeight="1">
      <c r="A147" s="226" t="s">
        <v>25</v>
      </c>
      <c r="B147" s="209" t="s">
        <v>671</v>
      </c>
      <c r="C147" s="209" t="s">
        <v>26</v>
      </c>
      <c r="D147" s="210">
        <v>28218.05</v>
      </c>
      <c r="E147" s="225">
        <v>28218.05</v>
      </c>
      <c r="F147" s="152"/>
      <c r="G147" s="150"/>
    </row>
    <row r="148" spans="1:7" ht="18.75" customHeight="1">
      <c r="A148" s="519" t="s">
        <v>264</v>
      </c>
      <c r="B148" s="205" t="s">
        <v>265</v>
      </c>
      <c r="C148" s="205"/>
      <c r="D148" s="206">
        <f>D149</f>
        <v>25000</v>
      </c>
      <c r="E148" s="224">
        <f>E149</f>
        <v>25000</v>
      </c>
      <c r="F148" s="152"/>
      <c r="G148" s="150"/>
    </row>
    <row r="149" spans="1:7" ht="54" customHeight="1">
      <c r="A149" s="228" t="s">
        <v>40</v>
      </c>
      <c r="B149" s="209" t="s">
        <v>266</v>
      </c>
      <c r="C149" s="212"/>
      <c r="D149" s="210">
        <f>D150</f>
        <v>25000</v>
      </c>
      <c r="E149" s="225">
        <f>E150</f>
        <v>25000</v>
      </c>
      <c r="F149" s="152"/>
      <c r="G149" s="150"/>
    </row>
    <row r="150" spans="1:7" ht="16.5" customHeight="1">
      <c r="A150" s="175" t="s">
        <v>41</v>
      </c>
      <c r="B150" s="209" t="s">
        <v>266</v>
      </c>
      <c r="C150" s="212" t="s">
        <v>42</v>
      </c>
      <c r="D150" s="210">
        <v>25000</v>
      </c>
      <c r="E150" s="225">
        <v>25000</v>
      </c>
      <c r="F150" s="152"/>
      <c r="G150" s="150"/>
    </row>
    <row r="151" spans="1:7" ht="16.5" customHeight="1">
      <c r="A151" s="230" t="s">
        <v>29</v>
      </c>
      <c r="B151" s="205" t="s">
        <v>265</v>
      </c>
      <c r="C151" s="202"/>
      <c r="D151" s="206">
        <f>+D152</f>
        <v>197700</v>
      </c>
      <c r="E151" s="224">
        <f>+E152</f>
        <v>198000</v>
      </c>
      <c r="F151" s="152"/>
      <c r="G151" s="150"/>
    </row>
    <row r="152" spans="1:7" ht="16.5" customHeight="1">
      <c r="A152" s="175" t="s">
        <v>31</v>
      </c>
      <c r="B152" s="209" t="s">
        <v>268</v>
      </c>
      <c r="C152" s="209"/>
      <c r="D152" s="210">
        <f>D154+D153</f>
        <v>197700</v>
      </c>
      <c r="E152" s="225">
        <f>E154+E153</f>
        <v>198000</v>
      </c>
      <c r="F152" s="152"/>
      <c r="G152" s="150"/>
    </row>
    <row r="153" spans="1:7" ht="16.5" customHeight="1">
      <c r="A153" s="175" t="s">
        <v>565</v>
      </c>
      <c r="B153" s="209" t="s">
        <v>268</v>
      </c>
      <c r="C153" s="209" t="s">
        <v>566</v>
      </c>
      <c r="D153" s="210">
        <v>6000</v>
      </c>
      <c r="E153" s="225">
        <v>6000</v>
      </c>
      <c r="F153" s="152"/>
      <c r="G153" s="150"/>
    </row>
    <row r="154" spans="1:7" ht="18" customHeight="1">
      <c r="A154" s="226" t="s">
        <v>27</v>
      </c>
      <c r="B154" s="209" t="s">
        <v>268</v>
      </c>
      <c r="C154" s="209" t="s">
        <v>28</v>
      </c>
      <c r="D154" s="210">
        <v>191700</v>
      </c>
      <c r="E154" s="225">
        <v>192000</v>
      </c>
      <c r="F154" s="152"/>
      <c r="G154" s="150"/>
    </row>
    <row r="155" spans="1:7" ht="21" customHeight="1">
      <c r="A155" s="223" t="s">
        <v>36</v>
      </c>
      <c r="B155" s="508" t="s">
        <v>265</v>
      </c>
      <c r="C155" s="508"/>
      <c r="D155" s="516"/>
      <c r="E155" s="517">
        <f>E156+E159+E161</f>
        <v>27000</v>
      </c>
      <c r="F155" s="152"/>
      <c r="G155" s="150"/>
    </row>
    <row r="156" spans="1:7" ht="36" customHeight="1">
      <c r="A156" s="233" t="s">
        <v>37</v>
      </c>
      <c r="B156" s="209" t="s">
        <v>634</v>
      </c>
      <c r="C156" s="209"/>
      <c r="D156" s="210">
        <f>D158+D157</f>
        <v>0</v>
      </c>
      <c r="E156" s="225">
        <f>E158+E157</f>
        <v>11000</v>
      </c>
      <c r="F156" s="152"/>
      <c r="G156" s="150"/>
    </row>
    <row r="157" spans="1:7" ht="33" customHeight="1">
      <c r="A157" s="235" t="s">
        <v>15</v>
      </c>
      <c r="B157" s="209" t="s">
        <v>634</v>
      </c>
      <c r="C157" s="209" t="s">
        <v>16</v>
      </c>
      <c r="D157" s="210">
        <v>0</v>
      </c>
      <c r="E157" s="225">
        <v>8000</v>
      </c>
      <c r="F157" s="152"/>
      <c r="G157" s="150"/>
    </row>
    <row r="158" spans="1:7" ht="16.5" customHeight="1">
      <c r="A158" s="226" t="s">
        <v>25</v>
      </c>
      <c r="B158" s="209" t="s">
        <v>634</v>
      </c>
      <c r="C158" s="209" t="s">
        <v>26</v>
      </c>
      <c r="D158" s="210">
        <v>0</v>
      </c>
      <c r="E158" s="225">
        <v>3000</v>
      </c>
      <c r="F158" s="152"/>
      <c r="G158" s="150"/>
    </row>
    <row r="159" spans="1:7" ht="35.25" customHeight="1">
      <c r="A159" s="226" t="s">
        <v>555</v>
      </c>
      <c r="B159" s="209" t="s">
        <v>638</v>
      </c>
      <c r="C159" s="209"/>
      <c r="D159" s="210">
        <f>D160</f>
        <v>0</v>
      </c>
      <c r="E159" s="225">
        <f>E160</f>
        <v>10000</v>
      </c>
      <c r="F159" s="152"/>
      <c r="G159" s="150"/>
    </row>
    <row r="160" spans="1:7" ht="35.25" customHeight="1">
      <c r="A160" s="243" t="s">
        <v>25</v>
      </c>
      <c r="B160" s="209" t="s">
        <v>638</v>
      </c>
      <c r="C160" s="209" t="s">
        <v>26</v>
      </c>
      <c r="D160" s="210">
        <v>0</v>
      </c>
      <c r="E160" s="225">
        <v>10000</v>
      </c>
      <c r="F160" s="152"/>
      <c r="G160" s="150"/>
    </row>
    <row r="161" spans="1:7" ht="35.25" customHeight="1">
      <c r="A161" s="244" t="s">
        <v>81</v>
      </c>
      <c r="B161" s="209" t="s">
        <v>645</v>
      </c>
      <c r="C161" s="212"/>
      <c r="D161" s="218">
        <f>D162</f>
        <v>0</v>
      </c>
      <c r="E161" s="242">
        <f>E162</f>
        <v>6000</v>
      </c>
      <c r="F161" s="152"/>
      <c r="G161" s="150"/>
    </row>
    <row r="162" spans="1:7" ht="34.5" customHeight="1">
      <c r="A162" s="243" t="s">
        <v>25</v>
      </c>
      <c r="B162" s="209" t="s">
        <v>645</v>
      </c>
      <c r="C162" s="212" t="s">
        <v>26</v>
      </c>
      <c r="D162" s="218">
        <v>0</v>
      </c>
      <c r="E162" s="242">
        <v>6000</v>
      </c>
      <c r="F162" s="152"/>
      <c r="G162" s="150"/>
    </row>
    <row r="163" spans="1:7" ht="19.5" customHeight="1">
      <c r="A163" s="221" t="s">
        <v>55</v>
      </c>
      <c r="B163" s="205" t="s">
        <v>265</v>
      </c>
      <c r="C163" s="205"/>
      <c r="D163" s="206">
        <f>D164+D166+D168+D170</f>
        <v>0</v>
      </c>
      <c r="E163" s="224">
        <f>E164+E166+E168+E170</f>
        <v>2128158</v>
      </c>
      <c r="F163" s="152"/>
      <c r="G163" s="150"/>
    </row>
    <row r="164" spans="1:7" ht="36" customHeight="1">
      <c r="A164" s="236" t="s">
        <v>62</v>
      </c>
      <c r="B164" s="209" t="s">
        <v>635</v>
      </c>
      <c r="C164" s="209"/>
      <c r="D164" s="210">
        <f>D165</f>
        <v>0</v>
      </c>
      <c r="E164" s="225">
        <f>E165</f>
        <v>695258</v>
      </c>
      <c r="F164" s="152"/>
      <c r="G164" s="150"/>
    </row>
    <row r="165" spans="1:7" ht="36" customHeight="1">
      <c r="A165" s="236" t="s">
        <v>25</v>
      </c>
      <c r="B165" s="209" t="s">
        <v>635</v>
      </c>
      <c r="C165" s="209" t="s">
        <v>26</v>
      </c>
      <c r="D165" s="210">
        <v>0</v>
      </c>
      <c r="E165" s="225">
        <v>695258</v>
      </c>
      <c r="F165" s="152"/>
      <c r="G165" s="150"/>
    </row>
    <row r="166" spans="1:7" ht="16.5" customHeight="1">
      <c r="A166" s="236" t="s">
        <v>46</v>
      </c>
      <c r="B166" s="209" t="s">
        <v>636</v>
      </c>
      <c r="C166" s="209"/>
      <c r="D166" s="210">
        <f>D167</f>
        <v>0</v>
      </c>
      <c r="E166" s="225">
        <f>E167</f>
        <v>1264900</v>
      </c>
      <c r="F166" s="152"/>
      <c r="G166" s="150"/>
    </row>
    <row r="167" spans="1:7" ht="32.25" customHeight="1">
      <c r="A167" s="236" t="s">
        <v>25</v>
      </c>
      <c r="B167" s="209" t="s">
        <v>636</v>
      </c>
      <c r="C167" s="209" t="s">
        <v>26</v>
      </c>
      <c r="D167" s="210">
        <v>0</v>
      </c>
      <c r="E167" s="225">
        <v>1264900</v>
      </c>
      <c r="F167" s="152"/>
      <c r="G167" s="150"/>
    </row>
    <row r="168" spans="1:7" ht="16.5" customHeight="1">
      <c r="A168" s="236" t="s">
        <v>659</v>
      </c>
      <c r="B168" s="209" t="s">
        <v>616</v>
      </c>
      <c r="C168" s="209"/>
      <c r="D168" s="210">
        <f>D169</f>
        <v>0</v>
      </c>
      <c r="E168" s="225">
        <f>E169</f>
        <v>0</v>
      </c>
      <c r="F168" s="152"/>
      <c r="G168" s="150"/>
    </row>
    <row r="169" spans="1:7" ht="34.5" customHeight="1">
      <c r="A169" s="236" t="s">
        <v>25</v>
      </c>
      <c r="B169" s="209" t="s">
        <v>616</v>
      </c>
      <c r="C169" s="209" t="s">
        <v>26</v>
      </c>
      <c r="D169" s="210"/>
      <c r="E169" s="225"/>
      <c r="F169" s="152"/>
      <c r="G169" s="150"/>
    </row>
    <row r="170" spans="1:7" ht="16.5" customHeight="1">
      <c r="A170" s="399" t="s">
        <v>452</v>
      </c>
      <c r="B170" s="212" t="s">
        <v>637</v>
      </c>
      <c r="C170" s="212"/>
      <c r="D170" s="218">
        <f>D171</f>
        <v>0</v>
      </c>
      <c r="E170" s="242">
        <f>E171</f>
        <v>168000</v>
      </c>
      <c r="F170" s="152"/>
      <c r="G170" s="150"/>
    </row>
    <row r="171" spans="1:7" ht="36.75" customHeight="1">
      <c r="A171" s="236" t="s">
        <v>25</v>
      </c>
      <c r="B171" s="212" t="s">
        <v>637</v>
      </c>
      <c r="C171" s="209" t="s">
        <v>26</v>
      </c>
      <c r="D171" s="210">
        <v>0</v>
      </c>
      <c r="E171" s="225">
        <v>168000</v>
      </c>
      <c r="F171" s="152"/>
      <c r="G171" s="150"/>
    </row>
    <row r="172" spans="1:7" ht="15.75" customHeight="1">
      <c r="A172" s="223" t="s">
        <v>38</v>
      </c>
      <c r="B172" s="202" t="s">
        <v>265</v>
      </c>
      <c r="C172" s="201"/>
      <c r="D172" s="206">
        <f>D173+D177+D179</f>
        <v>0</v>
      </c>
      <c r="E172" s="224">
        <f>E173+E177+E179</f>
        <v>11858802</v>
      </c>
      <c r="F172" s="152"/>
      <c r="G172" s="150"/>
    </row>
    <row r="173" spans="1:7" ht="57" customHeight="1">
      <c r="A173" s="235" t="s">
        <v>66</v>
      </c>
      <c r="B173" s="209" t="s">
        <v>639</v>
      </c>
      <c r="C173" s="189"/>
      <c r="D173" s="210">
        <f>D174+D175+D176</f>
        <v>0</v>
      </c>
      <c r="E173" s="225">
        <f>E174+E175+E176</f>
        <v>8022616</v>
      </c>
      <c r="F173" s="152"/>
      <c r="G173" s="150"/>
    </row>
    <row r="174" spans="1:7" ht="16.5" customHeight="1">
      <c r="A174" s="236" t="s">
        <v>67</v>
      </c>
      <c r="B174" s="209" t="s">
        <v>639</v>
      </c>
      <c r="C174" s="212" t="s">
        <v>68</v>
      </c>
      <c r="D174" s="210">
        <v>0</v>
      </c>
      <c r="E174" s="225">
        <v>5008196</v>
      </c>
      <c r="F174" s="152"/>
      <c r="G174" s="150"/>
    </row>
    <row r="175" spans="1:7" ht="36" customHeight="1">
      <c r="A175" s="243" t="s">
        <v>25</v>
      </c>
      <c r="B175" s="209" t="s">
        <v>639</v>
      </c>
      <c r="C175" s="209" t="s">
        <v>26</v>
      </c>
      <c r="D175" s="210">
        <v>0</v>
      </c>
      <c r="E175" s="225">
        <v>2678420</v>
      </c>
      <c r="F175" s="152"/>
      <c r="G175" s="150"/>
    </row>
    <row r="176" spans="1:7" ht="23.25" customHeight="1">
      <c r="A176" s="227" t="s">
        <v>27</v>
      </c>
      <c r="B176" s="209" t="s">
        <v>639</v>
      </c>
      <c r="C176" s="212" t="s">
        <v>28</v>
      </c>
      <c r="D176" s="218">
        <v>0</v>
      </c>
      <c r="E176" s="242">
        <v>336000</v>
      </c>
      <c r="F176" s="152"/>
      <c r="G176" s="150"/>
    </row>
    <row r="177" spans="1:7" ht="33.75" customHeight="1">
      <c r="A177" s="245" t="s">
        <v>304</v>
      </c>
      <c r="B177" s="209" t="s">
        <v>640</v>
      </c>
      <c r="C177" s="209"/>
      <c r="D177" s="218">
        <f>D178</f>
        <v>0</v>
      </c>
      <c r="E177" s="242">
        <f>E178</f>
        <v>1392953</v>
      </c>
      <c r="F177" s="152"/>
      <c r="G177" s="150"/>
    </row>
    <row r="178" spans="1:7" ht="36.75" customHeight="1">
      <c r="A178" s="236" t="s">
        <v>25</v>
      </c>
      <c r="B178" s="209" t="s">
        <v>640</v>
      </c>
      <c r="C178" s="209" t="s">
        <v>26</v>
      </c>
      <c r="D178" s="218">
        <v>0</v>
      </c>
      <c r="E178" s="242">
        <v>1392953</v>
      </c>
      <c r="F178" s="152"/>
      <c r="G178" s="150"/>
    </row>
    <row r="179" spans="1:7" ht="36" customHeight="1">
      <c r="A179" s="235" t="s">
        <v>455</v>
      </c>
      <c r="B179" s="189" t="s">
        <v>641</v>
      </c>
      <c r="C179" s="212"/>
      <c r="D179" s="218">
        <f>D180+D181</f>
        <v>0</v>
      </c>
      <c r="E179" s="242">
        <f>E180+E181</f>
        <v>2443233</v>
      </c>
      <c r="F179" s="152"/>
      <c r="G179" s="150"/>
    </row>
    <row r="180" spans="1:7" ht="16.5" customHeight="1">
      <c r="A180" s="235" t="s">
        <v>15</v>
      </c>
      <c r="B180" s="189" t="s">
        <v>641</v>
      </c>
      <c r="C180" s="212" t="s">
        <v>16</v>
      </c>
      <c r="D180" s="218">
        <v>0</v>
      </c>
      <c r="E180" s="242">
        <v>2169233</v>
      </c>
      <c r="F180" s="152"/>
      <c r="G180" s="150"/>
    </row>
    <row r="181" spans="1:7" ht="36.75" customHeight="1">
      <c r="A181" s="236" t="s">
        <v>25</v>
      </c>
      <c r="B181" s="189" t="s">
        <v>641</v>
      </c>
      <c r="C181" s="212" t="s">
        <v>26</v>
      </c>
      <c r="D181" s="218">
        <v>0</v>
      </c>
      <c r="E181" s="242">
        <v>274000</v>
      </c>
      <c r="F181" s="152"/>
      <c r="G181" s="150"/>
    </row>
    <row r="182" spans="1:7" ht="18.75" customHeight="1">
      <c r="A182" s="518" t="s">
        <v>75</v>
      </c>
      <c r="B182" s="508" t="s">
        <v>265</v>
      </c>
      <c r="C182" s="508"/>
      <c r="D182" s="516">
        <f>D183+D185+D187+D189+D191+D193</f>
        <v>0</v>
      </c>
      <c r="E182" s="517">
        <f>E183+E185+E187+E189+E191+E193</f>
        <v>441564</v>
      </c>
      <c r="F182" s="152"/>
      <c r="G182" s="150"/>
    </row>
    <row r="183" spans="1:7" ht="33.75" customHeight="1">
      <c r="A183" s="236" t="s">
        <v>550</v>
      </c>
      <c r="B183" s="189" t="s">
        <v>644</v>
      </c>
      <c r="C183" s="212"/>
      <c r="D183" s="514">
        <f>D184</f>
        <v>0</v>
      </c>
      <c r="E183" s="515">
        <f>E184</f>
        <v>45000</v>
      </c>
      <c r="F183" s="152"/>
      <c r="G183" s="150"/>
    </row>
    <row r="184" spans="1:7" ht="33.75" customHeight="1">
      <c r="A184" s="236" t="s">
        <v>548</v>
      </c>
      <c r="B184" s="189" t="s">
        <v>644</v>
      </c>
      <c r="C184" s="212" t="s">
        <v>547</v>
      </c>
      <c r="D184" s="514"/>
      <c r="E184" s="515">
        <v>45000</v>
      </c>
      <c r="F184" s="152"/>
      <c r="G184" s="150"/>
    </row>
    <row r="185" spans="1:7" ht="36" customHeight="1">
      <c r="A185" s="243" t="s">
        <v>315</v>
      </c>
      <c r="B185" s="189" t="s">
        <v>646</v>
      </c>
      <c r="C185" s="212"/>
      <c r="D185" s="218">
        <f>+ D186</f>
        <v>0</v>
      </c>
      <c r="E185" s="242">
        <f>+ E186</f>
        <v>68000</v>
      </c>
      <c r="F185" s="152"/>
      <c r="G185" s="150"/>
    </row>
    <row r="186" spans="1:7" ht="33.75" customHeight="1">
      <c r="A186" s="236" t="s">
        <v>549</v>
      </c>
      <c r="B186" s="189" t="s">
        <v>646</v>
      </c>
      <c r="C186" s="212" t="s">
        <v>547</v>
      </c>
      <c r="D186" s="218">
        <v>0</v>
      </c>
      <c r="E186" s="242">
        <v>68000</v>
      </c>
      <c r="F186" s="152"/>
      <c r="G186" s="150"/>
    </row>
    <row r="187" spans="1:7" ht="17.25" customHeight="1">
      <c r="A187" s="241" t="s">
        <v>76</v>
      </c>
      <c r="B187" s="189" t="s">
        <v>647</v>
      </c>
      <c r="C187" s="212"/>
      <c r="D187" s="218">
        <f>+D188</f>
        <v>0</v>
      </c>
      <c r="E187" s="242">
        <f>+E188</f>
        <v>130000</v>
      </c>
      <c r="F187" s="152"/>
      <c r="G187" s="150"/>
    </row>
    <row r="188" spans="1:7" ht="31.5" customHeight="1">
      <c r="A188" s="236" t="s">
        <v>549</v>
      </c>
      <c r="B188" s="189" t="s">
        <v>647</v>
      </c>
      <c r="C188" s="212" t="s">
        <v>547</v>
      </c>
      <c r="D188" s="218">
        <v>0</v>
      </c>
      <c r="E188" s="242">
        <v>130000</v>
      </c>
      <c r="F188" s="152"/>
      <c r="G188" s="150"/>
    </row>
    <row r="189" spans="1:7" ht="33" customHeight="1">
      <c r="A189" s="243" t="s">
        <v>77</v>
      </c>
      <c r="B189" s="189" t="s">
        <v>648</v>
      </c>
      <c r="C189" s="220"/>
      <c r="D189" s="218">
        <f>+D190</f>
        <v>0</v>
      </c>
      <c r="E189" s="242">
        <f>+E190</f>
        <v>6000</v>
      </c>
      <c r="F189" s="152"/>
      <c r="G189" s="150"/>
    </row>
    <row r="190" spans="1:7" ht="33.75" customHeight="1">
      <c r="A190" s="236" t="s">
        <v>549</v>
      </c>
      <c r="B190" s="189" t="s">
        <v>648</v>
      </c>
      <c r="C190" s="212" t="s">
        <v>547</v>
      </c>
      <c r="D190" s="218">
        <v>0</v>
      </c>
      <c r="E190" s="242">
        <v>6000</v>
      </c>
      <c r="F190" s="152"/>
      <c r="G190" s="150"/>
    </row>
    <row r="191" spans="1:7" ht="16.5" customHeight="1">
      <c r="A191" s="243" t="s">
        <v>313</v>
      </c>
      <c r="B191" s="189" t="s">
        <v>642</v>
      </c>
      <c r="C191" s="212"/>
      <c r="D191" s="218">
        <f>D192</f>
        <v>0</v>
      </c>
      <c r="E191" s="242">
        <f>E192</f>
        <v>147564</v>
      </c>
      <c r="F191" s="152"/>
      <c r="G191" s="150"/>
    </row>
    <row r="192" spans="1:7" ht="16.5" customHeight="1">
      <c r="A192" s="236" t="s">
        <v>73</v>
      </c>
      <c r="B192" s="189" t="s">
        <v>642</v>
      </c>
      <c r="C192" s="212" t="s">
        <v>74</v>
      </c>
      <c r="D192" s="218">
        <v>0</v>
      </c>
      <c r="E192" s="242">
        <v>147564</v>
      </c>
      <c r="F192" s="152"/>
      <c r="G192" s="150"/>
    </row>
    <row r="193" spans="1:7" ht="66.75" customHeight="1">
      <c r="A193" s="195" t="s">
        <v>609</v>
      </c>
      <c r="B193" s="212" t="s">
        <v>655</v>
      </c>
      <c r="C193" s="212"/>
      <c r="D193" s="218">
        <f>D194</f>
        <v>0</v>
      </c>
      <c r="E193" s="242">
        <f>E194</f>
        <v>45000</v>
      </c>
      <c r="F193" s="152"/>
      <c r="G193" s="150"/>
    </row>
    <row r="194" spans="1:7" ht="16.5">
      <c r="A194" s="243" t="s">
        <v>73</v>
      </c>
      <c r="B194" s="212" t="s">
        <v>655</v>
      </c>
      <c r="C194" s="212" t="s">
        <v>74</v>
      </c>
      <c r="D194" s="218">
        <v>0</v>
      </c>
      <c r="E194" s="242">
        <v>45000</v>
      </c>
    </row>
    <row r="195" spans="1:7" ht="17.25" thickBot="1">
      <c r="A195" s="473" t="s">
        <v>61</v>
      </c>
      <c r="B195" s="474"/>
      <c r="C195" s="475"/>
      <c r="D195" s="476">
        <f>D22+D132</f>
        <v>35227977</v>
      </c>
      <c r="E195" s="477">
        <f>E22+E132</f>
        <v>26568284</v>
      </c>
    </row>
  </sheetData>
  <sheetProtection selectLockedCells="1" selectUnlockedCells="1"/>
  <mergeCells count="5">
    <mergeCell ref="A18:F18"/>
    <mergeCell ref="A14:F14"/>
    <mergeCell ref="A15:F15"/>
    <mergeCell ref="A16:F16"/>
    <mergeCell ref="A17:F17"/>
  </mergeCells>
  <phoneticPr fontId="0" type="noConversion"/>
  <pageMargins left="1.1811023622047245" right="0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источ. 2019</vt:lpstr>
      <vt:lpstr>источ. 2020-2021</vt:lpstr>
      <vt:lpstr>Доходы 2020-2021</vt:lpstr>
      <vt:lpstr>Вед.2019 (2)</vt:lpstr>
      <vt:lpstr>Вед.2020-2021</vt:lpstr>
      <vt:lpstr>Ф2019 (2)</vt:lpstr>
      <vt:lpstr>Ф2020-2021</vt:lpstr>
      <vt:lpstr>МЦП по ЦСР - 2019 (2)</vt:lpstr>
      <vt:lpstr>МЦП по ЦСР -2019-2020</vt:lpstr>
      <vt:lpstr>кредиты</vt:lpstr>
      <vt:lpstr>Лист1</vt:lpstr>
      <vt:lpstr>'источ. 2019'!Excel_BuiltIn_Print_Area</vt:lpstr>
      <vt:lpstr>'МЦП по ЦСР -2019-2020'!Excel_BuiltIn_Print_Area</vt:lpstr>
      <vt:lpstr>'Ф2020-2021'!Excel_BuiltIn_Print_Area</vt:lpstr>
      <vt:lpstr>'Вед.2020-2021'!Область_печати</vt:lpstr>
      <vt:lpstr>'Доходы 2020-2021'!Область_печати</vt:lpstr>
      <vt:lpstr>'источ. 2019'!Область_печати</vt:lpstr>
      <vt:lpstr>'источ. 2020-2021'!Область_печати</vt:lpstr>
      <vt:lpstr>'МЦП по ЦСР - 2019 (2)'!Область_печати</vt:lpstr>
      <vt:lpstr>'МЦП по ЦСР -2019-2020'!Область_печати</vt:lpstr>
      <vt:lpstr>'Ф2019 (2)'!Область_печати</vt:lpstr>
      <vt:lpstr>'Ф2020-2021'!Область_печати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2019-12-02T00:21:38Z</cp:lastPrinted>
  <dcterms:created xsi:type="dcterms:W3CDTF">2019-12-04T02:46:28Z</dcterms:created>
  <dcterms:modified xsi:type="dcterms:W3CDTF">2019-12-04T02:46:28Z</dcterms:modified>
</cp:coreProperties>
</file>