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680" windowWidth="16380" windowHeight="6510" tabRatio="697" activeTab="3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- 2020'!$A$1:$E$164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38" i="23"/>
  <c r="D42" i="22"/>
  <c r="D37"/>
  <c r="D87" i="23"/>
  <c r="D100"/>
  <c r="D101"/>
  <c r="D57"/>
  <c r="D56"/>
  <c r="D48"/>
  <c r="D47"/>
  <c r="G143" i="21"/>
  <c r="G144"/>
  <c r="G145"/>
  <c r="G152"/>
  <c r="G203"/>
  <c r="G202"/>
  <c r="G200"/>
  <c r="G153"/>
  <c r="D89" i="23"/>
  <c r="D34"/>
  <c r="D33"/>
  <c r="G120" i="21"/>
  <c r="G119"/>
  <c r="G118"/>
  <c r="D132" i="23"/>
  <c r="D129"/>
  <c r="D126"/>
  <c r="G99" i="21"/>
  <c r="G96"/>
  <c r="G93"/>
  <c r="D118" i="23"/>
  <c r="D117"/>
  <c r="D116"/>
  <c r="D114"/>
  <c r="G126" i="21"/>
  <c r="G185"/>
  <c r="G184"/>
  <c r="D60" i="23"/>
  <c r="D59"/>
  <c r="G111" i="21"/>
  <c r="G110"/>
  <c r="D77" i="23"/>
  <c r="D26"/>
  <c r="D25"/>
  <c r="D24"/>
  <c r="G87" i="21"/>
  <c r="G77"/>
  <c r="G76"/>
  <c r="G75"/>
  <c r="G74"/>
  <c r="G105"/>
  <c r="G104"/>
  <c r="D160" i="23"/>
  <c r="D150"/>
  <c r="G33" i="21"/>
  <c r="G36"/>
  <c r="D156" i="23"/>
  <c r="D155"/>
  <c r="D154"/>
  <c r="D144"/>
  <c r="D143"/>
  <c r="D141"/>
  <c r="D140"/>
  <c r="D137"/>
  <c r="D136"/>
  <c r="D135"/>
  <c r="D122"/>
  <c r="D120"/>
  <c r="D112"/>
  <c r="D109"/>
  <c r="D107"/>
  <c r="D105"/>
  <c r="D97"/>
  <c r="D96"/>
  <c r="D94"/>
  <c r="D85"/>
  <c r="D84"/>
  <c r="D83"/>
  <c r="D82"/>
  <c r="D81"/>
  <c r="D80"/>
  <c r="D75"/>
  <c r="D74"/>
  <c r="D73"/>
  <c r="D72"/>
  <c r="D71"/>
  <c r="D70"/>
  <c r="D68"/>
  <c r="D54"/>
  <c r="D52"/>
  <c r="D45"/>
  <c r="D44"/>
  <c r="D31"/>
  <c r="D30"/>
  <c r="D29"/>
  <c r="D22"/>
  <c r="D21"/>
  <c r="D20"/>
  <c r="D24" i="22"/>
  <c r="D22"/>
  <c r="D20"/>
  <c r="G199" i="21"/>
  <c r="G195"/>
  <c r="G194"/>
  <c r="G193"/>
  <c r="G191"/>
  <c r="G190"/>
  <c r="G189"/>
  <c r="G182"/>
  <c r="G180"/>
  <c r="G178"/>
  <c r="G177"/>
  <c r="G174"/>
  <c r="G173"/>
  <c r="G172"/>
  <c r="G169"/>
  <c r="G168"/>
  <c r="G167"/>
  <c r="G166"/>
  <c r="G162"/>
  <c r="G161"/>
  <c r="G160"/>
  <c r="G159"/>
  <c r="G157"/>
  <c r="G156"/>
  <c r="G155"/>
  <c r="G150"/>
  <c r="G139"/>
  <c r="G138"/>
  <c r="G137"/>
  <c r="G136"/>
  <c r="G134"/>
  <c r="G133"/>
  <c r="G132"/>
  <c r="G130"/>
  <c r="G125"/>
  <c r="G124"/>
  <c r="G113"/>
  <c r="G128"/>
  <c r="G116"/>
  <c r="G115"/>
  <c r="G114"/>
  <c r="G108"/>
  <c r="G107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48" i="1"/>
  <c r="C46"/>
  <c r="C42"/>
  <c r="C41"/>
  <c r="C39"/>
  <c r="C38"/>
  <c r="C37"/>
  <c r="C50"/>
  <c r="C35"/>
  <c r="C33"/>
  <c r="C32"/>
  <c r="C30"/>
  <c r="C28"/>
  <c r="C27"/>
  <c r="C25"/>
  <c r="C23"/>
  <c r="C20"/>
  <c r="C18"/>
  <c r="D22"/>
  <c r="D32"/>
  <c r="C20" i="12"/>
  <c r="D40" i="23"/>
  <c r="D39"/>
  <c r="C22" i="1"/>
  <c r="D147" i="23"/>
  <c r="D146"/>
  <c r="D139"/>
  <c r="D157"/>
  <c r="D64"/>
  <c r="D63"/>
  <c r="G57" i="21"/>
  <c r="G56"/>
  <c r="G55"/>
  <c r="G176"/>
  <c r="G171"/>
  <c r="G165"/>
  <c r="D40" i="22"/>
  <c r="D38" s="1"/>
  <c r="G83" i="21"/>
  <c r="G82"/>
  <c r="G81"/>
  <c r="G71"/>
  <c r="G63"/>
  <c r="G62"/>
  <c r="G52"/>
  <c r="G51"/>
  <c r="G32"/>
  <c r="G31"/>
  <c r="G30"/>
  <c r="D19" i="22"/>
  <c r="D16"/>
  <c r="G46" i="21"/>
  <c r="D28" i="22"/>
  <c r="D27" s="1"/>
  <c r="G45" i="21"/>
  <c r="D21" i="22"/>
  <c r="D88" i="23"/>
  <c r="G92" i="21"/>
  <c r="G91"/>
  <c r="G90"/>
  <c r="D31" i="22"/>
  <c r="D111" i="23"/>
  <c r="D125"/>
  <c r="D124"/>
  <c r="D104"/>
  <c r="D62"/>
  <c r="D51"/>
  <c r="D50"/>
  <c r="G188" i="21"/>
  <c r="G187"/>
  <c r="D41" i="22"/>
  <c r="D79" i="23"/>
  <c r="G142" i="21"/>
  <c r="G141"/>
  <c r="G103"/>
  <c r="G102"/>
  <c r="D103" i="23"/>
  <c r="D36" i="22"/>
  <c r="D35" s="1"/>
  <c r="D32"/>
  <c r="D19" i="23"/>
  <c r="D163"/>
  <c r="D33" i="22"/>
  <c r="D30"/>
  <c r="G89" i="21"/>
  <c r="G19"/>
  <c r="G205"/>
  <c r="D43" i="22" l="1"/>
</calcChain>
</file>

<file path=xl/sharedStrings.xml><?xml version="1.0" encoding="utf-8"?>
<sst xmlns="http://schemas.openxmlformats.org/spreadsheetml/2006/main" count="1541" uniqueCount="372">
  <si>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</si>
  <si>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</si>
  <si>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</si>
  <si>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</si>
  <si>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</si>
  <si>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</si>
  <si>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</si>
  <si>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</si>
  <si>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</si>
  <si>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</si>
  <si>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</si>
  <si>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</si>
  <si>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</si>
  <si>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</si>
  <si>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</si>
  <si>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</si>
  <si>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</si>
  <si>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</si>
  <si>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</si>
  <si>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</si>
  <si>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</si>
  <si>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</si>
  <si>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</si>
  <si>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</si>
  <si>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</si>
  <si>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</si>
  <si>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</si>
  <si>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</si>
  <si>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</si>
  <si>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</si>
  <si>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</si>
  <si>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</si>
  <si>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</si>
  <si>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</si>
  <si>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</si>
  <si>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</si>
  <si>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</si>
  <si>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</si>
  <si>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</si>
  <si>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</si>
  <si>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</si>
  <si>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</si>
  <si>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</si>
  <si>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</si>
  <si>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</si>
  <si>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</si>
  <si>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</si>
  <si>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</si>
  <si>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</si>
  <si>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</si>
  <si>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</si>
  <si>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</si>
  <si>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</si>
  <si>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</si>
  <si>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</si>
  <si>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</si>
  <si>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</si>
  <si>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</si>
  <si>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</si>
  <si>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</si>
  <si>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</si>
  <si>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</si>
  <si>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</si>
  <si>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</si>
  <si>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</si>
  <si>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</si>
  <si>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</si>
  <si>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</si>
  <si>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</si>
  <si>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</si>
  <si>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</si>
  <si>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</si>
  <si>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</si>
  <si>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</si>
  <si>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</si>
  <si>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</si>
  <si>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</si>
  <si>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</si>
  <si>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</si>
  <si>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</si>
  <si>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</si>
  <si>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</si>
  <si>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</si>
  <si>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</si>
  <si>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</si>
  <si>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</si>
  <si>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</si>
  <si>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</si>
  <si>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</si>
  <si>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</si>
  <si>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</si>
  <si>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</si>
  <si>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</si>
  <si>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</si>
  <si>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</si>
  <si>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</si>
  <si>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</si>
  <si>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</si>
  <si>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</si>
  <si>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</si>
  <si>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</si>
  <si>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</si>
  <si>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</si>
  <si>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</si>
  <si>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</si>
  <si>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</si>
  <si>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</si>
  <si>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</si>
  <si>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</si>
  <si>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</si>
  <si>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</si>
  <si>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</si>
  <si>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</si>
  <si>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</si>
  <si>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</si>
  <si>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</si>
  <si>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</si>
  <si>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</si>
  <si>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</si>
  <si>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</si>
  <si>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</si>
  <si>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</si>
  <si>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</si>
  <si>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</si>
  <si>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</si>
  <si>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</si>
  <si>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</si>
  <si>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</si>
  <si>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</si>
  <si>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</si>
  <si>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</si>
  <si>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</si>
  <si>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</si>
  <si>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</si>
  <si>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</si>
  <si>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</si>
  <si>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</si>
  <si>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</si>
  <si>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</si>
  <si>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</si>
  <si>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</si>
  <si>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</si>
  <si>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</si>
  <si>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</si>
  <si>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</si>
  <si>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</si>
  <si>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</si>
  <si>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</si>
  <si>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</si>
  <si>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</si>
  <si>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</si>
  <si>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</si>
  <si>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</si>
  <si>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</si>
  <si>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</si>
  <si>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</si>
  <si>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</si>
  <si>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</si>
  <si>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</si>
  <si>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</si>
  <si>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</si>
  <si>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</si>
  <si>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</si>
  <si>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</si>
  <si>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</si>
  <si>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</si>
  <si>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</si>
  <si>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</si>
  <si>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</si>
  <si>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</si>
  <si>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</si>
  <si>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</si>
  <si>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</si>
  <si>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</si>
  <si>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</si>
  <si>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</si>
  <si>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</si>
  <si>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</si>
  <si>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</si>
  <si>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</si>
  <si>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</si>
  <si>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</si>
  <si>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</si>
  <si>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</si>
  <si>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</si>
  <si>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</si>
  <si>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</si>
  <si>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</si>
  <si>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</si>
  <si>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</si>
  <si>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</si>
  <si>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</si>
  <si>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</si>
  <si>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</si>
  <si>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</si>
  <si>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</si>
  <si>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</si>
  <si>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</si>
  <si>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</si>
  <si>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</si>
  <si>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</si>
  <si>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</si>
  <si>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</si>
  <si>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</si>
  <si>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</si>
  <si>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</si>
  <si>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</si>
  <si>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</si>
  <si>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</si>
  <si>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</si>
  <si>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</si>
  <si>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</si>
  <si>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</si>
  <si>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</si>
  <si>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</si>
  <si>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</si>
  <si>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</si>
  <si>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</si>
  <si>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</si>
  <si>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</si>
  <si>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</si>
  <si>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</si>
  <si>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</si>
  <si>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</si>
  <si>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</si>
  <si>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</si>
  <si>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</si>
  <si>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</si>
  <si>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</si>
  <si>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</si>
  <si>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</si>
  <si>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</si>
  <si>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</si>
  <si>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</si>
  <si>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</si>
  <si>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</si>
  <si>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</si>
  <si>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</si>
  <si>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</si>
  <si>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</si>
  <si>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</si>
  <si>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</si>
  <si>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</si>
  <si>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</si>
  <si>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</si>
  <si>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</si>
  <si>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</si>
  <si>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</si>
  <si>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</si>
  <si>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</si>
  <si>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</si>
  <si>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</si>
  <si>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</si>
  <si>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</si>
  <si>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</si>
  <si>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</si>
  <si>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</si>
  <si>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</si>
  <si>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</si>
  <si>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</si>
  <si>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</si>
  <si>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</si>
  <si>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</si>
  <si>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</si>
  <si>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</si>
  <si>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</si>
  <si>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</si>
  <si>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</si>
  <si>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</si>
  <si>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</si>
  <si>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</si>
  <si>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</si>
  <si>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</si>
  <si>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</si>
  <si>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</si>
  <si>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</si>
  <si>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</si>
  <si>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</si>
  <si>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</si>
  <si>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</si>
  <si>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</si>
  <si>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</si>
  <si>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</si>
  <si>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</si>
  <si>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</si>
  <si>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</si>
  <si>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</si>
  <si>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</si>
  <si>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</si>
  <si>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</si>
  <si>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</si>
  <si>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</si>
  <si>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</si>
  <si>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</si>
  <si>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</si>
  <si>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</si>
  <si>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</si>
  <si>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</si>
  <si>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</si>
  <si>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</si>
  <si>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</si>
  <si>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</si>
  <si>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</si>
  <si>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</si>
  <si>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</si>
  <si>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</si>
  <si>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</si>
  <si>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</si>
  <si>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</si>
  <si>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</si>
  <si>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</si>
  <si>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</si>
  <si>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</si>
  <si>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</si>
  <si>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</si>
  <si>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</si>
  <si>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</si>
  <si>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</si>
  <si>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</si>
  <si>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</si>
  <si>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</si>
  <si>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</si>
  <si>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</si>
  <si>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</si>
  <si>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</si>
  <si>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</si>
  <si>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</si>
  <si>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</si>
  <si>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</si>
  <si>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</si>
  <si>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</si>
  <si>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</si>
  <si>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</si>
  <si>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</si>
  <si>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</si>
  <si>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</si>
  <si>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</si>
  <si>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</si>
  <si>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</si>
  <si>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</si>
  <si>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</si>
  <si>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</si>
  <si>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</si>
  <si>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</si>
  <si>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</si>
  <si>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</si>
  <si>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</si>
  <si>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</si>
  <si>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</si>
  <si>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</si>
  <si>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</si>
  <si>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</si>
  <si>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</si>
  <si>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</si>
  <si>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</si>
  <si>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</si>
  <si>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</si>
  <si>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</si>
  <si>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</si>
  <si>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</si>
  <si>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</si>
  <si>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</si>
  <si>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</si>
  <si>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</si>
  <si>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</si>
  <si>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приложение  2</t>
  </si>
  <si>
    <t xml:space="preserve">               приложение 3</t>
  </si>
  <si>
    <t>приложение  4</t>
  </si>
  <si>
    <t xml:space="preserve"> от  "____ " апреля  2020г. № _____</t>
  </si>
  <si>
    <t>от "____" апреля  2020г.   № ___</t>
  </si>
  <si>
    <t xml:space="preserve">               от "____" апреля  2020г. № _____</t>
  </si>
  <si>
    <t>от " ___"  апреля  2020г.  № _____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</si>
</sst>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0" fontId="12" fillId="0" borderId="23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49" fontId="12" fillId="0" borderId="9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50"/>
  <sheetViews>
    <sheetView view="pageBreakPreview" zoomScaleNormal="80" workbookViewId="0">
      <selection activeCell="K10" sqref="K10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349</v>
      </c>
      <c r="C2" s="260"/>
    </row>
    <row r="3" spans="1:6" ht="18" customHeight="1">
      <c r="B3" s="346" t="s">
        <v>336</v>
      </c>
      <c r="C3" s="261"/>
    </row>
    <row r="4" spans="1:6" ht="18" customHeight="1">
      <c r="B4" s="347" t="s">
        <v>350</v>
      </c>
      <c r="C4" s="261"/>
    </row>
    <row r="5" spans="1:6" ht="17.25" customHeight="1">
      <c r="B5" s="346" t="s">
        <v>351</v>
      </c>
      <c r="C5" s="261"/>
    </row>
    <row r="6" spans="1:6" ht="17.25" customHeight="1">
      <c r="B6" s="348" t="s">
        <v>355</v>
      </c>
      <c r="C6" s="261"/>
    </row>
    <row r="7" spans="1:6" ht="17.25" customHeight="1">
      <c r="B7" s="348" t="s">
        <v>352</v>
      </c>
      <c r="C7" s="261"/>
    </row>
    <row r="8" spans="1:6" ht="18.75" customHeight="1">
      <c r="B8" s="348" t="s">
        <v>353</v>
      </c>
      <c r="C8" s="261"/>
    </row>
    <row r="9" spans="1:6" ht="19.5" customHeight="1">
      <c r="B9" s="348" t="s">
        <v>356</v>
      </c>
      <c r="C9" s="261"/>
    </row>
    <row r="10" spans="1:6" ht="18.75" customHeight="1">
      <c r="A10" s="4"/>
      <c r="B10" s="348" t="s">
        <v>354</v>
      </c>
      <c r="C10" s="261"/>
      <c r="D10" s="261"/>
      <c r="E10" s="261"/>
    </row>
    <row r="11" spans="1:6" ht="15.75" customHeight="1">
      <c r="A11" s="4"/>
      <c r="B11" s="260" t="s">
        <v>368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6" t="s">
        <v>299</v>
      </c>
      <c r="B14" s="356"/>
      <c r="C14" s="356"/>
    </row>
    <row r="15" spans="1:6" ht="41.25" customHeight="1">
      <c r="A15" s="356"/>
      <c r="B15" s="356"/>
      <c r="C15" s="356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294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0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58235950.950000003</v>
      </c>
    </row>
    <row r="39" spans="1:4" ht="36" customHeight="1">
      <c r="A39" s="21" t="s">
        <v>133</v>
      </c>
      <c r="B39" s="31" t="s">
        <v>134</v>
      </c>
      <c r="C39" s="26">
        <f>C40</f>
        <v>58235950.950000003</v>
      </c>
    </row>
    <row r="40" spans="1:4" ht="40.5" customHeight="1">
      <c r="A40" s="21" t="s">
        <v>135</v>
      </c>
      <c r="B40" s="31" t="s">
        <v>231</v>
      </c>
      <c r="C40" s="26">
        <v>58235950.950000003</v>
      </c>
    </row>
    <row r="41" spans="1:4" ht="24" customHeight="1">
      <c r="A41" s="21" t="s">
        <v>136</v>
      </c>
      <c r="B41" s="31" t="s">
        <v>137</v>
      </c>
      <c r="C41" s="26">
        <f>C42</f>
        <v>58235950.950000003</v>
      </c>
    </row>
    <row r="42" spans="1:4" ht="39.75" customHeight="1">
      <c r="A42" s="21" t="s">
        <v>138</v>
      </c>
      <c r="B42" s="31" t="s">
        <v>139</v>
      </c>
      <c r="C42" s="26">
        <f>C43</f>
        <v>58235950.950000003</v>
      </c>
    </row>
    <row r="43" spans="1:4" ht="57" customHeight="1">
      <c r="A43" s="21" t="s">
        <v>140</v>
      </c>
      <c r="B43" s="32" t="s">
        <v>232</v>
      </c>
      <c r="C43" s="26">
        <v>58235950.950000003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5"/>
  <sheetViews>
    <sheetView view="pageBreakPreview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334</v>
      </c>
      <c r="D1" s="262"/>
      <c r="E1" s="57"/>
      <c r="F1" s="57"/>
      <c r="G1" s="57"/>
      <c r="H1" s="57"/>
    </row>
    <row r="2" spans="1:9" ht="16.5">
      <c r="B2" s="76"/>
      <c r="C2" s="341" t="s">
        <v>336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337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340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338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339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357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365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369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7" t="s">
        <v>2</v>
      </c>
      <c r="B12" s="357"/>
      <c r="C12" s="357"/>
      <c r="D12" s="357"/>
      <c r="E12" s="357"/>
      <c r="F12" s="357"/>
      <c r="G12" s="357"/>
    </row>
    <row r="13" spans="1:9" ht="18.75" customHeight="1">
      <c r="A13" s="358" t="s">
        <v>228</v>
      </c>
      <c r="B13" s="358"/>
      <c r="C13" s="358"/>
      <c r="D13" s="358"/>
      <c r="E13" s="358"/>
      <c r="F13" s="358"/>
      <c r="G13" s="358"/>
    </row>
    <row r="14" spans="1:9" ht="18.75" customHeight="1">
      <c r="A14" s="358" t="s">
        <v>3</v>
      </c>
      <c r="B14" s="358"/>
      <c r="C14" s="358"/>
      <c r="D14" s="358"/>
      <c r="E14" s="358"/>
      <c r="F14" s="358"/>
      <c r="G14" s="358"/>
    </row>
    <row r="15" spans="1:9" ht="18.75" customHeight="1">
      <c r="A15" s="358" t="s">
        <v>300</v>
      </c>
      <c r="B15" s="358"/>
      <c r="C15" s="358"/>
      <c r="D15" s="358"/>
      <c r="E15" s="358"/>
      <c r="F15" s="358"/>
      <c r="G15" s="358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301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5904337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4073156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4073156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4073156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4072156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2814884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1184272</v>
      </c>
    </row>
    <row r="36" spans="1:7" ht="49.5">
      <c r="A36" s="140" t="s">
        <v>295</v>
      </c>
      <c r="B36" s="125" t="s">
        <v>0</v>
      </c>
      <c r="C36" s="125" t="s">
        <v>9</v>
      </c>
      <c r="D36" s="127" t="s">
        <v>22</v>
      </c>
      <c r="E36" s="126" t="s">
        <v>296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296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68000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G46+G51</f>
        <v>138000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120000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</f>
        <v>120000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40" t="s">
        <v>306</v>
      </c>
      <c r="B51" s="125" t="s">
        <v>0</v>
      </c>
      <c r="C51" s="127" t="s">
        <v>9</v>
      </c>
      <c r="D51" s="127" t="s">
        <v>30</v>
      </c>
      <c r="E51" s="127" t="s">
        <v>196</v>
      </c>
      <c r="F51" s="127"/>
      <c r="G51" s="137">
        <f>G52</f>
        <v>18000</v>
      </c>
      <c r="J51" s="67"/>
    </row>
    <row r="52" spans="1:10" ht="16.5">
      <c r="A52" s="254" t="s">
        <v>226</v>
      </c>
      <c r="B52" s="125" t="s">
        <v>0</v>
      </c>
      <c r="C52" s="127" t="s">
        <v>9</v>
      </c>
      <c r="D52" s="127" t="s">
        <v>30</v>
      </c>
      <c r="E52" s="127" t="s">
        <v>193</v>
      </c>
      <c r="F52" s="127"/>
      <c r="G52" s="137">
        <f>G53</f>
        <v>18000</v>
      </c>
    </row>
    <row r="53" spans="1:10" ht="16.5">
      <c r="A53" s="254" t="s">
        <v>227</v>
      </c>
      <c r="B53" s="125" t="s">
        <v>0</v>
      </c>
      <c r="C53" s="127" t="s">
        <v>9</v>
      </c>
      <c r="D53" s="127" t="s">
        <v>30</v>
      </c>
      <c r="E53" s="127" t="s">
        <v>264</v>
      </c>
      <c r="F53" s="127"/>
      <c r="G53" s="137">
        <f>G54</f>
        <v>18000</v>
      </c>
    </row>
    <row r="54" spans="1:10" ht="33">
      <c r="A54" s="138" t="s">
        <v>25</v>
      </c>
      <c r="B54" s="125" t="s">
        <v>0</v>
      </c>
      <c r="C54" s="127" t="s">
        <v>9</v>
      </c>
      <c r="D54" s="127" t="s">
        <v>30</v>
      </c>
      <c r="E54" s="127" t="s">
        <v>264</v>
      </c>
      <c r="F54" s="127" t="s">
        <v>26</v>
      </c>
      <c r="G54" s="137">
        <v>18000</v>
      </c>
    </row>
    <row r="55" spans="1:10" ht="16.5">
      <c r="A55" s="141" t="s">
        <v>32</v>
      </c>
      <c r="B55" s="124" t="s">
        <v>0</v>
      </c>
      <c r="C55" s="124" t="s">
        <v>11</v>
      </c>
      <c r="D55" s="124"/>
      <c r="E55" s="124"/>
      <c r="F55" s="124"/>
      <c r="G55" s="142">
        <f>G56</f>
        <v>316900</v>
      </c>
    </row>
    <row r="56" spans="1:10" ht="16.5">
      <c r="A56" s="141" t="s">
        <v>33</v>
      </c>
      <c r="B56" s="127" t="s">
        <v>0</v>
      </c>
      <c r="C56" s="124" t="s">
        <v>11</v>
      </c>
      <c r="D56" s="124" t="s">
        <v>18</v>
      </c>
      <c r="E56" s="124"/>
      <c r="F56" s="124"/>
      <c r="G56" s="143">
        <f>G57</f>
        <v>316900</v>
      </c>
    </row>
    <row r="57" spans="1:10" ht="36.75" customHeight="1">
      <c r="A57" s="315" t="s">
        <v>12</v>
      </c>
      <c r="B57" s="127" t="s">
        <v>0</v>
      </c>
      <c r="C57" s="127" t="s">
        <v>11</v>
      </c>
      <c r="D57" s="127" t="s">
        <v>18</v>
      </c>
      <c r="E57" s="127" t="s">
        <v>156</v>
      </c>
      <c r="F57" s="127"/>
      <c r="G57" s="137">
        <f>G59</f>
        <v>316900</v>
      </c>
    </row>
    <row r="58" spans="1:10" ht="16.5">
      <c r="A58" s="103" t="s">
        <v>29</v>
      </c>
      <c r="B58" s="127" t="s">
        <v>0</v>
      </c>
      <c r="C58" s="127" t="s">
        <v>11</v>
      </c>
      <c r="D58" s="127" t="s">
        <v>18</v>
      </c>
      <c r="E58" s="127" t="s">
        <v>164</v>
      </c>
      <c r="F58" s="127"/>
      <c r="G58" s="137">
        <f>G59</f>
        <v>316900</v>
      </c>
    </row>
    <row r="59" spans="1:10" ht="23.85" customHeight="1">
      <c r="A59" s="315" t="s">
        <v>34</v>
      </c>
      <c r="B59" s="127" t="s">
        <v>0</v>
      </c>
      <c r="C59" s="127" t="s">
        <v>11</v>
      </c>
      <c r="D59" s="127" t="s">
        <v>18</v>
      </c>
      <c r="E59" s="127" t="s">
        <v>280</v>
      </c>
      <c r="F59" s="124"/>
      <c r="G59" s="143">
        <f>G60+G61</f>
        <v>316900</v>
      </c>
    </row>
    <row r="60" spans="1:10" ht="22.9" customHeight="1">
      <c r="A60" s="103" t="s">
        <v>15</v>
      </c>
      <c r="B60" s="127" t="s">
        <v>0</v>
      </c>
      <c r="C60" s="127" t="s">
        <v>11</v>
      </c>
      <c r="D60" s="127" t="s">
        <v>18</v>
      </c>
      <c r="E60" s="127" t="s">
        <v>280</v>
      </c>
      <c r="F60" s="127" t="s">
        <v>16</v>
      </c>
      <c r="G60" s="137">
        <v>308700</v>
      </c>
    </row>
    <row r="61" spans="1:10" ht="32.25" customHeight="1">
      <c r="A61" s="138" t="s">
        <v>25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7" t="s">
        <v>26</v>
      </c>
      <c r="G61" s="137">
        <v>8200</v>
      </c>
    </row>
    <row r="62" spans="1:10" ht="20.25" customHeight="1">
      <c r="A62" s="134" t="s">
        <v>35</v>
      </c>
      <c r="B62" s="121" t="s">
        <v>0</v>
      </c>
      <c r="C62" s="122" t="s">
        <v>18</v>
      </c>
      <c r="D62" s="122"/>
      <c r="E62" s="122"/>
      <c r="F62" s="122"/>
      <c r="G62" s="135">
        <f>G63+G74</f>
        <v>80500</v>
      </c>
    </row>
    <row r="63" spans="1:10" ht="16.5">
      <c r="A63" s="313" t="s">
        <v>36</v>
      </c>
      <c r="B63" s="123" t="s">
        <v>0</v>
      </c>
      <c r="C63" s="123" t="s">
        <v>18</v>
      </c>
      <c r="D63" s="123" t="s">
        <v>11</v>
      </c>
      <c r="E63" s="124"/>
      <c r="F63" s="124"/>
      <c r="G63" s="136">
        <f>G64+G70</f>
        <v>13000</v>
      </c>
    </row>
    <row r="64" spans="1:10" ht="34.5" customHeight="1">
      <c r="A64" s="103" t="s">
        <v>307</v>
      </c>
      <c r="B64" s="125" t="s">
        <v>0</v>
      </c>
      <c r="C64" s="125" t="s">
        <v>18</v>
      </c>
      <c r="D64" s="127" t="s">
        <v>11</v>
      </c>
      <c r="E64" s="127" t="s">
        <v>183</v>
      </c>
      <c r="F64" s="127"/>
      <c r="G64" s="137">
        <f>G65</f>
        <v>11000</v>
      </c>
    </row>
    <row r="65" spans="1:7" ht="16.5">
      <c r="A65" s="103" t="s">
        <v>169</v>
      </c>
      <c r="B65" s="125" t="s">
        <v>0</v>
      </c>
      <c r="C65" s="125" t="s">
        <v>18</v>
      </c>
      <c r="D65" s="125" t="s">
        <v>11</v>
      </c>
      <c r="E65" s="127" t="s">
        <v>233</v>
      </c>
      <c r="F65" s="127"/>
      <c r="G65" s="137">
        <f>G66</f>
        <v>11000</v>
      </c>
    </row>
    <row r="66" spans="1:7" ht="33.75" customHeight="1">
      <c r="A66" s="144" t="s">
        <v>37</v>
      </c>
      <c r="B66" s="125" t="s">
        <v>0</v>
      </c>
      <c r="C66" s="125" t="s">
        <v>18</v>
      </c>
      <c r="D66" s="125" t="s">
        <v>11</v>
      </c>
      <c r="E66" s="127" t="s">
        <v>243</v>
      </c>
      <c r="F66" s="127"/>
      <c r="G66" s="137">
        <f>G68+G67+G69</f>
        <v>11000</v>
      </c>
    </row>
    <row r="67" spans="1:7" ht="19.5" customHeight="1">
      <c r="A67" s="103" t="s">
        <v>15</v>
      </c>
      <c r="B67" s="125" t="s">
        <v>0</v>
      </c>
      <c r="C67" s="125" t="s">
        <v>18</v>
      </c>
      <c r="D67" s="125" t="s">
        <v>11</v>
      </c>
      <c r="E67" s="127" t="s">
        <v>243</v>
      </c>
      <c r="F67" s="127" t="s">
        <v>16</v>
      </c>
      <c r="G67" s="137">
        <v>7000</v>
      </c>
    </row>
    <row r="68" spans="1:7" ht="33">
      <c r="A68" s="138" t="s">
        <v>25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 t="s">
        <v>26</v>
      </c>
      <c r="G68" s="137">
        <v>4000</v>
      </c>
    </row>
    <row r="69" spans="1:7" ht="16.5">
      <c r="A69" s="138" t="s">
        <v>283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281</v>
      </c>
      <c r="G69" s="137">
        <v>0</v>
      </c>
    </row>
    <row r="70" spans="1:7" ht="31.5" customHeight="1">
      <c r="A70" s="140" t="s">
        <v>308</v>
      </c>
      <c r="B70" s="125" t="s">
        <v>0</v>
      </c>
      <c r="C70" s="125" t="s">
        <v>18</v>
      </c>
      <c r="D70" s="125" t="s">
        <v>11</v>
      </c>
      <c r="E70" s="127" t="s">
        <v>184</v>
      </c>
      <c r="F70" s="127"/>
      <c r="G70" s="137">
        <f>G72</f>
        <v>2000</v>
      </c>
    </row>
    <row r="71" spans="1:7" ht="16.5">
      <c r="A71" s="140" t="s">
        <v>170</v>
      </c>
      <c r="B71" s="125" t="s">
        <v>0</v>
      </c>
      <c r="C71" s="125" t="s">
        <v>18</v>
      </c>
      <c r="D71" s="125" t="s">
        <v>11</v>
      </c>
      <c r="E71" s="127" t="s">
        <v>185</v>
      </c>
      <c r="F71" s="127"/>
      <c r="G71" s="137">
        <f>G72</f>
        <v>2000</v>
      </c>
    </row>
    <row r="72" spans="1:7" ht="33">
      <c r="A72" s="144" t="s">
        <v>37</v>
      </c>
      <c r="B72" s="125" t="s">
        <v>0</v>
      </c>
      <c r="C72" s="125" t="s">
        <v>18</v>
      </c>
      <c r="D72" s="125" t="s">
        <v>11</v>
      </c>
      <c r="E72" s="129" t="s">
        <v>244</v>
      </c>
      <c r="F72" s="127"/>
      <c r="G72" s="137">
        <f>G73</f>
        <v>2000</v>
      </c>
    </row>
    <row r="73" spans="1:7" ht="30.75" customHeight="1">
      <c r="A73" s="138" t="s">
        <v>25</v>
      </c>
      <c r="B73" s="125" t="s">
        <v>0</v>
      </c>
      <c r="C73" s="125" t="s">
        <v>18</v>
      </c>
      <c r="D73" s="125" t="s">
        <v>11</v>
      </c>
      <c r="E73" s="129" t="s">
        <v>244</v>
      </c>
      <c r="F73" s="127" t="s">
        <v>26</v>
      </c>
      <c r="G73" s="137">
        <v>2000</v>
      </c>
    </row>
    <row r="74" spans="1:7" ht="16.5">
      <c r="A74" s="316" t="s">
        <v>43</v>
      </c>
      <c r="B74" s="123" t="s">
        <v>0</v>
      </c>
      <c r="C74" s="124" t="s">
        <v>18</v>
      </c>
      <c r="D74" s="124" t="s">
        <v>44</v>
      </c>
      <c r="E74" s="124"/>
      <c r="F74" s="124"/>
      <c r="G74" s="136">
        <f>G75</f>
        <v>67500</v>
      </c>
    </row>
    <row r="75" spans="1:7" ht="33">
      <c r="A75" s="103" t="s">
        <v>309</v>
      </c>
      <c r="B75" s="125" t="s">
        <v>0</v>
      </c>
      <c r="C75" s="127" t="s">
        <v>18</v>
      </c>
      <c r="D75" s="127" t="s">
        <v>44</v>
      </c>
      <c r="E75" s="127" t="s">
        <v>171</v>
      </c>
      <c r="F75" s="127"/>
      <c r="G75" s="137">
        <f>G76</f>
        <v>67500</v>
      </c>
    </row>
    <row r="76" spans="1:7" ht="24" customHeight="1">
      <c r="A76" s="103" t="s">
        <v>174</v>
      </c>
      <c r="B76" s="125" t="s">
        <v>0</v>
      </c>
      <c r="C76" s="127" t="s">
        <v>18</v>
      </c>
      <c r="D76" s="127" t="s">
        <v>44</v>
      </c>
      <c r="E76" s="127" t="s">
        <v>172</v>
      </c>
      <c r="F76" s="127"/>
      <c r="G76" s="137">
        <f>G77</f>
        <v>67500</v>
      </c>
    </row>
    <row r="77" spans="1:7" ht="33">
      <c r="A77" s="145" t="s">
        <v>218</v>
      </c>
      <c r="B77" s="125" t="s">
        <v>0</v>
      </c>
      <c r="C77" s="127" t="s">
        <v>18</v>
      </c>
      <c r="D77" s="127" t="s">
        <v>44</v>
      </c>
      <c r="E77" s="127" t="s">
        <v>173</v>
      </c>
      <c r="F77" s="127"/>
      <c r="G77" s="137">
        <f>G79+G80+G78</f>
        <v>67500</v>
      </c>
    </row>
    <row r="78" spans="1:7" ht="22.5" customHeight="1">
      <c r="A78" s="103" t="s">
        <v>15</v>
      </c>
      <c r="B78" s="125" t="s">
        <v>0</v>
      </c>
      <c r="C78" s="127" t="s">
        <v>18</v>
      </c>
      <c r="D78" s="127" t="s">
        <v>44</v>
      </c>
      <c r="E78" s="127" t="s">
        <v>173</v>
      </c>
      <c r="F78" s="127" t="s">
        <v>16</v>
      </c>
      <c r="G78" s="137">
        <v>12000</v>
      </c>
    </row>
    <row r="79" spans="1:7" ht="33">
      <c r="A79" s="146" t="s">
        <v>25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 t="s">
        <v>26</v>
      </c>
      <c r="G79" s="137">
        <v>55500</v>
      </c>
    </row>
    <row r="80" spans="1:7" ht="16.5">
      <c r="A80" s="138" t="s">
        <v>283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281</v>
      </c>
      <c r="G80" s="137">
        <v>0</v>
      </c>
    </row>
    <row r="81" spans="1:9" ht="16.5">
      <c r="A81" s="134" t="s">
        <v>45</v>
      </c>
      <c r="B81" s="121" t="s">
        <v>0</v>
      </c>
      <c r="C81" s="122" t="s">
        <v>22</v>
      </c>
      <c r="D81" s="124"/>
      <c r="E81" s="124"/>
      <c r="F81" s="124"/>
      <c r="G81" s="136">
        <f>+G82</f>
        <v>9703600</v>
      </c>
    </row>
    <row r="82" spans="1:9" ht="16.5">
      <c r="A82" s="317" t="s">
        <v>47</v>
      </c>
      <c r="B82" s="123" t="s">
        <v>0</v>
      </c>
      <c r="C82" s="124" t="s">
        <v>22</v>
      </c>
      <c r="D82" s="124" t="s">
        <v>39</v>
      </c>
      <c r="E82" s="124"/>
      <c r="F82" s="124"/>
      <c r="G82" s="136">
        <f>G83</f>
        <v>9703600</v>
      </c>
    </row>
    <row r="83" spans="1:9" ht="36" customHeight="1">
      <c r="A83" s="318" t="s">
        <v>310</v>
      </c>
      <c r="B83" s="125" t="s">
        <v>0</v>
      </c>
      <c r="C83" s="127" t="s">
        <v>22</v>
      </c>
      <c r="D83" s="127" t="s">
        <v>39</v>
      </c>
      <c r="E83" s="127" t="s">
        <v>179</v>
      </c>
      <c r="F83" s="127"/>
      <c r="G83" s="137">
        <f>G84+G87</f>
        <v>9703600</v>
      </c>
    </row>
    <row r="84" spans="1:9" ht="33">
      <c r="A84" s="319" t="s">
        <v>182</v>
      </c>
      <c r="B84" s="125" t="s">
        <v>0</v>
      </c>
      <c r="C84" s="127" t="s">
        <v>22</v>
      </c>
      <c r="D84" s="127" t="s">
        <v>39</v>
      </c>
      <c r="E84" s="127" t="s">
        <v>180</v>
      </c>
      <c r="F84" s="127"/>
      <c r="G84" s="137">
        <f>G85</f>
        <v>521600</v>
      </c>
    </row>
    <row r="85" spans="1:9" ht="33">
      <c r="A85" s="146" t="s">
        <v>48</v>
      </c>
      <c r="B85" s="125" t="s">
        <v>0</v>
      </c>
      <c r="C85" s="127" t="s">
        <v>22</v>
      </c>
      <c r="D85" s="127" t="s">
        <v>39</v>
      </c>
      <c r="E85" s="127" t="s">
        <v>181</v>
      </c>
      <c r="F85" s="127"/>
      <c r="G85" s="137">
        <f>G86</f>
        <v>521600</v>
      </c>
    </row>
    <row r="86" spans="1:9" ht="33">
      <c r="A86" s="146" t="s">
        <v>25</v>
      </c>
      <c r="B86" s="125" t="s">
        <v>0</v>
      </c>
      <c r="C86" s="127" t="s">
        <v>22</v>
      </c>
      <c r="D86" s="127" t="s">
        <v>39</v>
      </c>
      <c r="E86" s="127" t="s">
        <v>181</v>
      </c>
      <c r="F86" s="127" t="s">
        <v>26</v>
      </c>
      <c r="G86" s="137">
        <v>521600</v>
      </c>
    </row>
    <row r="87" spans="1:9" ht="20.25" customHeight="1">
      <c r="A87" s="149" t="s">
        <v>293</v>
      </c>
      <c r="B87" s="125" t="s">
        <v>0</v>
      </c>
      <c r="C87" s="127" t="s">
        <v>22</v>
      </c>
      <c r="D87" s="127" t="s">
        <v>39</v>
      </c>
      <c r="E87" s="127" t="s">
        <v>292</v>
      </c>
      <c r="F87" s="127"/>
      <c r="G87" s="137">
        <f>G88</f>
        <v>9182000</v>
      </c>
    </row>
    <row r="88" spans="1:9" ht="49.5">
      <c r="A88" s="149" t="s">
        <v>305</v>
      </c>
      <c r="B88" s="125" t="s">
        <v>0</v>
      </c>
      <c r="C88" s="127" t="s">
        <v>22</v>
      </c>
      <c r="D88" s="127" t="s">
        <v>39</v>
      </c>
      <c r="E88" s="127" t="s">
        <v>291</v>
      </c>
      <c r="F88" s="127" t="s">
        <v>26</v>
      </c>
      <c r="G88" s="137">
        <v>9182000</v>
      </c>
    </row>
    <row r="89" spans="1:9" ht="16.5">
      <c r="A89" s="320" t="s">
        <v>49</v>
      </c>
      <c r="B89" s="121" t="s">
        <v>0</v>
      </c>
      <c r="C89" s="122" t="s">
        <v>50</v>
      </c>
      <c r="D89" s="122"/>
      <c r="E89" s="122"/>
      <c r="F89" s="122"/>
      <c r="G89" s="135">
        <f>G90+G102+G113+G136</f>
        <v>24897571.949999999</v>
      </c>
    </row>
    <row r="90" spans="1:9" ht="16.5">
      <c r="A90" s="320" t="s">
        <v>51</v>
      </c>
      <c r="B90" s="130" t="s">
        <v>0</v>
      </c>
      <c r="C90" s="130" t="s">
        <v>50</v>
      </c>
      <c r="D90" s="131" t="s">
        <v>9</v>
      </c>
      <c r="E90" s="131"/>
      <c r="F90" s="131"/>
      <c r="G90" s="283">
        <f>+G91</f>
        <v>6306825</v>
      </c>
    </row>
    <row r="91" spans="1:9" ht="33">
      <c r="A91" s="140" t="s">
        <v>311</v>
      </c>
      <c r="B91" s="126" t="s">
        <v>0</v>
      </c>
      <c r="C91" s="126" t="s">
        <v>50</v>
      </c>
      <c r="D91" s="126" t="s">
        <v>9</v>
      </c>
      <c r="E91" s="279" t="s">
        <v>168</v>
      </c>
      <c r="F91" s="279"/>
      <c r="G91" s="284">
        <f>G92</f>
        <v>6306825</v>
      </c>
      <c r="H91" s="73"/>
      <c r="I91" s="74"/>
    </row>
    <row r="92" spans="1:9" ht="35.25" customHeight="1">
      <c r="A92" s="140" t="s">
        <v>325</v>
      </c>
      <c r="B92" s="126" t="s">
        <v>0</v>
      </c>
      <c r="C92" s="126" t="s">
        <v>50</v>
      </c>
      <c r="D92" s="126" t="s">
        <v>9</v>
      </c>
      <c r="E92" s="279" t="s">
        <v>324</v>
      </c>
      <c r="F92" s="279"/>
      <c r="G92" s="284">
        <f>G93+G96+G99</f>
        <v>6306825</v>
      </c>
      <c r="H92" s="73"/>
      <c r="I92" s="74"/>
    </row>
    <row r="93" spans="1:9" ht="69" customHeight="1">
      <c r="A93" s="140" t="s">
        <v>326</v>
      </c>
      <c r="B93" s="126" t="s">
        <v>0</v>
      </c>
      <c r="C93" s="126" t="s">
        <v>50</v>
      </c>
      <c r="D93" s="126" t="s">
        <v>9</v>
      </c>
      <c r="E93" s="279" t="s">
        <v>327</v>
      </c>
      <c r="F93" s="279"/>
      <c r="G93" s="284">
        <f>G94+G95</f>
        <v>6243476.9000000004</v>
      </c>
      <c r="H93" s="73"/>
      <c r="I93" s="74"/>
    </row>
    <row r="94" spans="1:9" ht="33.75" customHeight="1">
      <c r="A94" s="146" t="s">
        <v>25</v>
      </c>
      <c r="B94" s="126" t="s">
        <v>0</v>
      </c>
      <c r="C94" s="126" t="s">
        <v>50</v>
      </c>
      <c r="D94" s="126" t="s">
        <v>9</v>
      </c>
      <c r="E94" s="279" t="s">
        <v>327</v>
      </c>
      <c r="F94" s="279" t="s">
        <v>26</v>
      </c>
      <c r="G94" s="284">
        <v>0</v>
      </c>
      <c r="H94" s="73"/>
      <c r="I94" s="74"/>
    </row>
    <row r="95" spans="1:9" ht="17.25" customHeight="1">
      <c r="A95" s="349" t="s">
        <v>53</v>
      </c>
      <c r="B95" s="126" t="s">
        <v>0</v>
      </c>
      <c r="C95" s="126" t="s">
        <v>50</v>
      </c>
      <c r="D95" s="126" t="s">
        <v>9</v>
      </c>
      <c r="E95" s="279" t="s">
        <v>327</v>
      </c>
      <c r="F95" s="279" t="s">
        <v>54</v>
      </c>
      <c r="G95" s="284">
        <v>6243476.9000000004</v>
      </c>
      <c r="H95" s="73"/>
      <c r="I95" s="74"/>
    </row>
    <row r="96" spans="1:9" ht="51" customHeight="1">
      <c r="A96" s="146" t="s">
        <v>329</v>
      </c>
      <c r="B96" s="126" t="s">
        <v>0</v>
      </c>
      <c r="C96" s="126" t="s">
        <v>50</v>
      </c>
      <c r="D96" s="126" t="s">
        <v>9</v>
      </c>
      <c r="E96" s="279" t="s">
        <v>328</v>
      </c>
      <c r="F96" s="279"/>
      <c r="G96" s="284">
        <f>G97+G98</f>
        <v>31674.05</v>
      </c>
      <c r="H96" s="73"/>
      <c r="I96" s="74"/>
    </row>
    <row r="97" spans="1:9" ht="33" customHeight="1">
      <c r="A97" s="146" t="s">
        <v>25</v>
      </c>
      <c r="B97" s="126" t="s">
        <v>0</v>
      </c>
      <c r="C97" s="126" t="s">
        <v>50</v>
      </c>
      <c r="D97" s="126" t="s">
        <v>9</v>
      </c>
      <c r="E97" s="279" t="s">
        <v>328</v>
      </c>
      <c r="F97" s="279" t="s">
        <v>26</v>
      </c>
      <c r="G97" s="284">
        <v>0</v>
      </c>
      <c r="H97" s="73"/>
      <c r="I97" s="74"/>
    </row>
    <row r="98" spans="1:9" ht="18" customHeight="1">
      <c r="A98" s="349" t="s">
        <v>53</v>
      </c>
      <c r="B98" s="126" t="s">
        <v>0</v>
      </c>
      <c r="C98" s="126" t="s">
        <v>50</v>
      </c>
      <c r="D98" s="126" t="s">
        <v>9</v>
      </c>
      <c r="E98" s="279" t="s">
        <v>328</v>
      </c>
      <c r="F98" s="279" t="s">
        <v>54</v>
      </c>
      <c r="G98" s="284">
        <v>31674.05</v>
      </c>
      <c r="H98" s="73"/>
      <c r="I98" s="74"/>
    </row>
    <row r="99" spans="1:9" ht="36" customHeight="1">
      <c r="A99" s="321" t="s">
        <v>331</v>
      </c>
      <c r="B99" s="126" t="s">
        <v>0</v>
      </c>
      <c r="C99" s="126" t="s">
        <v>50</v>
      </c>
      <c r="D99" s="126" t="s">
        <v>9</v>
      </c>
      <c r="E99" s="279" t="s">
        <v>330</v>
      </c>
      <c r="F99" s="279"/>
      <c r="G99" s="284">
        <f>G100+G101</f>
        <v>31674.05</v>
      </c>
      <c r="H99" s="73"/>
      <c r="I99" s="74"/>
    </row>
    <row r="100" spans="1:9" ht="35.25" customHeight="1">
      <c r="A100" s="146" t="s">
        <v>25</v>
      </c>
      <c r="B100" s="126" t="s">
        <v>0</v>
      </c>
      <c r="C100" s="126" t="s">
        <v>50</v>
      </c>
      <c r="D100" s="126" t="s">
        <v>9</v>
      </c>
      <c r="E100" s="279" t="s">
        <v>330</v>
      </c>
      <c r="F100" s="279" t="s">
        <v>26</v>
      </c>
      <c r="G100" s="284">
        <v>0</v>
      </c>
      <c r="H100" s="73"/>
      <c r="I100" s="74"/>
    </row>
    <row r="101" spans="1:9" ht="20.25" customHeight="1">
      <c r="A101" s="349" t="s">
        <v>53</v>
      </c>
      <c r="B101" s="126" t="s">
        <v>0</v>
      </c>
      <c r="C101" s="126" t="s">
        <v>50</v>
      </c>
      <c r="D101" s="126" t="s">
        <v>9</v>
      </c>
      <c r="E101" s="279" t="s">
        <v>330</v>
      </c>
      <c r="F101" s="279" t="s">
        <v>54</v>
      </c>
      <c r="G101" s="284">
        <v>31674.05</v>
      </c>
      <c r="H101" s="73"/>
      <c r="I101" s="74"/>
    </row>
    <row r="102" spans="1:9" ht="16.5">
      <c r="A102" s="317" t="s">
        <v>52</v>
      </c>
      <c r="B102" s="121" t="s">
        <v>0</v>
      </c>
      <c r="C102" s="130" t="s">
        <v>50</v>
      </c>
      <c r="D102" s="131" t="s">
        <v>11</v>
      </c>
      <c r="E102" s="131"/>
      <c r="F102" s="122"/>
      <c r="G102" s="322">
        <f>G103</f>
        <v>16620965</v>
      </c>
      <c r="H102" s="73"/>
      <c r="I102" s="74"/>
    </row>
    <row r="103" spans="1:9" ht="53.25" customHeight="1">
      <c r="A103" s="150" t="s">
        <v>312</v>
      </c>
      <c r="B103" s="127" t="s">
        <v>0</v>
      </c>
      <c r="C103" s="127" t="s">
        <v>50</v>
      </c>
      <c r="D103" s="127" t="s">
        <v>11</v>
      </c>
      <c r="E103" s="127" t="s">
        <v>211</v>
      </c>
      <c r="F103" s="127"/>
      <c r="G103" s="137">
        <f>+G107+G104+G110</f>
        <v>16620965</v>
      </c>
      <c r="H103" s="73"/>
      <c r="I103" s="74"/>
    </row>
    <row r="104" spans="1:9" ht="20.25" customHeight="1">
      <c r="A104" s="108" t="s">
        <v>225</v>
      </c>
      <c r="B104" s="127" t="s">
        <v>0</v>
      </c>
      <c r="C104" s="127" t="s">
        <v>50</v>
      </c>
      <c r="D104" s="127" t="s">
        <v>11</v>
      </c>
      <c r="E104" s="127" t="s">
        <v>223</v>
      </c>
      <c r="F104" s="127"/>
      <c r="G104" s="137">
        <f>+G105</f>
        <v>404295</v>
      </c>
      <c r="H104" s="73"/>
      <c r="I104" s="74"/>
    </row>
    <row r="105" spans="1:9" ht="33">
      <c r="A105" s="150" t="s">
        <v>288</v>
      </c>
      <c r="B105" s="127" t="s">
        <v>0</v>
      </c>
      <c r="C105" s="127" t="s">
        <v>50</v>
      </c>
      <c r="D105" s="127" t="s">
        <v>11</v>
      </c>
      <c r="E105" s="127" t="s">
        <v>289</v>
      </c>
      <c r="F105" s="127"/>
      <c r="G105" s="137">
        <f>G106</f>
        <v>404295</v>
      </c>
    </row>
    <row r="106" spans="1:9" ht="33">
      <c r="A106" s="150" t="s">
        <v>287</v>
      </c>
      <c r="B106" s="127" t="s">
        <v>0</v>
      </c>
      <c r="C106" s="127" t="s">
        <v>50</v>
      </c>
      <c r="D106" s="127" t="s">
        <v>11</v>
      </c>
      <c r="E106" s="127" t="s">
        <v>289</v>
      </c>
      <c r="F106" s="127" t="s">
        <v>286</v>
      </c>
      <c r="G106" s="137">
        <v>404295</v>
      </c>
    </row>
    <row r="107" spans="1:9" ht="16.5">
      <c r="A107" s="110" t="s">
        <v>188</v>
      </c>
      <c r="B107" s="258" t="s">
        <v>0</v>
      </c>
      <c r="C107" s="258" t="s">
        <v>50</v>
      </c>
      <c r="D107" s="258" t="s">
        <v>11</v>
      </c>
      <c r="E107" s="125" t="s">
        <v>240</v>
      </c>
      <c r="F107" s="125"/>
      <c r="G107" s="323">
        <f>G108</f>
        <v>0</v>
      </c>
    </row>
    <row r="108" spans="1:9" ht="33">
      <c r="A108" s="110" t="s">
        <v>189</v>
      </c>
      <c r="B108" s="258" t="s">
        <v>0</v>
      </c>
      <c r="C108" s="258" t="s">
        <v>50</v>
      </c>
      <c r="D108" s="258" t="s">
        <v>11</v>
      </c>
      <c r="E108" s="125" t="s">
        <v>245</v>
      </c>
      <c r="F108" s="125"/>
      <c r="G108" s="323">
        <f>G109</f>
        <v>0</v>
      </c>
    </row>
    <row r="109" spans="1:9" ht="16.5">
      <c r="A109" s="324" t="s">
        <v>53</v>
      </c>
      <c r="B109" s="258" t="s">
        <v>0</v>
      </c>
      <c r="C109" s="258" t="s">
        <v>50</v>
      </c>
      <c r="D109" s="258" t="s">
        <v>11</v>
      </c>
      <c r="E109" s="125" t="s">
        <v>245</v>
      </c>
      <c r="F109" s="258" t="s">
        <v>54</v>
      </c>
      <c r="G109" s="323">
        <v>0</v>
      </c>
    </row>
    <row r="110" spans="1:9" ht="33">
      <c r="A110" s="146" t="s">
        <v>332</v>
      </c>
      <c r="B110" s="258" t="s">
        <v>0</v>
      </c>
      <c r="C110" s="258" t="s">
        <v>50</v>
      </c>
      <c r="D110" s="258" t="s">
        <v>11</v>
      </c>
      <c r="E110" s="125" t="s">
        <v>265</v>
      </c>
      <c r="F110" s="258"/>
      <c r="G110" s="323">
        <f>G111</f>
        <v>16216670</v>
      </c>
    </row>
    <row r="111" spans="1:9" ht="49.5">
      <c r="A111" s="146" t="s">
        <v>333</v>
      </c>
      <c r="B111" s="258" t="s">
        <v>0</v>
      </c>
      <c r="C111" s="258" t="s">
        <v>50</v>
      </c>
      <c r="D111" s="258" t="s">
        <v>11</v>
      </c>
      <c r="E111" s="125" t="s">
        <v>335</v>
      </c>
      <c r="F111" s="258"/>
      <c r="G111" s="323">
        <f>G112</f>
        <v>16216670</v>
      </c>
    </row>
    <row r="112" spans="1:9" ht="16.5">
      <c r="A112" s="324" t="s">
        <v>53</v>
      </c>
      <c r="B112" s="258" t="s">
        <v>0</v>
      </c>
      <c r="C112" s="258" t="s">
        <v>50</v>
      </c>
      <c r="D112" s="258" t="s">
        <v>11</v>
      </c>
      <c r="E112" s="125" t="s">
        <v>335</v>
      </c>
      <c r="F112" s="258" t="s">
        <v>54</v>
      </c>
      <c r="G112" s="323">
        <v>16216670</v>
      </c>
    </row>
    <row r="113" spans="1:8" ht="16.5">
      <c r="A113" s="134" t="s">
        <v>55</v>
      </c>
      <c r="B113" s="123" t="s">
        <v>0</v>
      </c>
      <c r="C113" s="124" t="s">
        <v>50</v>
      </c>
      <c r="D113" s="124" t="s">
        <v>18</v>
      </c>
      <c r="E113" s="124"/>
      <c r="F113" s="124"/>
      <c r="G113" s="136">
        <f>G124+G118+G132+G114</f>
        <v>1969781.95</v>
      </c>
    </row>
    <row r="114" spans="1:8" ht="33">
      <c r="A114" s="103" t="s">
        <v>313</v>
      </c>
      <c r="B114" s="125" t="s">
        <v>0</v>
      </c>
      <c r="C114" s="127" t="s">
        <v>50</v>
      </c>
      <c r="D114" s="127" t="s">
        <v>18</v>
      </c>
      <c r="E114" s="127" t="s">
        <v>175</v>
      </c>
      <c r="F114" s="127"/>
      <c r="G114" s="137">
        <f>G115</f>
        <v>64400</v>
      </c>
    </row>
    <row r="115" spans="1:8" ht="16.5">
      <c r="A115" s="103" t="s">
        <v>178</v>
      </c>
      <c r="B115" s="125" t="s">
        <v>0</v>
      </c>
      <c r="C115" s="127" t="s">
        <v>50</v>
      </c>
      <c r="D115" s="127" t="s">
        <v>18</v>
      </c>
      <c r="E115" s="127" t="s">
        <v>176</v>
      </c>
      <c r="F115" s="127"/>
      <c r="G115" s="137">
        <f>G116</f>
        <v>64400</v>
      </c>
    </row>
    <row r="116" spans="1:8" ht="16.5">
      <c r="A116" s="139" t="s">
        <v>46</v>
      </c>
      <c r="B116" s="125" t="s">
        <v>0</v>
      </c>
      <c r="C116" s="127" t="s">
        <v>50</v>
      </c>
      <c r="D116" s="127" t="s">
        <v>18</v>
      </c>
      <c r="E116" s="127" t="s">
        <v>177</v>
      </c>
      <c r="F116" s="127"/>
      <c r="G116" s="137">
        <f>G117</f>
        <v>64400</v>
      </c>
    </row>
    <row r="117" spans="1:8" ht="33">
      <c r="A117" s="146" t="s">
        <v>25</v>
      </c>
      <c r="B117" s="125" t="s">
        <v>0</v>
      </c>
      <c r="C117" s="127" t="s">
        <v>50</v>
      </c>
      <c r="D117" s="127" t="s">
        <v>18</v>
      </c>
      <c r="E117" s="127" t="s">
        <v>177</v>
      </c>
      <c r="F117" s="127" t="s">
        <v>26</v>
      </c>
      <c r="G117" s="137">
        <v>64400</v>
      </c>
    </row>
    <row r="118" spans="1:8" ht="33">
      <c r="A118" s="140" t="s">
        <v>306</v>
      </c>
      <c r="B118" s="125" t="s">
        <v>0</v>
      </c>
      <c r="C118" s="127" t="s">
        <v>50</v>
      </c>
      <c r="D118" s="127" t="s">
        <v>18</v>
      </c>
      <c r="E118" s="127" t="s">
        <v>196</v>
      </c>
      <c r="F118" s="127"/>
      <c r="G118" s="137">
        <f>G119</f>
        <v>43500</v>
      </c>
    </row>
    <row r="119" spans="1:8" ht="16.5">
      <c r="A119" s="254" t="s">
        <v>221</v>
      </c>
      <c r="B119" s="125" t="s">
        <v>0</v>
      </c>
      <c r="C119" s="127" t="s">
        <v>50</v>
      </c>
      <c r="D119" s="127" t="s">
        <v>18</v>
      </c>
      <c r="E119" s="127" t="s">
        <v>246</v>
      </c>
      <c r="F119" s="127"/>
      <c r="G119" s="137">
        <f>G120</f>
        <v>43500</v>
      </c>
    </row>
    <row r="120" spans="1:8" ht="18.75" customHeight="1">
      <c r="A120" s="146" t="s">
        <v>46</v>
      </c>
      <c r="B120" s="125" t="s">
        <v>0</v>
      </c>
      <c r="C120" s="127" t="s">
        <v>50</v>
      </c>
      <c r="D120" s="127" t="s">
        <v>18</v>
      </c>
      <c r="E120" s="127" t="s">
        <v>247</v>
      </c>
      <c r="F120" s="127"/>
      <c r="G120" s="137">
        <f>G123+G121+G122</f>
        <v>43500</v>
      </c>
    </row>
    <row r="121" spans="1:8" ht="24" customHeight="1">
      <c r="A121" s="103" t="s">
        <v>15</v>
      </c>
      <c r="B121" s="125" t="s">
        <v>0</v>
      </c>
      <c r="C121" s="127" t="s">
        <v>50</v>
      </c>
      <c r="D121" s="127" t="s">
        <v>18</v>
      </c>
      <c r="E121" s="127" t="s">
        <v>247</v>
      </c>
      <c r="F121" s="127" t="s">
        <v>16</v>
      </c>
      <c r="G121" s="137">
        <v>0</v>
      </c>
    </row>
    <row r="122" spans="1:8" ht="18" customHeight="1">
      <c r="A122" s="138" t="s">
        <v>283</v>
      </c>
      <c r="B122" s="125" t="s">
        <v>0</v>
      </c>
      <c r="C122" s="127" t="s">
        <v>50</v>
      </c>
      <c r="D122" s="127" t="s">
        <v>18</v>
      </c>
      <c r="E122" s="127" t="s">
        <v>247</v>
      </c>
      <c r="F122" s="127" t="s">
        <v>281</v>
      </c>
      <c r="G122" s="137">
        <v>19000</v>
      </c>
    </row>
    <row r="123" spans="1:8" ht="33">
      <c r="A123" s="146" t="s">
        <v>25</v>
      </c>
      <c r="B123" s="125" t="s">
        <v>0</v>
      </c>
      <c r="C123" s="127" t="s">
        <v>50</v>
      </c>
      <c r="D123" s="127" t="s">
        <v>18</v>
      </c>
      <c r="E123" s="127" t="s">
        <v>247</v>
      </c>
      <c r="F123" s="127" t="s">
        <v>26</v>
      </c>
      <c r="G123" s="137">
        <v>24500</v>
      </c>
      <c r="H123" s="73"/>
    </row>
    <row r="124" spans="1:8" ht="49.5">
      <c r="A124" s="315" t="s">
        <v>320</v>
      </c>
      <c r="B124" s="125" t="s">
        <v>0</v>
      </c>
      <c r="C124" s="127" t="s">
        <v>50</v>
      </c>
      <c r="D124" s="127" t="s">
        <v>18</v>
      </c>
      <c r="E124" s="127" t="s">
        <v>190</v>
      </c>
      <c r="F124" s="127"/>
      <c r="G124" s="137">
        <f>G125</f>
        <v>1831881.95</v>
      </c>
    </row>
    <row r="125" spans="1:8" ht="16.5">
      <c r="A125" s="325" t="s">
        <v>155</v>
      </c>
      <c r="B125" s="125" t="s">
        <v>0</v>
      </c>
      <c r="C125" s="127" t="s">
        <v>50</v>
      </c>
      <c r="D125" s="127" t="s">
        <v>18</v>
      </c>
      <c r="E125" s="127" t="s">
        <v>191</v>
      </c>
      <c r="F125" s="127"/>
      <c r="G125" s="137">
        <f>G126+G128+G130</f>
        <v>1831881.95</v>
      </c>
    </row>
    <row r="126" spans="1:8" ht="33">
      <c r="A126" s="146" t="s">
        <v>60</v>
      </c>
      <c r="B126" s="125" t="s">
        <v>0</v>
      </c>
      <c r="C126" s="127" t="s">
        <v>50</v>
      </c>
      <c r="D126" s="127" t="s">
        <v>18</v>
      </c>
      <c r="E126" s="127" t="s">
        <v>192</v>
      </c>
      <c r="F126" s="127"/>
      <c r="G126" s="137">
        <f>G127</f>
        <v>580855</v>
      </c>
    </row>
    <row r="127" spans="1:8" ht="35.25" customHeight="1">
      <c r="A127" s="146" t="s">
        <v>25</v>
      </c>
      <c r="B127" s="125" t="s">
        <v>0</v>
      </c>
      <c r="C127" s="127" t="s">
        <v>50</v>
      </c>
      <c r="D127" s="127" t="s">
        <v>18</v>
      </c>
      <c r="E127" s="127" t="s">
        <v>192</v>
      </c>
      <c r="F127" s="127" t="s">
        <v>26</v>
      </c>
      <c r="G127" s="137">
        <v>580855</v>
      </c>
    </row>
    <row r="128" spans="1:8" ht="19.5" customHeight="1">
      <c r="A128" s="146" t="s">
        <v>46</v>
      </c>
      <c r="B128" s="125" t="s">
        <v>0</v>
      </c>
      <c r="C128" s="127" t="s">
        <v>50</v>
      </c>
      <c r="D128" s="127" t="s">
        <v>18</v>
      </c>
      <c r="E128" s="127" t="s">
        <v>56</v>
      </c>
      <c r="F128" s="127"/>
      <c r="G128" s="137">
        <f>G129</f>
        <v>448505</v>
      </c>
    </row>
    <row r="129" spans="1:12" ht="33" customHeight="1">
      <c r="A129" s="146" t="s">
        <v>25</v>
      </c>
      <c r="B129" s="125" t="s">
        <v>0</v>
      </c>
      <c r="C129" s="127" t="s">
        <v>50</v>
      </c>
      <c r="D129" s="127" t="s">
        <v>18</v>
      </c>
      <c r="E129" s="127" t="s">
        <v>56</v>
      </c>
      <c r="F129" s="127" t="s">
        <v>26</v>
      </c>
      <c r="G129" s="137">
        <v>448505</v>
      </c>
      <c r="L129">
        <v>9</v>
      </c>
    </row>
    <row r="130" spans="1:12" ht="17.25" customHeight="1">
      <c r="A130" s="146" t="s">
        <v>275</v>
      </c>
      <c r="B130" s="125" t="s">
        <v>0</v>
      </c>
      <c r="C130" s="127" t="s">
        <v>50</v>
      </c>
      <c r="D130" s="127" t="s">
        <v>18</v>
      </c>
      <c r="E130" s="127" t="s">
        <v>274</v>
      </c>
      <c r="F130" s="127"/>
      <c r="G130" s="137">
        <f>G131</f>
        <v>802521.95</v>
      </c>
    </row>
    <row r="131" spans="1:12" ht="31.5" customHeight="1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274</v>
      </c>
      <c r="F131" s="127" t="s">
        <v>26</v>
      </c>
      <c r="G131" s="137">
        <v>802521.95</v>
      </c>
    </row>
    <row r="132" spans="1:12" ht="33" customHeight="1">
      <c r="A132" s="103" t="s">
        <v>307</v>
      </c>
      <c r="B132" s="125" t="s">
        <v>0</v>
      </c>
      <c r="C132" s="127" t="s">
        <v>50</v>
      </c>
      <c r="D132" s="127" t="s">
        <v>18</v>
      </c>
      <c r="E132" s="127" t="s">
        <v>183</v>
      </c>
      <c r="F132" s="127"/>
      <c r="G132" s="137">
        <f>G133</f>
        <v>30000</v>
      </c>
    </row>
    <row r="133" spans="1:12" ht="18.75" customHeight="1">
      <c r="A133" s="103" t="s">
        <v>169</v>
      </c>
      <c r="B133" s="125" t="s">
        <v>0</v>
      </c>
      <c r="C133" s="127" t="s">
        <v>50</v>
      </c>
      <c r="D133" s="127" t="s">
        <v>18</v>
      </c>
      <c r="E133" s="127" t="s">
        <v>233</v>
      </c>
      <c r="F133" s="127"/>
      <c r="G133" s="137">
        <f>G134</f>
        <v>30000</v>
      </c>
    </row>
    <row r="134" spans="1:12" ht="33">
      <c r="A134" s="138" t="s">
        <v>239</v>
      </c>
      <c r="B134" s="125" t="s">
        <v>0</v>
      </c>
      <c r="C134" s="127" t="s">
        <v>50</v>
      </c>
      <c r="D134" s="127" t="s">
        <v>18</v>
      </c>
      <c r="E134" s="127" t="s">
        <v>248</v>
      </c>
      <c r="F134" s="127"/>
      <c r="G134" s="137">
        <f>G135</f>
        <v>30000</v>
      </c>
    </row>
    <row r="135" spans="1:12" ht="36.75" customHeight="1">
      <c r="A135" s="138" t="s">
        <v>25</v>
      </c>
      <c r="B135" s="125" t="s">
        <v>0</v>
      </c>
      <c r="C135" s="127" t="s">
        <v>50</v>
      </c>
      <c r="D135" s="127" t="s">
        <v>18</v>
      </c>
      <c r="E135" s="127" t="s">
        <v>248</v>
      </c>
      <c r="F135" s="127" t="s">
        <v>26</v>
      </c>
      <c r="G135" s="137">
        <v>30000</v>
      </c>
    </row>
    <row r="136" spans="1:12" ht="16.5">
      <c r="A136" s="317" t="s">
        <v>269</v>
      </c>
      <c r="B136" s="123" t="s">
        <v>0</v>
      </c>
      <c r="C136" s="124" t="s">
        <v>50</v>
      </c>
      <c r="D136" s="124" t="s">
        <v>50</v>
      </c>
      <c r="E136" s="124"/>
      <c r="F136" s="124"/>
      <c r="G136" s="136">
        <f>G137</f>
        <v>0</v>
      </c>
    </row>
    <row r="137" spans="1:12" ht="49.5">
      <c r="A137" s="150" t="s">
        <v>312</v>
      </c>
      <c r="B137" s="127" t="s">
        <v>0</v>
      </c>
      <c r="C137" s="127" t="s">
        <v>50</v>
      </c>
      <c r="D137" s="127" t="s">
        <v>50</v>
      </c>
      <c r="E137" s="127" t="s">
        <v>211</v>
      </c>
      <c r="F137" s="127"/>
      <c r="G137" s="137">
        <f>G138</f>
        <v>0</v>
      </c>
    </row>
    <row r="138" spans="1:12" ht="16.5">
      <c r="A138" s="108" t="s">
        <v>225</v>
      </c>
      <c r="B138" s="125" t="s">
        <v>0</v>
      </c>
      <c r="C138" s="125" t="s">
        <v>50</v>
      </c>
      <c r="D138" s="125" t="s">
        <v>50</v>
      </c>
      <c r="E138" s="125" t="s">
        <v>223</v>
      </c>
      <c r="F138" s="125"/>
      <c r="G138" s="137">
        <f>G139</f>
        <v>0</v>
      </c>
    </row>
    <row r="139" spans="1:12" ht="49.5">
      <c r="A139" s="108" t="s">
        <v>284</v>
      </c>
      <c r="B139" s="125" t="s">
        <v>0</v>
      </c>
      <c r="C139" s="125" t="s">
        <v>50</v>
      </c>
      <c r="D139" s="125" t="s">
        <v>50</v>
      </c>
      <c r="E139" s="125" t="s">
        <v>249</v>
      </c>
      <c r="F139" s="125"/>
      <c r="G139" s="137">
        <f>G140</f>
        <v>0</v>
      </c>
    </row>
    <row r="140" spans="1:12" ht="16.5">
      <c r="A140" s="146" t="s">
        <v>219</v>
      </c>
      <c r="B140" s="125" t="s">
        <v>0</v>
      </c>
      <c r="C140" s="125" t="s">
        <v>50</v>
      </c>
      <c r="D140" s="125" t="s">
        <v>50</v>
      </c>
      <c r="E140" s="125" t="s">
        <v>249</v>
      </c>
      <c r="F140" s="125" t="s">
        <v>220</v>
      </c>
      <c r="G140" s="137">
        <v>0</v>
      </c>
    </row>
    <row r="141" spans="1:12" ht="16.5">
      <c r="A141" s="134" t="s">
        <v>61</v>
      </c>
      <c r="B141" s="121" t="s">
        <v>0</v>
      </c>
      <c r="C141" s="122" t="s">
        <v>62</v>
      </c>
      <c r="D141" s="122"/>
      <c r="E141" s="122"/>
      <c r="F141" s="122"/>
      <c r="G141" s="135">
        <f>G142+G159</f>
        <v>12766401</v>
      </c>
    </row>
    <row r="142" spans="1:12" ht="16.5">
      <c r="A142" s="134" t="s">
        <v>63</v>
      </c>
      <c r="B142" s="121" t="s">
        <v>0</v>
      </c>
      <c r="C142" s="121" t="s">
        <v>62</v>
      </c>
      <c r="D142" s="121" t="s">
        <v>9</v>
      </c>
      <c r="E142" s="122"/>
      <c r="F142" s="122"/>
      <c r="G142" s="322">
        <f>G143+G155</f>
        <v>10165790</v>
      </c>
    </row>
    <row r="143" spans="1:12" ht="36.75" customHeight="1">
      <c r="A143" s="326" t="s">
        <v>314</v>
      </c>
      <c r="B143" s="113" t="s">
        <v>0</v>
      </c>
      <c r="C143" s="129" t="s">
        <v>62</v>
      </c>
      <c r="D143" s="113" t="s">
        <v>9</v>
      </c>
      <c r="E143" s="129" t="s">
        <v>202</v>
      </c>
      <c r="F143" s="113"/>
      <c r="G143" s="137">
        <f>G144+G152</f>
        <v>10165790</v>
      </c>
    </row>
    <row r="144" spans="1:12" ht="17.25" customHeight="1">
      <c r="A144" s="327" t="s">
        <v>197</v>
      </c>
      <c r="B144" s="129" t="s">
        <v>0</v>
      </c>
      <c r="C144" s="129" t="s">
        <v>62</v>
      </c>
      <c r="D144" s="129" t="s">
        <v>9</v>
      </c>
      <c r="E144" s="127" t="s">
        <v>198</v>
      </c>
      <c r="F144" s="113"/>
      <c r="G144" s="137">
        <f>G145+G150</f>
        <v>9640790</v>
      </c>
    </row>
    <row r="145" spans="1:7" ht="49.5">
      <c r="A145" s="145" t="s">
        <v>64</v>
      </c>
      <c r="B145" s="113" t="s">
        <v>0</v>
      </c>
      <c r="C145" s="129" t="s">
        <v>62</v>
      </c>
      <c r="D145" s="113" t="s">
        <v>9</v>
      </c>
      <c r="E145" s="127" t="s">
        <v>199</v>
      </c>
      <c r="F145" s="113"/>
      <c r="G145" s="137">
        <f>G146+G147+G149+G148</f>
        <v>8411880</v>
      </c>
    </row>
    <row r="146" spans="1:7" ht="21" customHeight="1">
      <c r="A146" s="146" t="s">
        <v>65</v>
      </c>
      <c r="B146" s="126" t="s">
        <v>0</v>
      </c>
      <c r="C146" s="126" t="s">
        <v>62</v>
      </c>
      <c r="D146" s="126" t="s">
        <v>9</v>
      </c>
      <c r="E146" s="127" t="s">
        <v>199</v>
      </c>
      <c r="F146" s="129" t="s">
        <v>66</v>
      </c>
      <c r="G146" s="137">
        <v>5292567</v>
      </c>
    </row>
    <row r="147" spans="1:7" ht="33">
      <c r="A147" s="149" t="s">
        <v>25</v>
      </c>
      <c r="B147" s="125" t="s">
        <v>0</v>
      </c>
      <c r="C147" s="127" t="s">
        <v>62</v>
      </c>
      <c r="D147" s="127" t="s">
        <v>9</v>
      </c>
      <c r="E147" s="127" t="s">
        <v>199</v>
      </c>
      <c r="F147" s="127" t="s">
        <v>26</v>
      </c>
      <c r="G147" s="137">
        <v>2842313</v>
      </c>
    </row>
    <row r="148" spans="1:7" ht="16.5">
      <c r="A148" s="139" t="s">
        <v>241</v>
      </c>
      <c r="B148" s="125" t="s">
        <v>0</v>
      </c>
      <c r="C148" s="127" t="s">
        <v>62</v>
      </c>
      <c r="D148" s="127" t="s">
        <v>9</v>
      </c>
      <c r="E148" s="127" t="s">
        <v>199</v>
      </c>
      <c r="F148" s="127" t="s">
        <v>242</v>
      </c>
      <c r="G148" s="137">
        <v>28000</v>
      </c>
    </row>
    <row r="149" spans="1:7" ht="16.5">
      <c r="A149" s="139" t="s">
        <v>27</v>
      </c>
      <c r="B149" s="113" t="s">
        <v>0</v>
      </c>
      <c r="C149" s="113" t="s">
        <v>62</v>
      </c>
      <c r="D149" s="113" t="s">
        <v>9</v>
      </c>
      <c r="E149" s="127" t="s">
        <v>199</v>
      </c>
      <c r="F149" s="129" t="s">
        <v>28</v>
      </c>
      <c r="G149" s="148">
        <v>249000</v>
      </c>
    </row>
    <row r="150" spans="1:7" ht="17.25" customHeight="1">
      <c r="A150" s="150" t="s">
        <v>200</v>
      </c>
      <c r="B150" s="126" t="s">
        <v>0</v>
      </c>
      <c r="C150" s="126" t="s">
        <v>62</v>
      </c>
      <c r="D150" s="126" t="s">
        <v>9</v>
      </c>
      <c r="E150" s="127" t="s">
        <v>201</v>
      </c>
      <c r="F150" s="127"/>
      <c r="G150" s="148">
        <f>G151</f>
        <v>1228910</v>
      </c>
    </row>
    <row r="151" spans="1:7" ht="31.5" customHeight="1">
      <c r="A151" s="146" t="s">
        <v>25</v>
      </c>
      <c r="B151" s="126" t="s">
        <v>0</v>
      </c>
      <c r="C151" s="126" t="s">
        <v>62</v>
      </c>
      <c r="D151" s="126" t="s">
        <v>9</v>
      </c>
      <c r="E151" s="127" t="s">
        <v>201</v>
      </c>
      <c r="F151" s="127" t="s">
        <v>26</v>
      </c>
      <c r="G151" s="148">
        <v>1228910</v>
      </c>
    </row>
    <row r="152" spans="1:7" ht="18" customHeight="1">
      <c r="A152" s="146" t="s">
        <v>276</v>
      </c>
      <c r="B152" s="126" t="s">
        <v>0</v>
      </c>
      <c r="C152" s="126" t="s">
        <v>62</v>
      </c>
      <c r="D152" s="126" t="s">
        <v>9</v>
      </c>
      <c r="E152" s="127" t="s">
        <v>290</v>
      </c>
      <c r="F152" s="127"/>
      <c r="G152" s="148">
        <f>G153</f>
        <v>525000</v>
      </c>
    </row>
    <row r="153" spans="1:7" ht="17.25" customHeight="1">
      <c r="A153" s="146" t="s">
        <v>359</v>
      </c>
      <c r="B153" s="126" t="s">
        <v>0</v>
      </c>
      <c r="C153" s="126" t="s">
        <v>62</v>
      </c>
      <c r="D153" s="126" t="s">
        <v>9</v>
      </c>
      <c r="E153" s="127" t="s">
        <v>360</v>
      </c>
      <c r="F153" s="127"/>
      <c r="G153" s="148">
        <f>G154</f>
        <v>525000</v>
      </c>
    </row>
    <row r="154" spans="1:7" ht="31.5" customHeight="1">
      <c r="A154" s="150" t="s">
        <v>287</v>
      </c>
      <c r="B154" s="126" t="s">
        <v>0</v>
      </c>
      <c r="C154" s="126" t="s">
        <v>62</v>
      </c>
      <c r="D154" s="126" t="s">
        <v>9</v>
      </c>
      <c r="E154" s="127" t="s">
        <v>360</v>
      </c>
      <c r="F154" s="127" t="s">
        <v>286</v>
      </c>
      <c r="G154" s="148">
        <v>525000</v>
      </c>
    </row>
    <row r="155" spans="1:7" ht="33">
      <c r="A155" s="146" t="s">
        <v>315</v>
      </c>
      <c r="B155" s="126" t="s">
        <v>0</v>
      </c>
      <c r="C155" s="126" t="s">
        <v>62</v>
      </c>
      <c r="D155" s="126" t="s">
        <v>9</v>
      </c>
      <c r="E155" s="127" t="s">
        <v>212</v>
      </c>
      <c r="F155" s="127"/>
      <c r="G155" s="148">
        <f>G156</f>
        <v>0</v>
      </c>
    </row>
    <row r="156" spans="1:7" ht="16.5">
      <c r="A156" s="146" t="s">
        <v>276</v>
      </c>
      <c r="B156" s="126" t="s">
        <v>0</v>
      </c>
      <c r="C156" s="126" t="s">
        <v>62</v>
      </c>
      <c r="D156" s="126" t="s">
        <v>9</v>
      </c>
      <c r="E156" s="127" t="s">
        <v>278</v>
      </c>
      <c r="F156" s="127"/>
      <c r="G156" s="148">
        <f>G157</f>
        <v>0</v>
      </c>
    </row>
    <row r="157" spans="1:7" ht="16.5">
      <c r="A157" s="146" t="s">
        <v>277</v>
      </c>
      <c r="B157" s="126" t="s">
        <v>0</v>
      </c>
      <c r="C157" s="126" t="s">
        <v>62</v>
      </c>
      <c r="D157" s="126" t="s">
        <v>9</v>
      </c>
      <c r="E157" s="127" t="s">
        <v>279</v>
      </c>
      <c r="F157" s="127"/>
      <c r="G157" s="148">
        <f>G158</f>
        <v>0</v>
      </c>
    </row>
    <row r="158" spans="1:7" ht="33">
      <c r="A158" s="146" t="s">
        <v>25</v>
      </c>
      <c r="B158" s="126" t="s">
        <v>0</v>
      </c>
      <c r="C158" s="126" t="s">
        <v>62</v>
      </c>
      <c r="D158" s="126" t="s">
        <v>9</v>
      </c>
      <c r="E158" s="127" t="s">
        <v>279</v>
      </c>
      <c r="F158" s="127" t="s">
        <v>26</v>
      </c>
      <c r="G158" s="148">
        <v>0</v>
      </c>
    </row>
    <row r="159" spans="1:7" ht="16.5">
      <c r="A159" s="134" t="s">
        <v>67</v>
      </c>
      <c r="B159" s="123" t="s">
        <v>0</v>
      </c>
      <c r="C159" s="124" t="s">
        <v>62</v>
      </c>
      <c r="D159" s="124" t="s">
        <v>22</v>
      </c>
      <c r="E159" s="132"/>
      <c r="F159" s="124"/>
      <c r="G159" s="136">
        <f>G160</f>
        <v>2600611</v>
      </c>
    </row>
    <row r="160" spans="1:7" ht="33">
      <c r="A160" s="145" t="s">
        <v>314</v>
      </c>
      <c r="B160" s="125" t="s">
        <v>0</v>
      </c>
      <c r="C160" s="127" t="s">
        <v>62</v>
      </c>
      <c r="D160" s="127" t="s">
        <v>22</v>
      </c>
      <c r="E160" s="127" t="s">
        <v>202</v>
      </c>
      <c r="F160" s="127"/>
      <c r="G160" s="137">
        <f>G161</f>
        <v>2600611</v>
      </c>
    </row>
    <row r="161" spans="1:8" ht="23.25" customHeight="1">
      <c r="A161" s="145" t="s">
        <v>203</v>
      </c>
      <c r="B161" s="113" t="s">
        <v>0</v>
      </c>
      <c r="C161" s="113" t="s">
        <v>62</v>
      </c>
      <c r="D161" s="113" t="s">
        <v>22</v>
      </c>
      <c r="E161" s="127" t="s">
        <v>204</v>
      </c>
      <c r="F161" s="127"/>
      <c r="G161" s="137">
        <f>G162</f>
        <v>2600611</v>
      </c>
    </row>
    <row r="162" spans="1:8" ht="33">
      <c r="A162" s="145" t="s">
        <v>224</v>
      </c>
      <c r="B162" s="113" t="s">
        <v>0</v>
      </c>
      <c r="C162" s="113" t="s">
        <v>62</v>
      </c>
      <c r="D162" s="113" t="s">
        <v>22</v>
      </c>
      <c r="E162" s="113" t="s">
        <v>205</v>
      </c>
      <c r="F162" s="129"/>
      <c r="G162" s="148">
        <f>G163+G164</f>
        <v>2600611</v>
      </c>
    </row>
    <row r="163" spans="1:8" ht="23.25" customHeight="1">
      <c r="A163" s="145" t="s">
        <v>15</v>
      </c>
      <c r="B163" s="113" t="s">
        <v>0</v>
      </c>
      <c r="C163" s="113" t="s">
        <v>62</v>
      </c>
      <c r="D163" s="113" t="s">
        <v>22</v>
      </c>
      <c r="E163" s="113" t="s">
        <v>205</v>
      </c>
      <c r="F163" s="129" t="s">
        <v>16</v>
      </c>
      <c r="G163" s="148">
        <v>2245811</v>
      </c>
    </row>
    <row r="164" spans="1:8" ht="32.25" customHeight="1">
      <c r="A164" s="146" t="s">
        <v>25</v>
      </c>
      <c r="B164" s="113" t="s">
        <v>0</v>
      </c>
      <c r="C164" s="113" t="s">
        <v>62</v>
      </c>
      <c r="D164" s="113" t="s">
        <v>22</v>
      </c>
      <c r="E164" s="113" t="s">
        <v>205</v>
      </c>
      <c r="F164" s="129" t="s">
        <v>26</v>
      </c>
      <c r="G164" s="148">
        <v>354800</v>
      </c>
    </row>
    <row r="165" spans="1:8" ht="16.5">
      <c r="A165" s="317" t="s">
        <v>68</v>
      </c>
      <c r="B165" s="121" t="s">
        <v>0</v>
      </c>
      <c r="C165" s="121" t="s">
        <v>44</v>
      </c>
      <c r="D165" s="121"/>
      <c r="E165" s="121"/>
      <c r="F165" s="122"/>
      <c r="G165" s="322">
        <f>G166+G171</f>
        <v>383648</v>
      </c>
    </row>
    <row r="166" spans="1:8" ht="21" customHeight="1">
      <c r="A166" s="317" t="s">
        <v>69</v>
      </c>
      <c r="B166" s="121" t="s">
        <v>0</v>
      </c>
      <c r="C166" s="121" t="s">
        <v>44</v>
      </c>
      <c r="D166" s="121" t="s">
        <v>9</v>
      </c>
      <c r="E166" s="113"/>
      <c r="F166" s="129"/>
      <c r="G166" s="322">
        <f>G167</f>
        <v>149148</v>
      </c>
    </row>
    <row r="167" spans="1:8" ht="33">
      <c r="A167" s="145" t="s">
        <v>319</v>
      </c>
      <c r="B167" s="113" t="s">
        <v>0</v>
      </c>
      <c r="C167" s="113" t="s">
        <v>44</v>
      </c>
      <c r="D167" s="113" t="s">
        <v>9</v>
      </c>
      <c r="E167" s="113" t="s">
        <v>186</v>
      </c>
      <c r="F167" s="129"/>
      <c r="G167" s="148">
        <f>G168</f>
        <v>149148</v>
      </c>
    </row>
    <row r="168" spans="1:8" ht="15.75" customHeight="1">
      <c r="A168" s="118" t="s">
        <v>207</v>
      </c>
      <c r="B168" s="113" t="s">
        <v>0</v>
      </c>
      <c r="C168" s="113" t="s">
        <v>44</v>
      </c>
      <c r="D168" s="113" t="s">
        <v>9</v>
      </c>
      <c r="E168" s="113" t="s">
        <v>230</v>
      </c>
      <c r="F168" s="129"/>
      <c r="G168" s="148">
        <f>G169</f>
        <v>149148</v>
      </c>
    </row>
    <row r="169" spans="1:8" ht="16.5">
      <c r="A169" s="149" t="s">
        <v>208</v>
      </c>
      <c r="B169" s="113" t="s">
        <v>0</v>
      </c>
      <c r="C169" s="113" t="s">
        <v>44</v>
      </c>
      <c r="D169" s="113" t="s">
        <v>9</v>
      </c>
      <c r="E169" s="113" t="s">
        <v>261</v>
      </c>
      <c r="F169" s="129"/>
      <c r="G169" s="148">
        <f>G170</f>
        <v>149148</v>
      </c>
    </row>
    <row r="170" spans="1:8" ht="16.5">
      <c r="A170" s="146" t="s">
        <v>70</v>
      </c>
      <c r="B170" s="113" t="s">
        <v>0</v>
      </c>
      <c r="C170" s="113" t="s">
        <v>44</v>
      </c>
      <c r="D170" s="113" t="s">
        <v>9</v>
      </c>
      <c r="E170" s="113" t="s">
        <v>261</v>
      </c>
      <c r="F170" s="129" t="s">
        <v>71</v>
      </c>
      <c r="G170" s="148">
        <v>149148</v>
      </c>
    </row>
    <row r="171" spans="1:8" ht="16.5">
      <c r="A171" s="328" t="s">
        <v>72</v>
      </c>
      <c r="B171" s="121" t="s">
        <v>0</v>
      </c>
      <c r="C171" s="121" t="s">
        <v>44</v>
      </c>
      <c r="D171" s="121" t="s">
        <v>18</v>
      </c>
      <c r="E171" s="121"/>
      <c r="F171" s="122"/>
      <c r="G171" s="322">
        <f>+G176+G172</f>
        <v>234500</v>
      </c>
    </row>
    <row r="172" spans="1:8" ht="33" customHeight="1">
      <c r="A172" s="146" t="s">
        <v>318</v>
      </c>
      <c r="B172" s="129" t="s">
        <v>0</v>
      </c>
      <c r="C172" s="129" t="s">
        <v>44</v>
      </c>
      <c r="D172" s="129" t="s">
        <v>18</v>
      </c>
      <c r="E172" s="113" t="s">
        <v>250</v>
      </c>
      <c r="F172" s="129"/>
      <c r="G172" s="148">
        <f>G173</f>
        <v>0</v>
      </c>
    </row>
    <row r="173" spans="1:8" ht="14.25" customHeight="1">
      <c r="A173" s="146" t="s">
        <v>272</v>
      </c>
      <c r="B173" s="129" t="s">
        <v>0</v>
      </c>
      <c r="C173" s="129" t="s">
        <v>44</v>
      </c>
      <c r="D173" s="129" t="s">
        <v>18</v>
      </c>
      <c r="E173" s="113" t="s">
        <v>251</v>
      </c>
      <c r="F173" s="129"/>
      <c r="G173" s="148">
        <f>G174</f>
        <v>0</v>
      </c>
    </row>
    <row r="174" spans="1:8" ht="19.5" customHeight="1">
      <c r="A174" s="146" t="s">
        <v>237</v>
      </c>
      <c r="B174" s="129" t="s">
        <v>0</v>
      </c>
      <c r="C174" s="129" t="s">
        <v>44</v>
      </c>
      <c r="D174" s="129" t="s">
        <v>18</v>
      </c>
      <c r="E174" s="113" t="s">
        <v>252</v>
      </c>
      <c r="F174" s="129"/>
      <c r="G174" s="148">
        <f>G175</f>
        <v>0</v>
      </c>
    </row>
    <row r="175" spans="1:8" ht="33">
      <c r="A175" s="146" t="s">
        <v>235</v>
      </c>
      <c r="B175" s="129" t="s">
        <v>0</v>
      </c>
      <c r="C175" s="129" t="s">
        <v>44</v>
      </c>
      <c r="D175" s="129" t="s">
        <v>18</v>
      </c>
      <c r="E175" s="113" t="s">
        <v>252</v>
      </c>
      <c r="F175" s="129" t="s">
        <v>234</v>
      </c>
      <c r="G175" s="148">
        <v>0</v>
      </c>
      <c r="H175" s="73"/>
    </row>
    <row r="176" spans="1:8" ht="33">
      <c r="A176" s="145" t="s">
        <v>317</v>
      </c>
      <c r="B176" s="113" t="s">
        <v>0</v>
      </c>
      <c r="C176" s="113" t="s">
        <v>44</v>
      </c>
      <c r="D176" s="113" t="s">
        <v>18</v>
      </c>
      <c r="E176" s="113" t="s">
        <v>186</v>
      </c>
      <c r="F176" s="129"/>
      <c r="G176" s="148">
        <f>G177+G184</f>
        <v>234500</v>
      </c>
      <c r="H176" s="73"/>
    </row>
    <row r="177" spans="1:8" ht="22.5" customHeight="1">
      <c r="A177" s="145" t="s">
        <v>209</v>
      </c>
      <c r="B177" s="113" t="s">
        <v>0</v>
      </c>
      <c r="C177" s="113" t="s">
        <v>44</v>
      </c>
      <c r="D177" s="113" t="s">
        <v>18</v>
      </c>
      <c r="E177" s="113" t="s">
        <v>187</v>
      </c>
      <c r="F177" s="129"/>
      <c r="G177" s="148">
        <f>G178+G180+G182</f>
        <v>191500</v>
      </c>
      <c r="H177" s="73"/>
    </row>
    <row r="178" spans="1:8" ht="21" customHeight="1">
      <c r="A178" s="149" t="s">
        <v>210</v>
      </c>
      <c r="B178" s="113" t="s">
        <v>0</v>
      </c>
      <c r="C178" s="113" t="s">
        <v>44</v>
      </c>
      <c r="D178" s="113" t="s">
        <v>18</v>
      </c>
      <c r="E178" s="113" t="s">
        <v>253</v>
      </c>
      <c r="F178" s="129"/>
      <c r="G178" s="148">
        <f>+G179</f>
        <v>65000</v>
      </c>
      <c r="H178" s="73"/>
    </row>
    <row r="179" spans="1:8" ht="32.25" customHeight="1">
      <c r="A179" s="146" t="s">
        <v>235</v>
      </c>
      <c r="B179" s="113" t="s">
        <v>0</v>
      </c>
      <c r="C179" s="113" t="s">
        <v>44</v>
      </c>
      <c r="D179" s="113" t="s">
        <v>18</v>
      </c>
      <c r="E179" s="113" t="s">
        <v>253</v>
      </c>
      <c r="F179" s="129" t="s">
        <v>234</v>
      </c>
      <c r="G179" s="148">
        <v>65000</v>
      </c>
      <c r="H179" s="73"/>
    </row>
    <row r="180" spans="1:8" ht="16.5">
      <c r="A180" s="324" t="s">
        <v>73</v>
      </c>
      <c r="B180" s="129" t="s">
        <v>0</v>
      </c>
      <c r="C180" s="129" t="s">
        <v>44</v>
      </c>
      <c r="D180" s="129" t="s">
        <v>18</v>
      </c>
      <c r="E180" s="113" t="s">
        <v>254</v>
      </c>
      <c r="F180" s="129"/>
      <c r="G180" s="148">
        <f>+G181</f>
        <v>120000</v>
      </c>
      <c r="H180" s="73"/>
    </row>
    <row r="181" spans="1:8" ht="15.75" customHeight="1">
      <c r="A181" s="146" t="s">
        <v>235</v>
      </c>
      <c r="B181" s="129" t="s">
        <v>0</v>
      </c>
      <c r="C181" s="129" t="s">
        <v>44</v>
      </c>
      <c r="D181" s="129" t="s">
        <v>18</v>
      </c>
      <c r="E181" s="113" t="s">
        <v>254</v>
      </c>
      <c r="F181" s="129" t="s">
        <v>234</v>
      </c>
      <c r="G181" s="148">
        <v>120000</v>
      </c>
    </row>
    <row r="182" spans="1:8" ht="33">
      <c r="A182" s="149" t="s">
        <v>74</v>
      </c>
      <c r="B182" s="129" t="s">
        <v>0</v>
      </c>
      <c r="C182" s="129" t="s">
        <v>44</v>
      </c>
      <c r="D182" s="129" t="s">
        <v>18</v>
      </c>
      <c r="E182" s="113" t="s">
        <v>255</v>
      </c>
      <c r="F182" s="133"/>
      <c r="G182" s="148">
        <f>+G183</f>
        <v>6500</v>
      </c>
    </row>
    <row r="183" spans="1:8" ht="32.25" customHeight="1">
      <c r="A183" s="146" t="s">
        <v>235</v>
      </c>
      <c r="B183" s="129" t="s">
        <v>0</v>
      </c>
      <c r="C183" s="129" t="s">
        <v>44</v>
      </c>
      <c r="D183" s="129" t="s">
        <v>18</v>
      </c>
      <c r="E183" s="113" t="s">
        <v>255</v>
      </c>
      <c r="F183" s="129" t="s">
        <v>234</v>
      </c>
      <c r="G183" s="148">
        <v>6500</v>
      </c>
    </row>
    <row r="184" spans="1:8" ht="36.75" customHeight="1">
      <c r="A184" s="118" t="s">
        <v>207</v>
      </c>
      <c r="B184" s="113" t="s">
        <v>0</v>
      </c>
      <c r="C184" s="113" t="s">
        <v>44</v>
      </c>
      <c r="D184" s="113" t="s">
        <v>18</v>
      </c>
      <c r="E184" s="113" t="s">
        <v>230</v>
      </c>
      <c r="F184" s="129"/>
      <c r="G184" s="148">
        <f>G185</f>
        <v>43000</v>
      </c>
    </row>
    <row r="185" spans="1:8" ht="49.5">
      <c r="A185" s="118" t="s">
        <v>270</v>
      </c>
      <c r="B185" s="113" t="s">
        <v>0</v>
      </c>
      <c r="C185" s="113" t="s">
        <v>44</v>
      </c>
      <c r="D185" s="113" t="s">
        <v>18</v>
      </c>
      <c r="E185" s="113" t="s">
        <v>262</v>
      </c>
      <c r="F185" s="129"/>
      <c r="G185" s="148">
        <f>+G186</f>
        <v>43000</v>
      </c>
    </row>
    <row r="186" spans="1:8" ht="16.5">
      <c r="A186" s="146" t="s">
        <v>65</v>
      </c>
      <c r="B186" s="113" t="s">
        <v>0</v>
      </c>
      <c r="C186" s="113" t="s">
        <v>44</v>
      </c>
      <c r="D186" s="113" t="s">
        <v>18</v>
      </c>
      <c r="E186" s="113" t="s">
        <v>262</v>
      </c>
      <c r="F186" s="129" t="s">
        <v>66</v>
      </c>
      <c r="G186" s="148">
        <v>43000</v>
      </c>
    </row>
    <row r="187" spans="1:8" ht="16.5">
      <c r="A187" s="151" t="s">
        <v>75</v>
      </c>
      <c r="B187" s="121" t="s">
        <v>0</v>
      </c>
      <c r="C187" s="122" t="s">
        <v>76</v>
      </c>
      <c r="D187" s="122"/>
      <c r="E187" s="122"/>
      <c r="F187" s="122"/>
      <c r="G187" s="135">
        <f>G188</f>
        <v>4182993</v>
      </c>
    </row>
    <row r="188" spans="1:8" ht="16.5">
      <c r="A188" s="320" t="s">
        <v>77</v>
      </c>
      <c r="B188" s="122" t="s">
        <v>0</v>
      </c>
      <c r="C188" s="122" t="s">
        <v>76</v>
      </c>
      <c r="D188" s="121" t="s">
        <v>9</v>
      </c>
      <c r="E188" s="122"/>
      <c r="F188" s="122"/>
      <c r="G188" s="322">
        <f>G189+G193</f>
        <v>4182993</v>
      </c>
    </row>
    <row r="189" spans="1:8" ht="33">
      <c r="A189" s="103" t="s">
        <v>307</v>
      </c>
      <c r="B189" s="129" t="s">
        <v>0</v>
      </c>
      <c r="C189" s="129" t="s">
        <v>76</v>
      </c>
      <c r="D189" s="129" t="s">
        <v>9</v>
      </c>
      <c r="E189" s="129" t="s">
        <v>183</v>
      </c>
      <c r="F189" s="129"/>
      <c r="G189" s="148">
        <f>G190</f>
        <v>9500</v>
      </c>
    </row>
    <row r="190" spans="1:8" ht="18" customHeight="1">
      <c r="A190" s="107" t="s">
        <v>213</v>
      </c>
      <c r="B190" s="129" t="s">
        <v>0</v>
      </c>
      <c r="C190" s="129" t="s">
        <v>76</v>
      </c>
      <c r="D190" s="129" t="s">
        <v>9</v>
      </c>
      <c r="E190" s="129" t="s">
        <v>256</v>
      </c>
      <c r="F190" s="129"/>
      <c r="G190" s="148">
        <f>G191</f>
        <v>9500</v>
      </c>
    </row>
    <row r="191" spans="1:8" ht="19.5" customHeight="1">
      <c r="A191" s="327" t="s">
        <v>78</v>
      </c>
      <c r="B191" s="127" t="s">
        <v>0</v>
      </c>
      <c r="C191" s="129" t="s">
        <v>76</v>
      </c>
      <c r="D191" s="129" t="s">
        <v>9</v>
      </c>
      <c r="E191" s="127" t="s">
        <v>257</v>
      </c>
      <c r="F191" s="129"/>
      <c r="G191" s="148">
        <f>G192</f>
        <v>9500</v>
      </c>
    </row>
    <row r="192" spans="1:8" ht="36.75" customHeight="1">
      <c r="A192" s="149" t="s">
        <v>25</v>
      </c>
      <c r="B192" s="127" t="s">
        <v>0</v>
      </c>
      <c r="C192" s="129" t="s">
        <v>76</v>
      </c>
      <c r="D192" s="129" t="s">
        <v>9</v>
      </c>
      <c r="E192" s="127" t="s">
        <v>257</v>
      </c>
      <c r="F192" s="129" t="s">
        <v>26</v>
      </c>
      <c r="G192" s="148">
        <v>9500</v>
      </c>
    </row>
    <row r="193" spans="1:7" ht="20.25" customHeight="1">
      <c r="A193" s="103" t="s">
        <v>316</v>
      </c>
      <c r="B193" s="129" t="s">
        <v>0</v>
      </c>
      <c r="C193" s="129" t="s">
        <v>76</v>
      </c>
      <c r="D193" s="129" t="s">
        <v>9</v>
      </c>
      <c r="E193" s="129" t="s">
        <v>222</v>
      </c>
      <c r="F193" s="129"/>
      <c r="G193" s="148">
        <f>G194+G199+G202</f>
        <v>4173493</v>
      </c>
    </row>
    <row r="194" spans="1:7" ht="25.5" customHeight="1">
      <c r="A194" s="103" t="s">
        <v>214</v>
      </c>
      <c r="B194" s="126" t="s">
        <v>0</v>
      </c>
      <c r="C194" s="126" t="s">
        <v>76</v>
      </c>
      <c r="D194" s="126" t="s">
        <v>9</v>
      </c>
      <c r="E194" s="129" t="s">
        <v>206</v>
      </c>
      <c r="F194" s="129"/>
      <c r="G194" s="148">
        <f>G195</f>
        <v>3193943</v>
      </c>
    </row>
    <row r="195" spans="1:7" ht="49.5">
      <c r="A195" s="145" t="s">
        <v>64</v>
      </c>
      <c r="B195" s="126" t="s">
        <v>0</v>
      </c>
      <c r="C195" s="126" t="s">
        <v>76</v>
      </c>
      <c r="D195" s="126" t="s">
        <v>9</v>
      </c>
      <c r="E195" s="129" t="s">
        <v>258</v>
      </c>
      <c r="F195" s="129"/>
      <c r="G195" s="148">
        <f>G196+G197+G198</f>
        <v>3193943</v>
      </c>
    </row>
    <row r="196" spans="1:7" ht="16.5">
      <c r="A196" s="146" t="s">
        <v>65</v>
      </c>
      <c r="B196" s="126" t="s">
        <v>0</v>
      </c>
      <c r="C196" s="126" t="s">
        <v>76</v>
      </c>
      <c r="D196" s="126" t="s">
        <v>9</v>
      </c>
      <c r="E196" s="129" t="s">
        <v>258</v>
      </c>
      <c r="F196" s="129" t="s">
        <v>66</v>
      </c>
      <c r="G196" s="148">
        <v>1804841</v>
      </c>
    </row>
    <row r="197" spans="1:7" ht="33.75" customHeight="1">
      <c r="A197" s="146" t="s">
        <v>25</v>
      </c>
      <c r="B197" s="126" t="s">
        <v>0</v>
      </c>
      <c r="C197" s="126" t="s">
        <v>76</v>
      </c>
      <c r="D197" s="126" t="s">
        <v>9</v>
      </c>
      <c r="E197" s="129" t="s">
        <v>258</v>
      </c>
      <c r="F197" s="129" t="s">
        <v>26</v>
      </c>
      <c r="G197" s="148">
        <v>1070102</v>
      </c>
    </row>
    <row r="198" spans="1:7" ht="16.5">
      <c r="A198" s="146" t="s">
        <v>27</v>
      </c>
      <c r="B198" s="126" t="s">
        <v>0</v>
      </c>
      <c r="C198" s="126" t="s">
        <v>76</v>
      </c>
      <c r="D198" s="126" t="s">
        <v>9</v>
      </c>
      <c r="E198" s="129" t="s">
        <v>258</v>
      </c>
      <c r="F198" s="129" t="s">
        <v>28</v>
      </c>
      <c r="G198" s="148">
        <v>319000</v>
      </c>
    </row>
    <row r="199" spans="1:7" ht="20.25" customHeight="1">
      <c r="A199" s="140" t="s">
        <v>215</v>
      </c>
      <c r="B199" s="126" t="s">
        <v>0</v>
      </c>
      <c r="C199" s="126" t="s">
        <v>76</v>
      </c>
      <c r="D199" s="126" t="s">
        <v>9</v>
      </c>
      <c r="E199" s="129" t="s">
        <v>259</v>
      </c>
      <c r="F199" s="129"/>
      <c r="G199" s="148">
        <f>G200</f>
        <v>289550</v>
      </c>
    </row>
    <row r="200" spans="1:7" ht="16.5">
      <c r="A200" s="140" t="s">
        <v>79</v>
      </c>
      <c r="B200" s="126" t="s">
        <v>0</v>
      </c>
      <c r="C200" s="126" t="s">
        <v>76</v>
      </c>
      <c r="D200" s="126" t="s">
        <v>9</v>
      </c>
      <c r="E200" s="129" t="s">
        <v>260</v>
      </c>
      <c r="F200" s="129"/>
      <c r="G200" s="148">
        <f>G201</f>
        <v>289550</v>
      </c>
    </row>
    <row r="201" spans="1:7" ht="33">
      <c r="A201" s="146" t="s">
        <v>25</v>
      </c>
      <c r="B201" s="126" t="s">
        <v>0</v>
      </c>
      <c r="C201" s="126" t="s">
        <v>76</v>
      </c>
      <c r="D201" s="126" t="s">
        <v>9</v>
      </c>
      <c r="E201" s="129" t="s">
        <v>260</v>
      </c>
      <c r="F201" s="129" t="s">
        <v>26</v>
      </c>
      <c r="G201" s="148">
        <v>289550</v>
      </c>
    </row>
    <row r="202" spans="1:7" ht="16.5">
      <c r="A202" s="140" t="s">
        <v>363</v>
      </c>
      <c r="B202" s="126" t="s">
        <v>0</v>
      </c>
      <c r="C202" s="126" t="s">
        <v>76</v>
      </c>
      <c r="D202" s="126" t="s">
        <v>9</v>
      </c>
      <c r="E202" s="129" t="s">
        <v>362</v>
      </c>
      <c r="F202" s="129"/>
      <c r="G202" s="148">
        <f>G203</f>
        <v>690000</v>
      </c>
    </row>
    <row r="203" spans="1:7" ht="16.5">
      <c r="A203" s="140" t="s">
        <v>364</v>
      </c>
      <c r="B203" s="126" t="s">
        <v>0</v>
      </c>
      <c r="C203" s="126" t="s">
        <v>76</v>
      </c>
      <c r="D203" s="126" t="s">
        <v>9</v>
      </c>
      <c r="E203" s="129" t="s">
        <v>361</v>
      </c>
      <c r="F203" s="129"/>
      <c r="G203" s="148">
        <f>G204</f>
        <v>690000</v>
      </c>
    </row>
    <row r="204" spans="1:7" ht="33">
      <c r="A204" s="146" t="s">
        <v>25</v>
      </c>
      <c r="B204" s="126" t="s">
        <v>0</v>
      </c>
      <c r="C204" s="126" t="s">
        <v>76</v>
      </c>
      <c r="D204" s="126" t="s">
        <v>9</v>
      </c>
      <c r="E204" s="129" t="s">
        <v>361</v>
      </c>
      <c r="F204" s="129" t="s">
        <v>26</v>
      </c>
      <c r="G204" s="148">
        <v>690000</v>
      </c>
    </row>
    <row r="205" spans="1:7" ht="17.25" thickBot="1">
      <c r="A205" s="329" t="s">
        <v>80</v>
      </c>
      <c r="B205" s="330"/>
      <c r="C205" s="331"/>
      <c r="D205" s="331"/>
      <c r="E205" s="331"/>
      <c r="F205" s="331"/>
      <c r="G205" s="332">
        <f>G19+G55+G62+G81+G89+G141+G165+G187</f>
        <v>58235950.950000003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16383" man="1"/>
    <brk id="104" max="6" man="1"/>
    <brk id="15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46"/>
  <sheetViews>
    <sheetView view="pageBreakPreview" zoomScaleNormal="80" workbookViewId="0">
      <selection activeCell="A19" sqref="A19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341</v>
      </c>
      <c r="B1" s="269"/>
      <c r="C1" s="269"/>
      <c r="D1" s="269"/>
      <c r="E1" s="57"/>
      <c r="F1" s="57"/>
      <c r="G1" s="57"/>
    </row>
    <row r="2" spans="1:7" ht="15.75">
      <c r="A2" s="342" t="s">
        <v>342</v>
      </c>
      <c r="B2" s="270"/>
      <c r="C2" s="343"/>
      <c r="D2" s="343"/>
      <c r="E2" s="57"/>
      <c r="F2" s="57"/>
      <c r="G2" s="57"/>
    </row>
    <row r="3" spans="1:7" ht="15.75">
      <c r="A3" s="344" t="s">
        <v>343</v>
      </c>
      <c r="B3" s="270"/>
      <c r="C3" s="345"/>
      <c r="D3" s="345"/>
      <c r="E3" s="57"/>
      <c r="F3" s="58"/>
      <c r="G3" s="58"/>
    </row>
    <row r="4" spans="1:7" ht="15.75">
      <c r="A4" s="342" t="s">
        <v>344</v>
      </c>
      <c r="B4" s="270"/>
      <c r="C4" s="345"/>
      <c r="D4" s="345"/>
      <c r="E4" s="57"/>
      <c r="F4" s="57"/>
      <c r="G4" s="57"/>
    </row>
    <row r="5" spans="1:7" ht="15.75">
      <c r="A5" s="271" t="s">
        <v>347</v>
      </c>
      <c r="B5" s="270"/>
      <c r="C5" s="345"/>
      <c r="D5" s="345"/>
      <c r="E5" s="57"/>
      <c r="F5" s="57"/>
      <c r="G5" s="57"/>
    </row>
    <row r="6" spans="1:7" ht="15.75">
      <c r="A6" s="271" t="s">
        <v>345</v>
      </c>
      <c r="B6" s="270"/>
      <c r="C6" s="345"/>
      <c r="D6" s="345"/>
      <c r="E6" s="57"/>
      <c r="F6" s="57"/>
      <c r="G6" s="57"/>
    </row>
    <row r="7" spans="1:7" ht="15.75">
      <c r="A7" s="271" t="s">
        <v>346</v>
      </c>
      <c r="B7" s="270"/>
      <c r="C7" s="345"/>
      <c r="D7" s="345"/>
      <c r="E7" s="57"/>
      <c r="F7" s="57"/>
      <c r="G7" s="57"/>
    </row>
    <row r="8" spans="1:7" ht="15.75">
      <c r="A8" s="271" t="s">
        <v>358</v>
      </c>
      <c r="B8" s="270"/>
      <c r="C8" s="345"/>
      <c r="D8" s="345"/>
      <c r="E8" s="57"/>
      <c r="F8" s="57"/>
      <c r="G8" s="57"/>
    </row>
    <row r="9" spans="1:7" ht="15.75">
      <c r="A9" s="271" t="s">
        <v>366</v>
      </c>
      <c r="B9" s="270"/>
      <c r="C9" s="269"/>
      <c r="D9" s="269"/>
      <c r="E9" s="57"/>
      <c r="F9" s="57"/>
      <c r="G9" s="57"/>
    </row>
    <row r="10" spans="1:7" ht="15.75">
      <c r="A10" s="268" t="s">
        <v>370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59" t="s">
        <v>302</v>
      </c>
      <c r="B12" s="359"/>
      <c r="C12" s="359"/>
      <c r="D12" s="359"/>
    </row>
    <row r="13" spans="1:7" ht="16.5">
      <c r="A13" s="360" t="s">
        <v>154</v>
      </c>
      <c r="B13" s="360"/>
      <c r="C13" s="360"/>
      <c r="D13" s="360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5904337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4073156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138000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316900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v>316900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80500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v>67500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9703600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Вед.2020!G82</f>
        <v>9703600</v>
      </c>
      <c r="E28" s="49"/>
    </row>
    <row r="29" spans="1:5" ht="16.5">
      <c r="A29" s="109" t="s">
        <v>298</v>
      </c>
      <c r="B29" s="129" t="s">
        <v>22</v>
      </c>
      <c r="C29" s="127" t="s">
        <v>297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24897571.949999999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Вед.2020!G90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Вед.2020!G102</f>
        <v>16620965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Вед.2020!G113</f>
        <v>1969781.95</v>
      </c>
      <c r="E33" s="49"/>
    </row>
    <row r="34" spans="1:5" ht="22.5" customHeight="1">
      <c r="A34" s="109" t="s">
        <v>269</v>
      </c>
      <c r="B34" s="129" t="s">
        <v>50</v>
      </c>
      <c r="C34" s="129" t="s">
        <v>50</v>
      </c>
      <c r="D34" s="147">
        <v>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12766401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Вед.2020!G142</f>
        <v>10165790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Вед.2020!G159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383648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v>149148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Вед.2020!G171</f>
        <v>234500</v>
      </c>
    </row>
    <row r="41" spans="1:5" ht="16.5">
      <c r="A41" s="176" t="s">
        <v>75</v>
      </c>
      <c r="B41" s="122" t="s">
        <v>76</v>
      </c>
      <c r="C41" s="122"/>
      <c r="D41" s="142">
        <f>D42</f>
        <v>4182993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Вед.2020!G188</f>
        <v>4182993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58235950.950000003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S176"/>
  <sheetViews>
    <sheetView tabSelected="1" view="pageBreakPreview" zoomScaleNormal="80" workbookViewId="0">
      <selection activeCell="H14" sqref="H14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336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337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348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338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339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357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367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371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0" t="s">
        <v>216</v>
      </c>
      <c r="B12" s="360"/>
      <c r="C12" s="360"/>
      <c r="D12" s="360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0" t="s">
        <v>229</v>
      </c>
      <c r="B13" s="360"/>
      <c r="C13" s="360"/>
      <c r="D13" s="360"/>
      <c r="E13" s="361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0" t="s">
        <v>217</v>
      </c>
      <c r="B14" s="360"/>
      <c r="C14" s="360"/>
      <c r="D14" s="360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2" t="s">
        <v>303</v>
      </c>
      <c r="B15" s="362"/>
      <c r="C15" s="362"/>
      <c r="D15" s="362"/>
      <c r="E15" s="361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304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D20+D24+D29+D38+D50+D62+D73+D79+D83+D87+D103+D116+D135+D124</f>
        <v>52032713.950000003</v>
      </c>
      <c r="E19" s="59"/>
      <c r="F19" s="85"/>
    </row>
    <row r="20" spans="1:9" ht="41.25" customHeight="1">
      <c r="A20" s="291" t="s">
        <v>313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v>64400</v>
      </c>
      <c r="E23" s="86"/>
      <c r="F23" s="85"/>
    </row>
    <row r="24" spans="1:9" ht="50.25" customHeight="1">
      <c r="A24" s="181" t="s">
        <v>309</v>
      </c>
      <c r="B24" s="64" t="s">
        <v>171</v>
      </c>
      <c r="C24" s="64"/>
      <c r="D24" s="182">
        <f>D25</f>
        <v>67500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67500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67500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v>12000</v>
      </c>
      <c r="E27" s="87"/>
      <c r="F27" s="85"/>
    </row>
    <row r="28" spans="1:9" ht="37.35" customHeight="1">
      <c r="A28" s="109" t="s">
        <v>25</v>
      </c>
      <c r="B28" s="66" t="s">
        <v>173</v>
      </c>
      <c r="C28" s="66" t="s">
        <v>26</v>
      </c>
      <c r="D28" s="183">
        <v>55500</v>
      </c>
      <c r="E28" s="87"/>
      <c r="F28" s="85"/>
    </row>
    <row r="29" spans="1:9" ht="36" customHeight="1">
      <c r="A29" s="201" t="s">
        <v>322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316</v>
      </c>
      <c r="B38" s="68" t="s">
        <v>222</v>
      </c>
      <c r="C38" s="68"/>
      <c r="D38" s="189">
        <f>D39+D44+D47</f>
        <v>4173493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3193943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3193943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1804841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1070102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289550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289550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289550</v>
      </c>
      <c r="E46" s="87"/>
      <c r="F46" s="85"/>
    </row>
    <row r="47" spans="1:6" ht="17.25" customHeight="1">
      <c r="A47" s="353" t="s">
        <v>363</v>
      </c>
      <c r="B47" s="71" t="s">
        <v>362</v>
      </c>
      <c r="C47" s="120"/>
      <c r="D47" s="190">
        <f>D48</f>
        <v>690000</v>
      </c>
      <c r="E47" s="87"/>
      <c r="F47" s="85"/>
    </row>
    <row r="48" spans="1:6" ht="18" customHeight="1">
      <c r="A48" s="353" t="s">
        <v>364</v>
      </c>
      <c r="B48" s="71" t="s">
        <v>361</v>
      </c>
      <c r="C48" s="120"/>
      <c r="D48" s="190">
        <f>D49</f>
        <v>690000</v>
      </c>
      <c r="E48" s="87"/>
      <c r="F48" s="85"/>
    </row>
    <row r="49" spans="1:6" ht="36.75" customHeight="1">
      <c r="A49" s="355" t="s">
        <v>25</v>
      </c>
      <c r="B49" s="71" t="s">
        <v>361</v>
      </c>
      <c r="C49" s="120" t="s">
        <v>26</v>
      </c>
      <c r="D49" s="190">
        <v>690000</v>
      </c>
      <c r="E49" s="87"/>
      <c r="F49" s="85"/>
    </row>
    <row r="50" spans="1:6" ht="55.5" customHeight="1">
      <c r="A50" s="188" t="s">
        <v>312</v>
      </c>
      <c r="B50" s="202" t="s">
        <v>211</v>
      </c>
      <c r="C50" s="202"/>
      <c r="D50" s="182">
        <f>D51+D56+D59</f>
        <v>16620965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404295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0</v>
      </c>
      <c r="E53" s="87"/>
      <c r="F53" s="85"/>
    </row>
    <row r="54" spans="1:6" ht="19.5" customHeight="1">
      <c r="A54" s="150" t="s">
        <v>288</v>
      </c>
      <c r="B54" s="69" t="s">
        <v>289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289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0</v>
      </c>
      <c r="E58" s="87"/>
      <c r="F58" s="85"/>
    </row>
    <row r="59" spans="1:6" ht="35.25" customHeight="1">
      <c r="A59" s="146" t="s">
        <v>332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333</v>
      </c>
      <c r="B60" s="127" t="s">
        <v>335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335</v>
      </c>
      <c r="C61" s="126" t="s">
        <v>54</v>
      </c>
      <c r="D61" s="137">
        <v>16216670</v>
      </c>
      <c r="E61" s="87"/>
      <c r="F61" s="85"/>
    </row>
    <row r="62" spans="1:6" ht="55.5" customHeight="1">
      <c r="A62" s="305" t="s">
        <v>307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310</v>
      </c>
      <c r="B73" s="232" t="s">
        <v>179</v>
      </c>
      <c r="C73" s="232"/>
      <c r="D73" s="233">
        <f>D74+D77</f>
        <v>9703600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521600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521600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521600</v>
      </c>
      <c r="E76" s="87"/>
      <c r="F76" s="85"/>
    </row>
    <row r="77" spans="1:6" ht="18" customHeight="1">
      <c r="A77" s="149" t="s">
        <v>293</v>
      </c>
      <c r="B77" s="127" t="s">
        <v>292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305</v>
      </c>
      <c r="B78" s="127" t="s">
        <v>291</v>
      </c>
      <c r="C78" s="297" t="s">
        <v>321</v>
      </c>
      <c r="D78" s="137">
        <v>9182000</v>
      </c>
      <c r="E78" s="87"/>
      <c r="F78" s="85"/>
    </row>
    <row r="79" spans="1:6" ht="51" customHeight="1">
      <c r="A79" s="295" t="s">
        <v>308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318</v>
      </c>
      <c r="B83" s="124" t="s">
        <v>195</v>
      </c>
      <c r="C83" s="124"/>
      <c r="D83" s="136">
        <f>D84</f>
        <v>0</v>
      </c>
      <c r="E83" s="87"/>
      <c r="F83" s="85"/>
    </row>
    <row r="84" spans="1:6" ht="24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323</v>
      </c>
      <c r="B87" s="68" t="s">
        <v>202</v>
      </c>
      <c r="C87" s="72"/>
      <c r="D87" s="182">
        <f>D88+D96+D100</f>
        <v>12766401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9640790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8411880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2842313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1228910</v>
      </c>
      <c r="E94" s="88"/>
      <c r="F94" s="89"/>
    </row>
    <row r="95" spans="1:6" s="90" customFormat="1" ht="36.75" customHeight="1">
      <c r="A95" s="277" t="s">
        <v>25</v>
      </c>
      <c r="B95" s="287" t="s">
        <v>201</v>
      </c>
      <c r="C95" s="287" t="s">
        <v>26</v>
      </c>
      <c r="D95" s="294">
        <v>1228910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352" t="s">
        <v>276</v>
      </c>
      <c r="B100" s="354" t="s">
        <v>290</v>
      </c>
      <c r="C100" s="71"/>
      <c r="D100" s="190">
        <f>D101</f>
        <v>525000</v>
      </c>
      <c r="E100" s="88"/>
      <c r="F100" s="89"/>
    </row>
    <row r="101" spans="1:6" s="90" customFormat="1" ht="16.5" customHeight="1">
      <c r="A101" s="351" t="s">
        <v>359</v>
      </c>
      <c r="B101" s="70" t="s">
        <v>360</v>
      </c>
      <c r="C101" s="71"/>
      <c r="D101" s="190">
        <f>D102</f>
        <v>525000</v>
      </c>
      <c r="E101" s="88"/>
      <c r="F101" s="89"/>
    </row>
    <row r="102" spans="1:6" s="90" customFormat="1" ht="35.25" customHeight="1">
      <c r="A102" s="221" t="s">
        <v>25</v>
      </c>
      <c r="B102" s="70" t="s">
        <v>360</v>
      </c>
      <c r="C102" s="71" t="s">
        <v>26</v>
      </c>
      <c r="D102" s="190">
        <v>525000</v>
      </c>
      <c r="E102" s="88"/>
      <c r="F102" s="89"/>
    </row>
    <row r="103" spans="1:6" s="90" customFormat="1" ht="49.5" customHeight="1">
      <c r="A103" s="134" t="s">
        <v>319</v>
      </c>
      <c r="B103" s="72" t="s">
        <v>186</v>
      </c>
      <c r="C103" s="68"/>
      <c r="D103" s="189">
        <f>D104+D111</f>
        <v>383648</v>
      </c>
      <c r="E103" s="88"/>
      <c r="F103" s="89"/>
    </row>
    <row r="104" spans="1:6" s="90" customFormat="1" ht="17.25" customHeight="1">
      <c r="A104" s="259" t="s">
        <v>209</v>
      </c>
      <c r="B104" s="250" t="s">
        <v>187</v>
      </c>
      <c r="C104" s="120"/>
      <c r="D104" s="222">
        <f>D105+D107+D109</f>
        <v>191500</v>
      </c>
      <c r="E104" s="88"/>
      <c r="F104" s="89"/>
    </row>
    <row r="105" spans="1:6" s="90" customFormat="1" ht="30.75" customHeight="1">
      <c r="A105" s="255" t="s">
        <v>210</v>
      </c>
      <c r="B105" s="256" t="s">
        <v>253</v>
      </c>
      <c r="C105" s="228"/>
      <c r="D105" s="229">
        <f>+ D106</f>
        <v>65000</v>
      </c>
      <c r="E105" s="88"/>
      <c r="F105" s="89"/>
    </row>
    <row r="106" spans="1:6" s="90" customFormat="1" ht="33.75" customHeight="1">
      <c r="A106" s="109" t="s">
        <v>236</v>
      </c>
      <c r="B106" s="70" t="s">
        <v>253</v>
      </c>
      <c r="C106" s="71" t="s">
        <v>234</v>
      </c>
      <c r="D106" s="190">
        <v>65000</v>
      </c>
      <c r="E106" s="88"/>
      <c r="F106" s="89"/>
    </row>
    <row r="107" spans="1:6" s="90" customFormat="1" ht="19.5" customHeight="1">
      <c r="A107" s="111" t="s">
        <v>73</v>
      </c>
      <c r="B107" s="70" t="s">
        <v>254</v>
      </c>
      <c r="C107" s="71"/>
      <c r="D107" s="190">
        <f>+D108</f>
        <v>120000</v>
      </c>
      <c r="E107" s="88"/>
      <c r="F107" s="89"/>
    </row>
    <row r="108" spans="1:6" s="90" customFormat="1" ht="33" customHeight="1">
      <c r="A108" s="109" t="s">
        <v>236</v>
      </c>
      <c r="B108" s="70" t="s">
        <v>254</v>
      </c>
      <c r="C108" s="71" t="s">
        <v>234</v>
      </c>
      <c r="D108" s="190">
        <v>120000</v>
      </c>
      <c r="E108" s="88"/>
      <c r="F108" s="89"/>
    </row>
    <row r="109" spans="1:6" s="90" customFormat="1" ht="31.5" customHeight="1">
      <c r="A109" s="114" t="s">
        <v>74</v>
      </c>
      <c r="B109" s="70" t="s">
        <v>255</v>
      </c>
      <c r="C109" s="75"/>
      <c r="D109" s="190">
        <f>+D110</f>
        <v>6500</v>
      </c>
      <c r="E109" s="88"/>
      <c r="F109" s="89"/>
    </row>
    <row r="110" spans="1:6" ht="37.5" customHeight="1">
      <c r="A110" s="221" t="s">
        <v>236</v>
      </c>
      <c r="B110" s="70" t="s">
        <v>255</v>
      </c>
      <c r="C110" s="71" t="s">
        <v>234</v>
      </c>
      <c r="D110" s="190">
        <v>6500</v>
      </c>
      <c r="E110" s="87"/>
      <c r="F110" s="85"/>
    </row>
    <row r="111" spans="1:6" ht="39" customHeight="1">
      <c r="A111" s="118" t="s">
        <v>207</v>
      </c>
      <c r="B111" s="70" t="s">
        <v>230</v>
      </c>
      <c r="C111" s="71"/>
      <c r="D111" s="190">
        <f>D112+D114</f>
        <v>192148</v>
      </c>
      <c r="E111" s="87"/>
      <c r="F111" s="85"/>
    </row>
    <row r="112" spans="1:6" ht="21.75" customHeight="1">
      <c r="A112" s="251" t="s">
        <v>208</v>
      </c>
      <c r="B112" s="250" t="s">
        <v>261</v>
      </c>
      <c r="C112" s="120"/>
      <c r="D112" s="222">
        <f>D113</f>
        <v>149148</v>
      </c>
      <c r="E112" s="87"/>
      <c r="F112" s="85"/>
    </row>
    <row r="113" spans="1:6" ht="24" customHeight="1">
      <c r="A113" s="146" t="s">
        <v>70</v>
      </c>
      <c r="B113" s="113" t="s">
        <v>261</v>
      </c>
      <c r="C113" s="129" t="s">
        <v>71</v>
      </c>
      <c r="D113" s="148">
        <v>149148</v>
      </c>
      <c r="E113" s="87"/>
      <c r="F113" s="85"/>
    </row>
    <row r="114" spans="1:6" ht="51.75" customHeight="1">
      <c r="A114" s="245" t="s">
        <v>271</v>
      </c>
      <c r="B114" s="113" t="s">
        <v>262</v>
      </c>
      <c r="C114" s="129"/>
      <c r="D114" s="148">
        <f>+D115</f>
        <v>43000</v>
      </c>
      <c r="E114" s="87"/>
      <c r="F114" s="85"/>
    </row>
    <row r="115" spans="1:6" ht="22.5" customHeight="1">
      <c r="A115" s="109" t="s">
        <v>65</v>
      </c>
      <c r="B115" s="113" t="s">
        <v>262</v>
      </c>
      <c r="C115" s="129" t="s">
        <v>66</v>
      </c>
      <c r="D115" s="148">
        <v>43000</v>
      </c>
      <c r="E115" s="87"/>
      <c r="F115" s="85"/>
    </row>
    <row r="116" spans="1:6" ht="51.75" customHeight="1">
      <c r="A116" s="141" t="s">
        <v>320</v>
      </c>
      <c r="B116" s="124" t="s">
        <v>190</v>
      </c>
      <c r="C116" s="124"/>
      <c r="D116" s="136">
        <f>D117</f>
        <v>1831881.95</v>
      </c>
      <c r="E116" s="87"/>
      <c r="F116" s="85"/>
    </row>
    <row r="117" spans="1:6" ht="27" customHeight="1">
      <c r="A117" s="112" t="s">
        <v>155</v>
      </c>
      <c r="B117" s="236" t="s">
        <v>191</v>
      </c>
      <c r="C117" s="236"/>
      <c r="D117" s="185">
        <f>D118+D120+D122</f>
        <v>1831881.95</v>
      </c>
      <c r="E117" s="87"/>
      <c r="F117" s="85"/>
    </row>
    <row r="118" spans="1:6" ht="31.5" customHeight="1">
      <c r="A118" s="203" t="s">
        <v>60</v>
      </c>
      <c r="B118" s="66" t="s">
        <v>192</v>
      </c>
      <c r="C118" s="66"/>
      <c r="D118" s="183">
        <f>D119</f>
        <v>580855</v>
      </c>
      <c r="E118" s="87"/>
      <c r="F118" s="85"/>
    </row>
    <row r="119" spans="1:6" ht="31.5" customHeight="1">
      <c r="A119" s="203" t="s">
        <v>25</v>
      </c>
      <c r="B119" s="66" t="s">
        <v>192</v>
      </c>
      <c r="C119" s="66" t="s">
        <v>26</v>
      </c>
      <c r="D119" s="183">
        <v>580855</v>
      </c>
      <c r="E119" s="87"/>
      <c r="F119" s="85"/>
    </row>
    <row r="120" spans="1:6" ht="18.75" customHeight="1">
      <c r="A120" s="109" t="s">
        <v>46</v>
      </c>
      <c r="B120" s="66" t="s">
        <v>56</v>
      </c>
      <c r="C120" s="66"/>
      <c r="D120" s="183">
        <f>D121</f>
        <v>448505</v>
      </c>
      <c r="E120" s="87"/>
      <c r="F120" s="85"/>
    </row>
    <row r="121" spans="1:6" ht="33.75" customHeight="1">
      <c r="A121" s="109" t="s">
        <v>25</v>
      </c>
      <c r="B121" s="66" t="s">
        <v>56</v>
      </c>
      <c r="C121" s="66" t="s">
        <v>26</v>
      </c>
      <c r="D121" s="183">
        <v>448505</v>
      </c>
      <c r="E121" s="87"/>
      <c r="F121" s="85"/>
    </row>
    <row r="122" spans="1:6" ht="20.25" customHeight="1">
      <c r="A122" s="257" t="s">
        <v>275</v>
      </c>
      <c r="B122" s="66" t="s">
        <v>274</v>
      </c>
      <c r="C122" s="66"/>
      <c r="D122" s="183">
        <f>D123</f>
        <v>802521.95</v>
      </c>
      <c r="E122" s="87"/>
      <c r="F122" s="85"/>
    </row>
    <row r="123" spans="1:6" ht="34.5" customHeight="1">
      <c r="A123" s="109" t="s">
        <v>25</v>
      </c>
      <c r="B123" s="66" t="s">
        <v>274</v>
      </c>
      <c r="C123" s="66" t="s">
        <v>26</v>
      </c>
      <c r="D123" s="183">
        <v>802521.95</v>
      </c>
      <c r="E123" s="87"/>
      <c r="F123" s="85"/>
    </row>
    <row r="124" spans="1:6" ht="51.75" customHeight="1">
      <c r="A124" s="252" t="s">
        <v>311</v>
      </c>
      <c r="B124" s="290" t="s">
        <v>168</v>
      </c>
      <c r="C124" s="131"/>
      <c r="D124" s="283">
        <f>D125</f>
        <v>6306825</v>
      </c>
      <c r="E124" s="87"/>
      <c r="F124" s="85"/>
    </row>
    <row r="125" spans="1:6" ht="32.25" customHeight="1">
      <c r="A125" s="140" t="s">
        <v>325</v>
      </c>
      <c r="B125" s="279" t="s">
        <v>324</v>
      </c>
      <c r="C125" s="288"/>
      <c r="D125" s="289">
        <f>D129+D126+D132</f>
        <v>6306825</v>
      </c>
      <c r="E125" s="87"/>
      <c r="F125" s="85"/>
    </row>
    <row r="126" spans="1:6" ht="66" customHeight="1">
      <c r="A126" s="140" t="s">
        <v>326</v>
      </c>
      <c r="B126" s="279" t="s">
        <v>327</v>
      </c>
      <c r="C126" s="288"/>
      <c r="D126" s="289">
        <f>D127+D128</f>
        <v>6243476.9000000004</v>
      </c>
      <c r="E126" s="87"/>
      <c r="F126" s="85"/>
    </row>
    <row r="127" spans="1:6" ht="37.5" customHeight="1">
      <c r="A127" s="109" t="s">
        <v>25</v>
      </c>
      <c r="B127" s="279" t="s">
        <v>327</v>
      </c>
      <c r="C127" s="299" t="s">
        <v>26</v>
      </c>
      <c r="D127" s="289">
        <v>0</v>
      </c>
      <c r="E127" s="87"/>
      <c r="F127" s="85"/>
    </row>
    <row r="128" spans="1:6" ht="18" customHeight="1">
      <c r="A128" s="349" t="s">
        <v>53</v>
      </c>
      <c r="B128" s="279" t="s">
        <v>327</v>
      </c>
      <c r="C128" s="299" t="s">
        <v>54</v>
      </c>
      <c r="D128" s="289">
        <v>6243476.9000000004</v>
      </c>
      <c r="E128" s="87"/>
      <c r="F128" s="85"/>
    </row>
    <row r="129" spans="1:6" ht="52.5" customHeight="1">
      <c r="A129" s="146" t="s">
        <v>329</v>
      </c>
      <c r="B129" s="279" t="s">
        <v>328</v>
      </c>
      <c r="C129" s="279"/>
      <c r="D129" s="284">
        <f>D130+D131</f>
        <v>31674.05</v>
      </c>
      <c r="E129" s="87"/>
      <c r="F129" s="85"/>
    </row>
    <row r="130" spans="1:6" ht="36.75" customHeight="1">
      <c r="A130" s="109" t="s">
        <v>25</v>
      </c>
      <c r="B130" s="279" t="s">
        <v>328</v>
      </c>
      <c r="C130" s="300" t="s">
        <v>26</v>
      </c>
      <c r="D130" s="284">
        <v>0</v>
      </c>
      <c r="E130" s="87"/>
      <c r="F130" s="85"/>
    </row>
    <row r="131" spans="1:6" ht="18.75" customHeight="1">
      <c r="A131" s="349" t="s">
        <v>53</v>
      </c>
      <c r="B131" s="279" t="s">
        <v>328</v>
      </c>
      <c r="C131" s="300" t="s">
        <v>54</v>
      </c>
      <c r="D131" s="278">
        <v>31674.05</v>
      </c>
      <c r="E131" s="87"/>
      <c r="F131" s="85"/>
    </row>
    <row r="132" spans="1:6" ht="38.25" customHeight="1">
      <c r="A132" s="321" t="s">
        <v>331</v>
      </c>
      <c r="B132" s="279" t="s">
        <v>330</v>
      </c>
      <c r="C132" s="279"/>
      <c r="D132" s="284">
        <f>D133+D134</f>
        <v>31674.05</v>
      </c>
      <c r="E132" s="87"/>
      <c r="F132" s="85"/>
    </row>
    <row r="133" spans="1:6" ht="35.25" customHeight="1">
      <c r="A133" s="109" t="s">
        <v>25</v>
      </c>
      <c r="B133" s="279" t="s">
        <v>330</v>
      </c>
      <c r="C133" s="279" t="s">
        <v>26</v>
      </c>
      <c r="D133" s="284">
        <v>0</v>
      </c>
      <c r="E133" s="87"/>
      <c r="F133" s="85"/>
    </row>
    <row r="134" spans="1:6" ht="19.5" customHeight="1">
      <c r="A134" s="350" t="s">
        <v>53</v>
      </c>
      <c r="B134" s="279" t="s">
        <v>330</v>
      </c>
      <c r="C134" s="299" t="s">
        <v>54</v>
      </c>
      <c r="D134" s="289">
        <v>31674.05</v>
      </c>
      <c r="E134" s="87"/>
      <c r="F134" s="85"/>
    </row>
    <row r="135" spans="1:6" ht="53.25" customHeight="1">
      <c r="A135" s="301" t="s">
        <v>273</v>
      </c>
      <c r="B135" s="302" t="s">
        <v>212</v>
      </c>
      <c r="C135" s="303"/>
      <c r="D135" s="304">
        <f>D136</f>
        <v>0</v>
      </c>
      <c r="E135" s="87"/>
      <c r="F135" s="85"/>
    </row>
    <row r="136" spans="1:6" ht="22.5" customHeight="1">
      <c r="A136" s="274" t="s">
        <v>276</v>
      </c>
      <c r="B136" s="69" t="s">
        <v>278</v>
      </c>
      <c r="C136" s="225"/>
      <c r="D136" s="137">
        <f>D137</f>
        <v>0</v>
      </c>
      <c r="E136" s="87"/>
      <c r="F136" s="85"/>
    </row>
    <row r="137" spans="1:6" ht="20.25" customHeight="1">
      <c r="A137" s="149" t="s">
        <v>277</v>
      </c>
      <c r="B137" s="66" t="s">
        <v>279</v>
      </c>
      <c r="C137" s="127"/>
      <c r="D137" s="137">
        <f>D138</f>
        <v>0</v>
      </c>
      <c r="E137" s="87"/>
      <c r="F137" s="85"/>
    </row>
    <row r="138" spans="1:6" ht="39.75" customHeight="1">
      <c r="A138" s="274" t="s">
        <v>25</v>
      </c>
      <c r="B138" s="69" t="s">
        <v>279</v>
      </c>
      <c r="C138" s="225" t="s">
        <v>26</v>
      </c>
      <c r="D138" s="137">
        <v>0</v>
      </c>
      <c r="E138" s="87"/>
      <c r="F138" s="85"/>
    </row>
    <row r="139" spans="1:6" ht="36.75" customHeight="1">
      <c r="A139" s="206" t="s">
        <v>58</v>
      </c>
      <c r="B139" s="207" t="s">
        <v>156</v>
      </c>
      <c r="C139" s="208"/>
      <c r="D139" s="209">
        <f>D140+D143+D146+D154</f>
        <v>6203237</v>
      </c>
      <c r="E139" s="87"/>
      <c r="F139" s="85"/>
    </row>
    <row r="140" spans="1:6" ht="41.25" customHeight="1">
      <c r="A140" s="181" t="s">
        <v>19</v>
      </c>
      <c r="B140" s="101" t="s">
        <v>159</v>
      </c>
      <c r="C140" s="64"/>
      <c r="D140" s="182">
        <f>D141</f>
        <v>441896</v>
      </c>
      <c r="E140" s="87"/>
      <c r="F140" s="85"/>
    </row>
    <row r="141" spans="1:6" ht="36" customHeight="1">
      <c r="A141" s="102" t="s">
        <v>20</v>
      </c>
      <c r="B141" s="100" t="s">
        <v>160</v>
      </c>
      <c r="C141" s="66"/>
      <c r="D141" s="183">
        <f>D142</f>
        <v>441896</v>
      </c>
      <c r="E141" s="87"/>
      <c r="F141" s="85"/>
    </row>
    <row r="142" spans="1:6" ht="35.25" customHeight="1">
      <c r="A142" s="102" t="s">
        <v>15</v>
      </c>
      <c r="B142" s="100" t="s">
        <v>160</v>
      </c>
      <c r="C142" s="66" t="s">
        <v>16</v>
      </c>
      <c r="D142" s="183">
        <v>441896</v>
      </c>
      <c r="E142" s="87"/>
      <c r="F142" s="85"/>
    </row>
    <row r="143" spans="1:6" ht="36" customHeight="1">
      <c r="A143" s="211" t="s">
        <v>13</v>
      </c>
      <c r="B143" s="216" t="s">
        <v>157</v>
      </c>
      <c r="C143" s="212"/>
      <c r="D143" s="213">
        <f>D144</f>
        <v>1226285</v>
      </c>
      <c r="E143" s="87"/>
      <c r="F143" s="85"/>
    </row>
    <row r="144" spans="1:6" s="90" customFormat="1" ht="21" customHeight="1">
      <c r="A144" s="217" t="s">
        <v>14</v>
      </c>
      <c r="B144" s="218" t="s">
        <v>158</v>
      </c>
      <c r="C144" s="198"/>
      <c r="D144" s="215">
        <f>D145</f>
        <v>1226285</v>
      </c>
      <c r="E144" s="88"/>
      <c r="F144" s="89"/>
    </row>
    <row r="145" spans="1:6" s="90" customFormat="1" ht="36" customHeight="1">
      <c r="A145" s="102" t="s">
        <v>15</v>
      </c>
      <c r="B145" s="100" t="s">
        <v>158</v>
      </c>
      <c r="C145" s="66" t="s">
        <v>16</v>
      </c>
      <c r="D145" s="183">
        <v>1226285</v>
      </c>
      <c r="E145" s="88"/>
      <c r="F145" s="89"/>
    </row>
    <row r="146" spans="1:6" s="90" customFormat="1" ht="18.75" customHeight="1">
      <c r="A146" s="181" t="s">
        <v>23</v>
      </c>
      <c r="B146" s="101" t="s">
        <v>161</v>
      </c>
      <c r="C146" s="64"/>
      <c r="D146" s="182">
        <f>D147+D150</f>
        <v>4073156</v>
      </c>
      <c r="E146" s="88"/>
      <c r="F146" s="89"/>
    </row>
    <row r="147" spans="1:6" s="90" customFormat="1" ht="21" customHeight="1">
      <c r="A147" s="102" t="s">
        <v>24</v>
      </c>
      <c r="B147" s="100" t="s">
        <v>162</v>
      </c>
      <c r="C147" s="66"/>
      <c r="D147" s="183">
        <f>D148+D149+D152+D153</f>
        <v>4072156</v>
      </c>
      <c r="E147" s="88"/>
      <c r="F147" s="89"/>
    </row>
    <row r="148" spans="1:6" ht="33.75" customHeight="1">
      <c r="A148" s="102" t="s">
        <v>15</v>
      </c>
      <c r="B148" s="100" t="s">
        <v>162</v>
      </c>
      <c r="C148" s="66" t="s">
        <v>16</v>
      </c>
      <c r="D148" s="183">
        <v>2814884</v>
      </c>
      <c r="E148" s="87"/>
      <c r="F148" s="85"/>
    </row>
    <row r="149" spans="1:6" ht="34.5" customHeight="1">
      <c r="A149" s="105" t="s">
        <v>25</v>
      </c>
      <c r="B149" s="100" t="s">
        <v>162</v>
      </c>
      <c r="C149" s="66" t="s">
        <v>26</v>
      </c>
      <c r="D149" s="183">
        <v>1184272</v>
      </c>
      <c r="E149" s="87"/>
      <c r="F149" s="85"/>
    </row>
    <row r="150" spans="1:6" ht="51.75" customHeight="1">
      <c r="A150" s="140" t="s">
        <v>295</v>
      </c>
      <c r="B150" s="100" t="s">
        <v>296</v>
      </c>
      <c r="C150" s="66"/>
      <c r="D150" s="183">
        <f>D151</f>
        <v>1000</v>
      </c>
      <c r="E150" s="87"/>
      <c r="F150" s="85"/>
    </row>
    <row r="151" spans="1:6" ht="16.5" customHeight="1">
      <c r="A151" s="105" t="s">
        <v>25</v>
      </c>
      <c r="B151" s="100" t="s">
        <v>296</v>
      </c>
      <c r="C151" s="66" t="s">
        <v>26</v>
      </c>
      <c r="D151" s="183">
        <v>1000</v>
      </c>
      <c r="E151" s="87"/>
      <c r="F151" s="85"/>
    </row>
    <row r="152" spans="1:6" ht="18" customHeight="1">
      <c r="A152" s="184" t="s">
        <v>27</v>
      </c>
      <c r="B152" s="100" t="s">
        <v>162</v>
      </c>
      <c r="C152" s="66" t="s">
        <v>28</v>
      </c>
      <c r="D152" s="183">
        <v>68000</v>
      </c>
      <c r="E152" s="87"/>
      <c r="F152" s="85"/>
    </row>
    <row r="153" spans="1:6" ht="16.5" customHeight="1">
      <c r="A153" s="235" t="s">
        <v>241</v>
      </c>
      <c r="B153" s="100" t="s">
        <v>162</v>
      </c>
      <c r="C153" s="236" t="s">
        <v>242</v>
      </c>
      <c r="D153" s="185">
        <v>5000</v>
      </c>
      <c r="E153" s="87"/>
      <c r="F153" s="85"/>
    </row>
    <row r="154" spans="1:6" ht="24" customHeight="1">
      <c r="A154" s="181" t="s">
        <v>29</v>
      </c>
      <c r="B154" s="64" t="s">
        <v>164</v>
      </c>
      <c r="C154" s="68"/>
      <c r="D154" s="182">
        <f>D155+D157+D160</f>
        <v>461900</v>
      </c>
      <c r="E154" s="87"/>
      <c r="F154" s="85"/>
    </row>
    <row r="155" spans="1:6" ht="42" customHeight="1">
      <c r="A155" s="102" t="s">
        <v>40</v>
      </c>
      <c r="B155" s="66" t="s">
        <v>165</v>
      </c>
      <c r="C155" s="71"/>
      <c r="D155" s="183">
        <f>D156</f>
        <v>25000</v>
      </c>
      <c r="E155" s="87"/>
      <c r="F155" s="85"/>
    </row>
    <row r="156" spans="1:6" ht="23.25" customHeight="1">
      <c r="A156" s="102" t="s">
        <v>41</v>
      </c>
      <c r="B156" s="66" t="s">
        <v>165</v>
      </c>
      <c r="C156" s="71" t="s">
        <v>42</v>
      </c>
      <c r="D156" s="183">
        <f>[2]Вед.2019!G42</f>
        <v>25000</v>
      </c>
      <c r="E156" s="87"/>
      <c r="F156" s="85"/>
    </row>
    <row r="157" spans="1:6" ht="19.5" customHeight="1">
      <c r="A157" s="102" t="s">
        <v>31</v>
      </c>
      <c r="B157" s="66" t="s">
        <v>167</v>
      </c>
      <c r="C157" s="66"/>
      <c r="D157" s="183">
        <f>D159+D158</f>
        <v>120000</v>
      </c>
      <c r="E157" s="87"/>
      <c r="F157" s="85"/>
    </row>
    <row r="158" spans="1:6" ht="18" customHeight="1">
      <c r="A158" s="285" t="s">
        <v>282</v>
      </c>
      <c r="B158" s="66" t="s">
        <v>167</v>
      </c>
      <c r="C158" s="69" t="s">
        <v>242</v>
      </c>
      <c r="D158" s="187">
        <v>4000</v>
      </c>
      <c r="E158" s="87"/>
      <c r="F158" s="85"/>
    </row>
    <row r="159" spans="1:6" ht="22.5" customHeight="1">
      <c r="A159" s="138" t="s">
        <v>27</v>
      </c>
      <c r="B159" s="272" t="s">
        <v>167</v>
      </c>
      <c r="C159" s="69" t="s">
        <v>28</v>
      </c>
      <c r="D159" s="187">
        <v>116000</v>
      </c>
      <c r="E159" s="87"/>
      <c r="F159" s="85"/>
    </row>
    <row r="160" spans="1:6" ht="34.5" customHeight="1">
      <c r="A160" s="197" t="s">
        <v>34</v>
      </c>
      <c r="B160" s="198" t="s">
        <v>280</v>
      </c>
      <c r="C160" s="199"/>
      <c r="D160" s="200">
        <f>D161+D162</f>
        <v>316900</v>
      </c>
      <c r="E160" s="87"/>
      <c r="F160" s="85"/>
    </row>
    <row r="161" spans="1:6" ht="35.25" customHeight="1">
      <c r="A161" s="102" t="s">
        <v>15</v>
      </c>
      <c r="B161" s="66" t="s">
        <v>280</v>
      </c>
      <c r="C161" s="66" t="s">
        <v>16</v>
      </c>
      <c r="D161" s="183">
        <v>308700</v>
      </c>
      <c r="E161" s="87"/>
      <c r="F161" s="85"/>
    </row>
    <row r="162" spans="1:6" ht="16.5" customHeight="1">
      <c r="A162" s="195" t="s">
        <v>25</v>
      </c>
      <c r="B162" s="196" t="s">
        <v>280</v>
      </c>
      <c r="C162" s="196" t="s">
        <v>26</v>
      </c>
      <c r="D162" s="194">
        <v>8200</v>
      </c>
      <c r="E162" s="87"/>
      <c r="F162" s="85"/>
    </row>
    <row r="163" spans="1:6" ht="16.5" customHeight="1" thickBot="1">
      <c r="A163" s="240" t="s">
        <v>59</v>
      </c>
      <c r="B163" s="241"/>
      <c r="C163" s="242"/>
      <c r="D163" s="243">
        <f>D19+D139</f>
        <v>58235950.950000003</v>
      </c>
      <c r="E163" s="87"/>
      <c r="F163" s="85"/>
    </row>
    <row r="164" spans="1:6" ht="18.75">
      <c r="E164" s="87"/>
      <c r="F164" s="85"/>
    </row>
    <row r="165" spans="1:6" ht="18.75">
      <c r="E165" s="87"/>
      <c r="F165" s="85"/>
    </row>
    <row r="166" spans="1:6" ht="18.75">
      <c r="E166" s="87"/>
      <c r="F166" s="85"/>
    </row>
    <row r="167" spans="1:6" ht="18.75">
      <c r="E167" s="87"/>
      <c r="F167" s="85"/>
    </row>
    <row r="168" spans="1:6" ht="18.75">
      <c r="E168" s="87"/>
      <c r="F168" s="85"/>
    </row>
    <row r="169" spans="1:6" ht="18.75">
      <c r="E169" s="87"/>
      <c r="F169" s="85"/>
    </row>
    <row r="170" spans="1:6" ht="18.75">
      <c r="E170" s="87"/>
      <c r="F170" s="85"/>
    </row>
    <row r="171" spans="1:6" ht="18.75">
      <c r="E171" s="87"/>
      <c r="F171" s="85"/>
    </row>
    <row r="172" spans="1:6" ht="24.75" customHeight="1">
      <c r="E172" s="87"/>
      <c r="F172" s="85"/>
    </row>
    <row r="173" spans="1:6" ht="20.25" customHeight="1">
      <c r="E173" s="87"/>
      <c r="F173" s="85"/>
    </row>
    <row r="174" spans="1:6" ht="21" customHeight="1">
      <c r="E174" s="87"/>
      <c r="F174" s="85"/>
    </row>
    <row r="175" spans="1:6" ht="17.25" customHeight="1">
      <c r="E175" s="87"/>
      <c r="F175" s="85"/>
    </row>
    <row r="176" spans="1:6" ht="24.75" customHeight="1">
      <c r="E176" s="87"/>
      <c r="F176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4" t="s">
        <v>83</v>
      </c>
      <c r="C2" s="3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5" t="s">
        <v>89</v>
      </c>
      <c r="B13" s="365"/>
      <c r="C13" s="365"/>
      <c r="D13" s="365"/>
      <c r="E13" s="92"/>
      <c r="F13" s="92"/>
    </row>
    <row r="14" spans="1:256" ht="15.75" customHeight="1">
      <c r="A14" s="365" t="s">
        <v>90</v>
      </c>
      <c r="B14" s="365"/>
      <c r="C14" s="365"/>
      <c r="D14" s="365"/>
    </row>
    <row r="15" spans="1:256" ht="15.75" customHeight="1">
      <c r="A15" s="365" t="s">
        <v>91</v>
      </c>
      <c r="B15" s="365"/>
      <c r="C15" s="365"/>
      <c r="D15" s="365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3" t="s">
        <v>94</v>
      </c>
      <c r="B20" s="95" t="s">
        <v>112</v>
      </c>
      <c r="C20" s="96">
        <f>C22-C23</f>
        <v>5340000</v>
      </c>
    </row>
    <row r="21" spans="1:6">
      <c r="A21" s="363"/>
      <c r="B21" s="97" t="s">
        <v>95</v>
      </c>
      <c r="C21" s="98"/>
    </row>
    <row r="22" spans="1:6" ht="47.25">
      <c r="A22" s="363"/>
      <c r="B22" s="99" t="s">
        <v>96</v>
      </c>
      <c r="C22" s="96">
        <v>5500000</v>
      </c>
    </row>
    <row r="23" spans="1:6" ht="47.25">
      <c r="A23" s="363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2020-04-14T02:51:48Z</cp:lastPrinted>
  <dcterms:created xsi:type="dcterms:W3CDTF">2020-04-15T09:35:42Z</dcterms:created>
  <dcterms:modified xsi:type="dcterms:W3CDTF">2020-04-15T09:35:43Z</dcterms:modified>
</cp:coreProperties>
</file>