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1680" windowWidth="16380" windowHeight="6510" tabRatio="697" activeTab="3"/>
  </bookViews>
  <sheets>
    <sheet name="источ. 2020" sheetId="1" r:id="rId1"/>
    <sheet name="Вед.2020" sheetId="21" r:id="rId2"/>
    <sheet name="Ф2020" sheetId="22" r:id="rId3"/>
    <sheet name="МЦП по ЦСР - 2020" sheetId="23" r:id="rId4"/>
    <sheet name="кредиты" sheetId="12" state="hidden" r:id="rId5"/>
  </sheets>
  <externalReferences>
    <externalReference r:id="rId6"/>
    <externalReference r:id="rId7"/>
  </externalReferences>
  <definedNames>
    <definedName name="Excel_BuiltIn_Print_Area" localSheetId="1">[2]Ф2019!$A$1:$C$654</definedName>
    <definedName name="Excel_BuiltIn_Print_Area" localSheetId="0">'источ. 2020'!$A$2:$F$50</definedName>
    <definedName name="Excel_BuiltIn_Print_Area" localSheetId="3">[2]кредиты!$A$1:$F$35</definedName>
    <definedName name="Excel_BuiltIn_Print_Area" localSheetId="2">#REF!</definedName>
    <definedName name="_xlnm.Print_Area" localSheetId="0">'источ. 2020'!$A$1:$F$50</definedName>
    <definedName name="_xlnm.Print_Area" localSheetId="3">'МЦП по ЦСР - 2020'!$A$1:$E$166</definedName>
    <definedName name="_xlnm.Print_Area" localSheetId="2">Ф2020!$A$1:$F$576</definedName>
  </definedNames>
  <calcPr calcId="125725"/>
</workbook>
</file>

<file path=xl/calcChain.xml><?xml version="1.0" encoding="utf-8"?>
<calcChain xmlns="http://schemas.openxmlformats.org/spreadsheetml/2006/main">
  <c r="D125" i="23"/>
  <c r="D124"/>
  <c r="D135"/>
  <c r="G102" i="21"/>
  <c r="D38" i="23"/>
  <c r="D42" i="22"/>
  <c r="D37"/>
  <c r="D87" i="23"/>
  <c r="D100"/>
  <c r="D101"/>
  <c r="D57"/>
  <c r="D56"/>
  <c r="D48"/>
  <c r="D47"/>
  <c r="G145" i="21"/>
  <c r="G146"/>
  <c r="G147"/>
  <c r="G154"/>
  <c r="G205"/>
  <c r="G204"/>
  <c r="G202"/>
  <c r="G155"/>
  <c r="D89" i="23"/>
  <c r="D34"/>
  <c r="D33"/>
  <c r="G122" i="21"/>
  <c r="G121"/>
  <c r="G120"/>
  <c r="D132" i="23"/>
  <c r="D129"/>
  <c r="D126"/>
  <c r="G99" i="21"/>
  <c r="G92"/>
  <c r="G91"/>
  <c r="G90"/>
  <c r="G96"/>
  <c r="G93"/>
  <c r="D118" i="23"/>
  <c r="D117"/>
  <c r="D116"/>
  <c r="D114"/>
  <c r="G128" i="21"/>
  <c r="G187"/>
  <c r="G186"/>
  <c r="D60" i="23"/>
  <c r="D59"/>
  <c r="G113" i="21"/>
  <c r="G112"/>
  <c r="D77" i="23"/>
  <c r="D26"/>
  <c r="D25"/>
  <c r="D24"/>
  <c r="G87" i="21"/>
  <c r="G77"/>
  <c r="G76"/>
  <c r="G75"/>
  <c r="G74"/>
  <c r="G107"/>
  <c r="G106"/>
  <c r="D162" i="23"/>
  <c r="D152"/>
  <c r="G33" i="21"/>
  <c r="G36"/>
  <c r="D158" i="23"/>
  <c r="D157"/>
  <c r="D156"/>
  <c r="D141"/>
  <c r="D146"/>
  <c r="D145"/>
  <c r="D143"/>
  <c r="D142"/>
  <c r="D139"/>
  <c r="D138"/>
  <c r="D137"/>
  <c r="D122"/>
  <c r="D120"/>
  <c r="D112"/>
  <c r="D109"/>
  <c r="D107"/>
  <c r="D105"/>
  <c r="D97"/>
  <c r="D96"/>
  <c r="D94"/>
  <c r="D85"/>
  <c r="D84"/>
  <c r="D83"/>
  <c r="D82"/>
  <c r="D81"/>
  <c r="D80"/>
  <c r="D75"/>
  <c r="D74"/>
  <c r="D73"/>
  <c r="D72"/>
  <c r="D71"/>
  <c r="D70"/>
  <c r="D62"/>
  <c r="D68"/>
  <c r="D54"/>
  <c r="D52"/>
  <c r="D45"/>
  <c r="D44"/>
  <c r="D31"/>
  <c r="D30"/>
  <c r="D29"/>
  <c r="D22"/>
  <c r="D21"/>
  <c r="D20"/>
  <c r="D24" i="22"/>
  <c r="D22"/>
  <c r="D20"/>
  <c r="G201" i="21"/>
  <c r="G197"/>
  <c r="G196"/>
  <c r="G195"/>
  <c r="G193"/>
  <c r="G192"/>
  <c r="G191"/>
  <c r="G184"/>
  <c r="G182"/>
  <c r="G180"/>
  <c r="G179"/>
  <c r="G176"/>
  <c r="G175"/>
  <c r="G174"/>
  <c r="G171"/>
  <c r="G170"/>
  <c r="G169"/>
  <c r="G168"/>
  <c r="G164"/>
  <c r="G163"/>
  <c r="G162"/>
  <c r="G161"/>
  <c r="G159"/>
  <c r="G158"/>
  <c r="G157"/>
  <c r="G152"/>
  <c r="G141"/>
  <c r="G140"/>
  <c r="G139"/>
  <c r="G138"/>
  <c r="G136"/>
  <c r="G135"/>
  <c r="G134"/>
  <c r="G132"/>
  <c r="G127"/>
  <c r="G126"/>
  <c r="G115"/>
  <c r="G130"/>
  <c r="G118"/>
  <c r="G117"/>
  <c r="G116"/>
  <c r="G110"/>
  <c r="G109"/>
  <c r="G85"/>
  <c r="G84"/>
  <c r="G72"/>
  <c r="G70"/>
  <c r="G66"/>
  <c r="G65"/>
  <c r="G64"/>
  <c r="G59"/>
  <c r="G58"/>
  <c r="G53"/>
  <c r="G48"/>
  <c r="G47"/>
  <c r="G43"/>
  <c r="G42"/>
  <c r="G41"/>
  <c r="G40"/>
  <c r="G28"/>
  <c r="G27"/>
  <c r="G26"/>
  <c r="G25"/>
  <c r="G23"/>
  <c r="G22"/>
  <c r="G21"/>
  <c r="G20"/>
  <c r="C48" i="1"/>
  <c r="C46"/>
  <c r="C42"/>
  <c r="C41"/>
  <c r="C39"/>
  <c r="C38"/>
  <c r="C37"/>
  <c r="C50"/>
  <c r="C35"/>
  <c r="C33"/>
  <c r="C32"/>
  <c r="C30"/>
  <c r="C28"/>
  <c r="C27"/>
  <c r="C25"/>
  <c r="C23"/>
  <c r="C20"/>
  <c r="C18"/>
  <c r="D22"/>
  <c r="D32"/>
  <c r="C20" i="12"/>
  <c r="D40" i="23"/>
  <c r="D39"/>
  <c r="C22" i="1"/>
  <c r="D149" i="23"/>
  <c r="D148"/>
  <c r="D159"/>
  <c r="D64"/>
  <c r="D63"/>
  <c r="G57" i="21"/>
  <c r="G56"/>
  <c r="G55"/>
  <c r="G178"/>
  <c r="G173"/>
  <c r="G167"/>
  <c r="D40" i="22"/>
  <c r="D38"/>
  <c r="G83" i="21"/>
  <c r="G82"/>
  <c r="G81"/>
  <c r="G71"/>
  <c r="G63"/>
  <c r="G62"/>
  <c r="G52"/>
  <c r="G51"/>
  <c r="G32"/>
  <c r="G31"/>
  <c r="G30"/>
  <c r="D19" i="22"/>
  <c r="G46" i="21"/>
  <c r="D28" i="22"/>
  <c r="D27" s="1"/>
  <c r="G45" i="21"/>
  <c r="D21" i="22"/>
  <c r="D16"/>
  <c r="D88" i="23"/>
  <c r="D111"/>
  <c r="D104"/>
  <c r="D51"/>
  <c r="D50"/>
  <c r="G190" i="21"/>
  <c r="G189"/>
  <c r="D41" i="22"/>
  <c r="G144" i="21"/>
  <c r="G143"/>
  <c r="G105"/>
  <c r="G104"/>
  <c r="D103" i="23"/>
  <c r="D36" i="22"/>
  <c r="D35" s="1"/>
  <c r="D32"/>
  <c r="D33"/>
  <c r="G19" i="21"/>
  <c r="D79" i="23"/>
  <c r="D19"/>
  <c r="D165"/>
  <c r="G89" i="21"/>
  <c r="G207"/>
  <c r="D31" i="22"/>
  <c r="D30"/>
  <c r="D43" l="1"/>
</calcChain>
</file>

<file path=xl/sharedStrings.xml><?xml version="1.0" encoding="utf-8"?>
<sst xmlns="http://schemas.openxmlformats.org/spreadsheetml/2006/main" count="1557" uniqueCount="373">
  <si>
    <t>010</t>
  </si>
  <si>
    <t>Администрация Солнечного сельсовета Усть-Абаканского района Республики Хакасия</t>
  </si>
  <si>
    <t>Ведомственная структура</t>
  </si>
  <si>
    <t>Усть-Абаканского района Республики Хакасия</t>
  </si>
  <si>
    <t>Рз</t>
  </si>
  <si>
    <t>ПР</t>
  </si>
  <si>
    <t>ЦСР</t>
  </si>
  <si>
    <t>ВР</t>
  </si>
  <si>
    <t>Общегосударственные вопросы</t>
  </si>
  <si>
    <t>01</t>
  </si>
  <si>
    <t>Функционирование высшего должностного лица  субъекта Российской Федерации и муниципального образования</t>
  </si>
  <si>
    <t>02</t>
  </si>
  <si>
    <t>Непрограмные расходы в сфере установленных функций органов муниципальных образований (органов местного самоуправления,  муниципальных учреждений)</t>
  </si>
  <si>
    <t>Обеспечение деятельности Главы муниципального образования</t>
  </si>
  <si>
    <t>Глава муниципального образования</t>
  </si>
  <si>
    <t>Расходы на выплаты персоналу государственных (муниципальных) органов</t>
  </si>
  <si>
    <t>120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</si>
  <si>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</si>
  <si>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03</t>
  </si>
  <si>
    <t>Обеспечение деятельности законодательного (представительного) органа местного самоуправления</t>
  </si>
  <si>
    <t>Депутаты (члены) законодательного (представительного) органа местного самоуправления</t>
  </si>
  <si>
    <t>Функционирование Правительства Российской Федерации, высших исполнительных органов государственной  власти субъектов Российской Федерации, местных администраций</t>
  </si>
  <si>
    <t>04</t>
  </si>
  <si>
    <t>Обеспечение деятельности органов местного самоуправления</t>
  </si>
  <si>
    <t>Органы местного самоуправления</t>
  </si>
  <si>
    <t>Иные закупки товаров, работ и услуг для обеспечения государственных (муниципальных) нужд</t>
  </si>
  <si>
    <t>240</t>
  </si>
  <si>
    <t>Уплата налогов, сборов и иных платежей</t>
  </si>
  <si>
    <t>850</t>
  </si>
  <si>
    <t>Другие общегосударственные вопросы</t>
  </si>
  <si>
    <t>13</t>
  </si>
  <si>
    <t>Выполнение других обязательств государства</t>
  </si>
  <si>
    <t>Национальная оборона</t>
  </si>
  <si>
    <t>Мобилизационная и вневойсковая подготовка</t>
  </si>
  <si>
    <t>Осуществление первичного воинского учета на территориях, где отсутствуют военные комиссариаты</t>
  </si>
  <si>
    <t>Национальная безопасность и правоохранительная деятельность</t>
  </si>
  <si>
    <t>Органы внутренних дел</t>
  </si>
  <si>
    <t>Мероприятия по обеспечению общественного порядка и противодействию преступности</t>
  </si>
  <si>
    <t>Культура</t>
  </si>
  <si>
    <t>09</t>
  </si>
  <si>
    <t>Резервный фонд администрации по предупреждению и ликвидации чрезвычайных ситуаций и последствий стихийных бедствий</t>
  </si>
  <si>
    <t>Резервные средства</t>
  </si>
  <si>
    <t>870</t>
  </si>
  <si>
    <t>Обеспечение пожарной безопасности</t>
  </si>
  <si>
    <t>10</t>
  </si>
  <si>
    <t>Национальная экономика</t>
  </si>
  <si>
    <t>Прочие мероприятия по благоустройству поселений</t>
  </si>
  <si>
    <t>Дорожное хозяйство (дорожные фонды)</t>
  </si>
  <si>
    <t>Мероприятия по обеспечению сохранности существующей сети  автомобильных дорог общего пользования местного значения</t>
  </si>
  <si>
    <t>Жилищно-коммунальное хозяйство</t>
  </si>
  <si>
    <t>05</t>
  </si>
  <si>
    <t>Жилищное хозяйство</t>
  </si>
  <si>
    <t>Коммунальное хозяйство</t>
  </si>
  <si>
    <t>Бюджетные инвестиции</t>
  </si>
  <si>
    <t>410</t>
  </si>
  <si>
    <t>Благоустройство</t>
  </si>
  <si>
    <t>21001 22580</t>
  </si>
  <si>
    <t>Итого программная часть</t>
  </si>
  <si>
    <t>Непрограммные расходы в сфере установленных функций органов муниципальных образований (органов местного самоуправления,  муниципальных учреждений)</t>
  </si>
  <si>
    <t>ВСЕГО:</t>
  </si>
  <si>
    <t>Мероприятия по организации уличного освещения населенных пунктов муниципальных образований поселений</t>
  </si>
  <si>
    <t>Культура, кинематография</t>
  </si>
  <si>
    <t>08</t>
  </si>
  <si>
    <t xml:space="preserve">Культура </t>
  </si>
  <si>
    <t>Обеспечение деятельности подведомственных учреждений (Муниципальное казенное учреждение "Центр культуры, творчества и спорта" администрации Солнечного сельсовета)</t>
  </si>
  <si>
    <t>Расходы на выплаты персоналу казенных учреждений</t>
  </si>
  <si>
    <t>110</t>
  </si>
  <si>
    <t xml:space="preserve">Другие вопросы в области культуры, кинематографии </t>
  </si>
  <si>
    <t>Социальная политика</t>
  </si>
  <si>
    <t>Пенсионное обеспечение</t>
  </si>
  <si>
    <t>Публичные нормативные социальные выплаты гражданам</t>
  </si>
  <si>
    <t>310</t>
  </si>
  <si>
    <t>Социальное обеспечение населения</t>
  </si>
  <si>
    <t>Социальная поддержка при погребении</t>
  </si>
  <si>
    <t>Компенсация за проезд на автомобильном транспорте пригородного сообщения</t>
  </si>
  <si>
    <t xml:space="preserve">Физическая культура и спорт </t>
  </si>
  <si>
    <t>11</t>
  </si>
  <si>
    <t>Физическая культура</t>
  </si>
  <si>
    <t>Мероприятия по профилактике безнадзорности и правонарушений несовершеннолетних</t>
  </si>
  <si>
    <t>Мероприятия в сфере физической культуры и спорта</t>
  </si>
  <si>
    <t>Всего</t>
  </si>
  <si>
    <t>№ п/п</t>
  </si>
  <si>
    <t xml:space="preserve">                                           Приложение 8</t>
  </si>
  <si>
    <t xml:space="preserve">                                           к   Решению Совета депутатов муниципального образования</t>
  </si>
  <si>
    <t xml:space="preserve">                                           Усть-Абаканский район "О внесении изменений в решение Совета</t>
  </si>
  <si>
    <t xml:space="preserve">                                           депутатов  муниципального образования Усть-Абаканский район </t>
  </si>
  <si>
    <t xml:space="preserve">                                           от 24.12.2010 г. № 104 " О бюджете муниципального образования   </t>
  </si>
  <si>
    <t xml:space="preserve">                                           Усть- Абаканский район  Республики Хакасия на 2011 год", приложение 10</t>
  </si>
  <si>
    <t xml:space="preserve">                                           "29" июля 2011 года №____________</t>
  </si>
  <si>
    <t>Программа внутренних заимствований</t>
  </si>
  <si>
    <t>муниципального образования Усть-Абаканский район</t>
  </si>
  <si>
    <t>на 2011 год</t>
  </si>
  <si>
    <t xml:space="preserve">Виды источников </t>
  </si>
  <si>
    <t>Сумма (рублей)</t>
  </si>
  <si>
    <t>1.</t>
  </si>
  <si>
    <t>в том числе:</t>
  </si>
  <si>
    <t>Получение кредитов от кредитных ораганизаций бюджетом муниципального района в валюте Российской Федерации</t>
  </si>
  <si>
    <t>Погашение кредитов, предоставляемых кредитными организациями бюджету муниципального района в валюте Российской Федерации</t>
  </si>
  <si>
    <t>руб.</t>
  </si>
  <si>
    <t>Код бюджетной классификации</t>
  </si>
  <si>
    <t>Наименование</t>
  </si>
  <si>
    <t>911 01 03 00 00 00 0000 700</t>
  </si>
  <si>
    <t>Получение бюджетных кредитов от других бюджетов бюджетной системы Российской Федерации в валюте Российской Федерации</t>
  </si>
  <si>
    <t>911 01 03 00 00 05 0000 710</t>
  </si>
  <si>
    <t>Получение бюджетных кредитов от других бюджетов бюджетной системы Российской Федерации бюджетами муниципальных районов в валюте Российской Федерации</t>
  </si>
  <si>
    <t>911 01 03 00 00 00 0000 800</t>
  </si>
  <si>
    <t>Погашение бюджетных кредитов от других бюджетов бюджетной системы Российской Федерации в валюте Российской Федерации</t>
  </si>
  <si>
    <t>911 01 03 00 00 05 0000 810</t>
  </si>
  <si>
    <t>Погашение бюджетных кредитов от других бюджетов бюджетной системы Российской Федерации бюджетами муниципальных районов в валюте Российской Федерации</t>
  </si>
  <si>
    <t>911 01 03 00 00 00 0000 000</t>
  </si>
  <si>
    <t xml:space="preserve">Бюджетные кредиты, полученные от других бюджетов бюджетной системы Российской Федерации </t>
  </si>
  <si>
    <t>911 01 02 00 00 00 0000 000</t>
  </si>
  <si>
    <t>Кредиты кредитных организаций в валюте Российской Федерации</t>
  </si>
  <si>
    <t>911 01 02 00 00 00 0000 700</t>
  </si>
  <si>
    <t>Получение кредитов от кредитных организаций  в валюте Российской Федерации</t>
  </si>
  <si>
    <t>911 01 02 00 00 05 0000 710</t>
  </si>
  <si>
    <t>Получение кредитов от кредитных организаций бюджетом муниципального района в валюте Российской Федерации</t>
  </si>
  <si>
    <t>911 01 02 00 00 00 0000 800</t>
  </si>
  <si>
    <t>Погашение кредитов, предоставленных кредитными организациями в валюте Российской Федерации</t>
  </si>
  <si>
    <t>911 01 02 00 00 05 0000 810</t>
  </si>
  <si>
    <t>Погашение бюджетами муниципальных районов кредитов от кредитных организаций в валюте Российской Федерации</t>
  </si>
  <si>
    <t xml:space="preserve">Бюджетные кредиты от других бюджетов бюджетной системы Российской Федерации </t>
  </si>
  <si>
    <t>911 01 03 01 00 00 0000 700</t>
  </si>
  <si>
    <t>911 01 03 01 00 05 0000 710</t>
  </si>
  <si>
    <t>Получение кредитов от других бюджетов бюджетной системы Российской Федерации бюджетами муниципальных районов в валюте Российской Федерации</t>
  </si>
  <si>
    <t>911 01 03 01 00 00 0000 800</t>
  </si>
  <si>
    <t>Погашение бюджетных кредитов, полученных от других бюджетов бюджетной системы Российской Федерации в валюте Российской Федерации</t>
  </si>
  <si>
    <t>911 01 03 01 00 05 0000 810</t>
  </si>
  <si>
    <t>Погашение бюджетами муниципальных районов кредитов от других бюджетов бюджетной системы Российской Федерации в валюте Российской Федерации</t>
  </si>
  <si>
    <t>010 01 05 00 00 00 0000 000</t>
  </si>
  <si>
    <t>Изменение остатков средств на счетах по учету средств бюджетов</t>
  </si>
  <si>
    <t>010 01 05 02 00 00 0000 500</t>
  </si>
  <si>
    <t xml:space="preserve">Увеличение прочих остатков средств бюджетов </t>
  </si>
  <si>
    <t>010 01 05 02 01 00 0000 510</t>
  </si>
  <si>
    <t xml:space="preserve">Увеличение прочих остатков денежных средств бюджетов </t>
  </si>
  <si>
    <t>010 01 05 02 01 10 0000 510</t>
  </si>
  <si>
    <t>010 01 05 02 00 00 0000 600</t>
  </si>
  <si>
    <t xml:space="preserve">Уменьшение прочих остатков средств бюджетов </t>
  </si>
  <si>
    <t>010 01 05 02 01 00 0000 610</t>
  </si>
  <si>
    <t xml:space="preserve">Уменьшение прочих остатков денежных средств бюджетов </t>
  </si>
  <si>
    <t>010 01 05 02 01 10 0000 610</t>
  </si>
  <si>
    <t>911 01 06 00 00 00 0000 000</t>
  </si>
  <si>
    <t>Иные источники внутреннего финансирования дефицита бюджетов</t>
  </si>
  <si>
    <t>911 01 06 00 00 05 0000 000</t>
  </si>
  <si>
    <t>Бюджетные кредиты предоставленные внутри страны в валюте Российской Федерации</t>
  </si>
  <si>
    <t>911 01 06 05 00 00 0000 500</t>
  </si>
  <si>
    <t>Предоставление бюджетных кредитов внутри  страны в валюте Российской Федерации</t>
  </si>
  <si>
    <t>911 01 06 05 02 05 0000 540</t>
  </si>
  <si>
    <t>Предоставление бюджетных кредитов другим  бюджетам бюджетной системы Российской  Федерации из бюджетов муниципальных районов в  валюте Российской Федерации</t>
  </si>
  <si>
    <t>911 01 06 00 00 05 0000 600</t>
  </si>
  <si>
    <t>Возврат бюджетных кредитов, предоставленных внутри страны в валюте Российской Федерации</t>
  </si>
  <si>
    <t>911 01 06 05 02 05 0000 640</t>
  </si>
  <si>
    <t>Возврат бюджетных кредитов, предоставленных  другим бюджетам бюджетной системы Российской  Федерации из бюджетов муниципальных районов  в валюте Российской Федерации</t>
  </si>
  <si>
    <t>Всего источников финансирования</t>
  </si>
  <si>
    <t xml:space="preserve"> </t>
  </si>
  <si>
    <t xml:space="preserve">Обеспечение благоустройства территории  </t>
  </si>
  <si>
    <t>70000 00000</t>
  </si>
  <si>
    <t>70200 00000</t>
  </si>
  <si>
    <t>70200 03400</t>
  </si>
  <si>
    <t>70100 00000</t>
  </si>
  <si>
    <t>70100 03600</t>
  </si>
  <si>
    <t>70500 00000</t>
  </si>
  <si>
    <t>70500 03500</t>
  </si>
  <si>
    <t>Резервные фонды</t>
  </si>
  <si>
    <t>70700 00000</t>
  </si>
  <si>
    <t>70700 22290</t>
  </si>
  <si>
    <t>70000 0000</t>
  </si>
  <si>
    <t>70700 22510</t>
  </si>
  <si>
    <t>22000 00000</t>
  </si>
  <si>
    <t>Профилактика правонарушений</t>
  </si>
  <si>
    <t>Профилактика терроризма</t>
  </si>
  <si>
    <t>11000 00000</t>
  </si>
  <si>
    <t>11001 00000</t>
  </si>
  <si>
    <t>11001 22080</t>
  </si>
  <si>
    <t>Создание условий для предотвращения пожаров и чрезвычайных ситуаций</t>
  </si>
  <si>
    <t>10000 00000</t>
  </si>
  <si>
    <t>10001 00000</t>
  </si>
  <si>
    <t>10001 22580</t>
  </si>
  <si>
    <t>Обеспечение занятости населения</t>
  </si>
  <si>
    <t>16000 00000</t>
  </si>
  <si>
    <t>16001 00000</t>
  </si>
  <si>
    <t>16001 22010</t>
  </si>
  <si>
    <t>Строительство и реконструкция, содержание, ремонт, капитальный ремонт автомобильных дорог общего пользования местного значения</t>
  </si>
  <si>
    <t>15000 00000</t>
  </si>
  <si>
    <t>17000 00000</t>
  </si>
  <si>
    <t>17001 00000</t>
  </si>
  <si>
    <t>20000 00000</t>
  </si>
  <si>
    <t>20001 00000</t>
  </si>
  <si>
    <t>Улучшение качества питьевой воды и очистки сточных вод</t>
  </si>
  <si>
    <t>Строительство и реконструкцию объектов систем водоснабжения, в том числе изготовление проектно-сметной документации</t>
  </si>
  <si>
    <t>21000 00000</t>
  </si>
  <si>
    <t>21001 00000</t>
  </si>
  <si>
    <t>21001 22540</t>
  </si>
  <si>
    <t>12001 00000</t>
  </si>
  <si>
    <t>18001 00000</t>
  </si>
  <si>
    <t>18000 00000</t>
  </si>
  <si>
    <t>12000 00000</t>
  </si>
  <si>
    <t>Обеспечение развития отрасли культуры</t>
  </si>
  <si>
    <t>19001 00000</t>
  </si>
  <si>
    <t>19001 00980</t>
  </si>
  <si>
    <t xml:space="preserve">Мероприятия по поддержке и развитию культуры и искусства </t>
  </si>
  <si>
    <t>19001 22120</t>
  </si>
  <si>
    <t>19000 00000</t>
  </si>
  <si>
    <t>Обеспечение условий развития сферы культуры</t>
  </si>
  <si>
    <t>19002 00000</t>
  </si>
  <si>
    <t>19002 01180</t>
  </si>
  <si>
    <t>13001 00000</t>
  </si>
  <si>
    <t>Социальные выплаты гражданам, в соответствии с действующим законодательством</t>
  </si>
  <si>
    <t>Доплаты к пенсиям муниципальным служащим</t>
  </si>
  <si>
    <t>Адресная социальная помощь населению</t>
  </si>
  <si>
    <t>Оказание материальной помощи малообеспеченным категориям населения</t>
  </si>
  <si>
    <t>14000 00000</t>
  </si>
  <si>
    <t>23000 00000</t>
  </si>
  <si>
    <t>Профилактика правонарушений несовершеннолетних</t>
  </si>
  <si>
    <t>Обеспечение и развитие физической культуры и спорта</t>
  </si>
  <si>
    <t>Проведение спортивных мероприятий, обеспечение подготовки команд</t>
  </si>
  <si>
    <t xml:space="preserve">Распределение бюджетных ассигнований по целевым статьям </t>
  </si>
  <si>
    <t xml:space="preserve">группам и подгруппам видов расходов классификации расходов местного бюджета </t>
  </si>
  <si>
    <t>Мероприятия по защите населения от чрезвычайных ситуаций, пожарной безопасности и безопасности на водных объектах</t>
  </si>
  <si>
    <t>Субсидии бюджетным учреждениям</t>
  </si>
  <si>
    <t>610</t>
  </si>
  <si>
    <t>Озеленение и благоустройство территории</t>
  </si>
  <si>
    <t>13000 00000</t>
  </si>
  <si>
    <t>14001 00000</t>
  </si>
  <si>
    <t>Обеспечение деятельности подведомственных учреждений (Централизованные бухгалтерии, группы хозяйственного обслуживания)</t>
  </si>
  <si>
    <t>Обеспечение и развитие коммунального хозяйства</t>
  </si>
  <si>
    <t>Развитие ТОС</t>
  </si>
  <si>
    <t>Обеспечение деятельности ТОС</t>
  </si>
  <si>
    <t xml:space="preserve"> расходов местного бюджета муниципального образования Солнечный сельсовет</t>
  </si>
  <si>
    <t xml:space="preserve">(муниципальным программам администрации  и  непрограммным направлениям деятельности), </t>
  </si>
  <si>
    <t>20002 00000</t>
  </si>
  <si>
    <t>Увеличение прочих остатков  денежных средств бюджетов сельских поселений</t>
  </si>
  <si>
    <t>Уменьшение прочих остатков  денежных средств бюджетов сельских поселений</t>
  </si>
  <si>
    <t>15001 00000</t>
  </si>
  <si>
    <t>320</t>
  </si>
  <si>
    <t>Социальные выплаты гражданам, кроме публичных нормативных социальных выплат</t>
  </si>
  <si>
    <t xml:space="preserve">Социальные выплаты гражданам, кроме публичных нормативных социальных выплат </t>
  </si>
  <si>
    <t>Оказание помощи населению в устройстве канализационных септиков</t>
  </si>
  <si>
    <t>Мероприятиия по улучшению уровня жизни жителей</t>
  </si>
  <si>
    <t>Мероприятия по профилактике злоупотребления наркотическими веществами</t>
  </si>
  <si>
    <t>14002 00000</t>
  </si>
  <si>
    <t>Исполнение судебных актов</t>
  </si>
  <si>
    <t>830</t>
  </si>
  <si>
    <t>15001 22260</t>
  </si>
  <si>
    <t>17001 22260</t>
  </si>
  <si>
    <t>14002 22550</t>
  </si>
  <si>
    <t>12002 00000</t>
  </si>
  <si>
    <t>12002 22580</t>
  </si>
  <si>
    <t>15001 22280</t>
  </si>
  <si>
    <t>14001 01980</t>
  </si>
  <si>
    <t>180000 00000</t>
  </si>
  <si>
    <t>180001 00000</t>
  </si>
  <si>
    <t>180001 22130</t>
  </si>
  <si>
    <t>20001 14920</t>
  </si>
  <si>
    <t>20001 14940</t>
  </si>
  <si>
    <t>20001 14950</t>
  </si>
  <si>
    <t>15002 00000</t>
  </si>
  <si>
    <t>1500222270</t>
  </si>
  <si>
    <t>13001 00980</t>
  </si>
  <si>
    <t>13002 00000</t>
  </si>
  <si>
    <t>13002 22070</t>
  </si>
  <si>
    <t>20002 14910</t>
  </si>
  <si>
    <t>20002 70270</t>
  </si>
  <si>
    <t>Сумма                           на 2020 год</t>
  </si>
  <si>
    <t>12001 22100</t>
  </si>
  <si>
    <t>14003 00000</t>
  </si>
  <si>
    <t>1500122280</t>
  </si>
  <si>
    <t>15002 22270</t>
  </si>
  <si>
    <t>18001 22130</t>
  </si>
  <si>
    <t>Другие вопросы в области жилищно-коммунального хозяйства</t>
  </si>
  <si>
    <t xml:space="preserve">Осуществление отдельных государственных полномочий в сфере социальной поддержки работников муниципальных организаций культуры, работающих и проживающих в сельских населенных пунктах </t>
  </si>
  <si>
    <t xml:space="preserve">Осуществление отдельных государственных полномочий поддержки работников муниципальных организаций культуры, работающих и проживающих в сельских населенных пунктах </t>
  </si>
  <si>
    <t>Мероприятия по улучшению уровня жизни жителей</t>
  </si>
  <si>
    <t>Муниципальная программа "Комплексного развития социальной инфраструктуры муниципального образования Солнечный сельсовет на 2018-2027 годы"</t>
  </si>
  <si>
    <t>21001 22590</t>
  </si>
  <si>
    <t>Мероприятия по организации и содержанию мест захоронения</t>
  </si>
  <si>
    <t>Обеспечение и развитие культуры</t>
  </si>
  <si>
    <t>Мероприятия по ремонту шиферной кровли Солнечного ДК</t>
  </si>
  <si>
    <t>23004 00000</t>
  </si>
  <si>
    <t>23004 22160</t>
  </si>
  <si>
    <t>70700 51180</t>
  </si>
  <si>
    <t>360</t>
  </si>
  <si>
    <t xml:space="preserve"> Исполнение судебных актов</t>
  </si>
  <si>
    <t xml:space="preserve">Иные выплаты населению </t>
  </si>
  <si>
    <t>Обеспечение деятельности подведомственных учреждений (Муниципальное бюджетное учреждение "Доркоммунхоз" Администрации Солнечного сельсовета)</t>
  </si>
  <si>
    <t>Приложение 12</t>
  </si>
  <si>
    <t>243</t>
  </si>
  <si>
    <t>Закупка товаров, работ, услуг в целях капитального ремонта государственного (муниципального) имущества</t>
  </si>
  <si>
    <t>Капитальный ремонт объектов коммунальной инфраструктуры, в том числе изготовление проектно- сметной документации</t>
  </si>
  <si>
    <t>14001 22530</t>
  </si>
  <si>
    <t>19004 00000</t>
  </si>
  <si>
    <t>160R1 53930</t>
  </si>
  <si>
    <t>160R1 00000</t>
  </si>
  <si>
    <t>Региональный проект Республики Хакасия "Дорожная сеть"</t>
  </si>
  <si>
    <t>Сумма на 2020 год</t>
  </si>
  <si>
    <t>Осуществление государственного полномочия по определению перечня должностных лиц, уполномоченных составлять протоколы об административных правонарушениях</t>
  </si>
  <si>
    <t>70500 70230</t>
  </si>
  <si>
    <t>12</t>
  </si>
  <si>
    <t>Другие вопросы в области национальной экономики</t>
  </si>
  <si>
    <t xml:space="preserve">        Источники финансирования  дефицита местного бюджета муниципального  образования Солнечный сельсовет Усть-Абаканского района Республики Хакасия на 2020 год</t>
  </si>
  <si>
    <t xml:space="preserve">на  2020 год </t>
  </si>
  <si>
    <t xml:space="preserve">Сумма на                  2020 год                  </t>
  </si>
  <si>
    <t>Распределение бюджетных ассигнований по разделам, подразделам классификации расходов  местного бюджета  муниципального образования  Солнечный сельсовет Абаканского район Республики Хакасия на 2020 год</t>
  </si>
  <si>
    <t>муниципального образования   Солнечный сельсовет Усть-Абаканского района Республики Хакасия на 2020 год</t>
  </si>
  <si>
    <t>Сумма                           на 2020год</t>
  </si>
  <si>
    <t>Финансовое обеспечение дорожной деятельности в рамках реализации национального проекта "Безопасные и качественные автомобильные дороги"</t>
  </si>
  <si>
    <t>Муниципальная программа "Финансовая поддержка и развитие территориального общественного самоуправления "</t>
  </si>
  <si>
    <t xml:space="preserve">Муниципальная программа «Профилактика правонарушений на территории муниципального образования Солнечного сельсовета» </t>
  </si>
  <si>
    <t>Муниципальная программа "Противодействие экстремизму и профилактика терроризма на территории Солнечного сельсовета"</t>
  </si>
  <si>
    <t xml:space="preserve">Муниципальная программа «Повышение пожарной безопасности на территории муниципального образования Солнечный сельсовет» </t>
  </si>
  <si>
    <t>Муниципальная программа "Комплексного развития транспортной инфраструктуры муниципального образования Солнечный сельсовет"</t>
  </si>
  <si>
    <t>Муниципальная адресная программа "Переселение граждан из аварийного жилищного фонда на территории Солнечного сельсовета"</t>
  </si>
  <si>
    <t>Муниципальная программа "Комплексного развития системы коммунальной инфраструктуры муниципального образования Солнечный сельсовет"</t>
  </si>
  <si>
    <t xml:space="preserve">Муниципальная программа «Организация временных работ в  муниципальном образовании Солнечный сельсовет» </t>
  </si>
  <si>
    <t>Муниципальная программа "Поддержка и развитие культуры на территории муниципального образования Солнечный сельсовет"</t>
  </si>
  <si>
    <t>Муниципальная программа "Комплексного развития социальной инфраструктуры муниципального образования Солнечный сельсовет"</t>
  </si>
  <si>
    <t xml:space="preserve">Муниципальная программа «Развитие физической культуры и спорта в муниципальном образовании Солнечный сельсовет» </t>
  </si>
  <si>
    <t>Муниципальная программа "Социальная поодержка населения муниципального образования Солнечный сельсовет"</t>
  </si>
  <si>
    <t>Муниципальная программа "Улучшение уровня жизни жителей муниципального образования Солнечный сельсовет" "Уютный дом"</t>
  </si>
  <si>
    <t>Муниципальная программа "Социальная поддержка населения муниципального образования Солнечный сельсовет"</t>
  </si>
  <si>
    <t>Муниципальная программа "Благоустройство территории муниципального образования Солнечный сельсовет Усть-Абаканского района Республики Хакасия"</t>
  </si>
  <si>
    <t>244</t>
  </si>
  <si>
    <t>Муниципальная программа "Финансовая поддержка и развитие территориального общественного самоуправления"</t>
  </si>
  <si>
    <t>Муниципальная программа «Поддержка и развитие культуры на территории муниципального образования Солнечный сельсовет»</t>
  </si>
  <si>
    <t>220F3 00000</t>
  </si>
  <si>
    <t>Обеспечение устойчивого сокращения непригодного для проживания жилищного фонда</t>
  </si>
  <si>
    <t>Обеспечение мероприятий по переселению граждан из аварийного жилищного фонда за счет средств, поступивших от государственной корпорации - Фонд содействия реформированию жилищно-коммунального хозяйства</t>
  </si>
  <si>
    <t>220F3 67483</t>
  </si>
  <si>
    <t>220F3 67484</t>
  </si>
  <si>
    <t>Обеспечение мероприятий по переселению граждан из аварийного жилищного фонда за счет средств республиканского бюджета Республики Хакасия</t>
  </si>
  <si>
    <t>220F3 67485</t>
  </si>
  <si>
    <t>Обеспечение мероприятий по переселению граждан из аварийного жилищного фонда за счет средств местного бюджета</t>
  </si>
  <si>
    <t>Обеспечение сельских населенных пунктов объектами социальной и инженерной инфраструктуры и автомобильными дорогами</t>
  </si>
  <si>
    <t>Обеспечение комплексного развития сельских территорий в части развития питьевого и технического водоснабжения и водоотведения  (в том числе софинансирование с федеральным бюджетом)</t>
  </si>
  <si>
    <t>Приложение 8</t>
  </si>
  <si>
    <t>14003 L5761</t>
  </si>
  <si>
    <t xml:space="preserve">к Решению Совета депутатов Солнечного сельсовета </t>
  </si>
  <si>
    <t>"О внесении изменений в Решение Совета депутатов</t>
  </si>
  <si>
    <t xml:space="preserve">"О местном бюджете муниципального образования </t>
  </si>
  <si>
    <t>Солнечный сельсовет Усть-Абаканского района Республики</t>
  </si>
  <si>
    <t>Солнечного сельсовета  от 25.12.2019г.  № 131</t>
  </si>
  <si>
    <t xml:space="preserve">             Приложение 10</t>
  </si>
  <si>
    <t xml:space="preserve">             к Решению Совета депутатов Солнечного сельсовета </t>
  </si>
  <si>
    <t xml:space="preserve">             Усть-Абаканского района  Республики Хакасия</t>
  </si>
  <si>
    <t xml:space="preserve">             "О внесении изменений в Решение Совета депутатов </t>
  </si>
  <si>
    <t xml:space="preserve">             "О местном бюджете муниципального  образования </t>
  </si>
  <si>
    <t xml:space="preserve">               Солнечный сельсовет  Усть-Абаканского района  Республики</t>
  </si>
  <si>
    <t xml:space="preserve">              Солнечного сельсовета от 25.12.2019г.  № 131</t>
  </si>
  <si>
    <t>Солнечного сельсовета  от 25 .12.2019г.  № 131</t>
  </si>
  <si>
    <t>Приложение 1</t>
  </si>
  <si>
    <t>Усть-Абаканского района  Республики Хакасия</t>
  </si>
  <si>
    <t xml:space="preserve">"О внесении изменений в Решение Совета депутатов </t>
  </si>
  <si>
    <t xml:space="preserve">"О местном бюджете муниципального  образования </t>
  </si>
  <si>
    <t>Солнечный сельсовет  Усть-Абаканского района  Республики</t>
  </si>
  <si>
    <t xml:space="preserve"> приложение 1</t>
  </si>
  <si>
    <t xml:space="preserve"> Солнечного сельсовета от 25.12.2019г.  № 131</t>
  </si>
  <si>
    <t xml:space="preserve"> Хакасия на 2020 год и плановый период 2021 и 2022 годов",</t>
  </si>
  <si>
    <t>Хакасия на 2020 год и плановый период 2021 и 2022 годов",</t>
  </si>
  <si>
    <t xml:space="preserve">               Хакасия на 2020 год и плановый период 2021 и 2022 годов",</t>
  </si>
  <si>
    <t>Мероприятия по капитальному ремонту учреждений культуры</t>
  </si>
  <si>
    <t>19004 22170</t>
  </si>
  <si>
    <t>13003 22180</t>
  </si>
  <si>
    <t>13003 00000</t>
  </si>
  <si>
    <t>Обеспечение развитие отрасли физической культуры и спорта</t>
  </si>
  <si>
    <t>Мероприятия по текущему ремонту учреждений культуры и спорта</t>
  </si>
  <si>
    <t>приложение  2</t>
  </si>
  <si>
    <t xml:space="preserve">               приложение 3</t>
  </si>
  <si>
    <t>приложение  4</t>
  </si>
  <si>
    <t xml:space="preserve"> от  " ___ " июня  2020г. № ____</t>
  </si>
  <si>
    <t>220F3 6748S</t>
  </si>
  <si>
    <t>от "____"  июня  2020г.   № _____</t>
  </si>
  <si>
    <t xml:space="preserve">               от "___" июня  2020г. № _______</t>
  </si>
  <si>
    <t>от " _____ "  июня   2020г.  № _____</t>
  </si>
</sst>
</file>

<file path=xl/styles.xml><?xml version="1.0" encoding="utf-8"?>
<styleSheet xmlns="http://schemas.openxmlformats.org/spreadsheetml/2006/main">
  <numFmts count="1">
    <numFmt numFmtId="180" formatCode="0.0"/>
  </numFmts>
  <fonts count="27">
    <font>
      <sz val="10"/>
      <name val="Arial Cyr"/>
      <family val="2"/>
      <charset val="204"/>
    </font>
    <font>
      <sz val="8"/>
      <color indexed="8"/>
      <name val="Calibri"/>
      <family val="2"/>
      <charset val="204"/>
    </font>
    <font>
      <sz val="14"/>
      <name val="Times New Roman"/>
      <family val="1"/>
      <charset val="204"/>
    </font>
    <font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14"/>
      <name val="Arial Cyr"/>
      <family val="2"/>
      <charset val="204"/>
    </font>
    <font>
      <sz val="10"/>
      <name val="Times New Roman"/>
      <family val="1"/>
      <charset val="204"/>
    </font>
    <font>
      <b/>
      <sz val="13"/>
      <name val="Times New Roman"/>
      <family val="1"/>
      <charset val="204"/>
    </font>
    <font>
      <sz val="13"/>
      <name val="Times New Roman"/>
      <family val="1"/>
      <charset val="204"/>
    </font>
    <font>
      <sz val="12"/>
      <color indexed="10"/>
      <name val="Times New Roman"/>
      <family val="1"/>
      <charset val="204"/>
    </font>
    <font>
      <b/>
      <sz val="13"/>
      <color indexed="8"/>
      <name val="Times New Roman"/>
      <family val="1"/>
      <charset val="204"/>
    </font>
    <font>
      <sz val="13"/>
      <color indexed="8"/>
      <name val="Times New Roman"/>
      <family val="1"/>
      <charset val="204"/>
    </font>
    <font>
      <sz val="13"/>
      <color indexed="10"/>
      <name val="Times New Roman"/>
      <family val="1"/>
      <charset val="204"/>
    </font>
    <font>
      <b/>
      <sz val="13"/>
      <color indexed="10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sz val="10"/>
      <name val="Arial Cyr"/>
      <family val="2"/>
      <charset val="204"/>
    </font>
    <font>
      <sz val="13"/>
      <name val="Arial Cyr"/>
      <charset val="204"/>
    </font>
    <font>
      <sz val="14"/>
      <name val="Arial Cyr"/>
      <charset val="204"/>
    </font>
    <font>
      <b/>
      <sz val="10"/>
      <name val="Arial Cyr"/>
      <charset val="204"/>
    </font>
    <font>
      <i/>
      <sz val="10"/>
      <name val="Arial Cyr"/>
      <charset val="204"/>
    </font>
    <font>
      <sz val="12"/>
      <name val="Arial Cyr"/>
      <family val="2"/>
      <charset val="204"/>
    </font>
    <font>
      <sz val="10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sz val="13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10">
    <fill>
      <patternFill patternType="none"/>
    </fill>
    <fill>
      <patternFill patternType="gray125"/>
    </fill>
    <fill>
      <patternFill patternType="solid">
        <fgColor indexed="27"/>
        <bgColor indexed="41"/>
      </patternFill>
    </fill>
    <fill>
      <patternFill patternType="solid">
        <fgColor indexed="9"/>
        <bgColor indexed="26"/>
      </patternFill>
    </fill>
    <fill>
      <patternFill patternType="solid">
        <fgColor indexed="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2"/>
        <bgColor indexed="27"/>
      </patternFill>
    </fill>
  </fills>
  <borders count="94">
    <border>
      <left/>
      <right/>
      <top/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/>
      <diagonal/>
    </border>
    <border>
      <left style="medium">
        <color indexed="8"/>
      </left>
      <right/>
      <top/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/>
      <right style="medium">
        <color indexed="8"/>
      </right>
      <top/>
      <bottom style="thin">
        <color indexed="8"/>
      </bottom>
      <diagonal/>
    </border>
    <border>
      <left style="medium">
        <color indexed="8"/>
      </left>
      <right style="medium">
        <color indexed="8"/>
      </right>
      <top/>
      <bottom style="thin">
        <color indexed="8"/>
      </bottom>
      <diagonal/>
    </border>
    <border>
      <left/>
      <right style="medium">
        <color indexed="8"/>
      </right>
      <top style="thin">
        <color indexed="8"/>
      </top>
      <bottom/>
      <diagonal/>
    </border>
    <border>
      <left/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8"/>
      </left>
      <right/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/>
      <diagonal/>
    </border>
    <border>
      <left/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/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/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hair">
        <color indexed="8"/>
      </bottom>
      <diagonal/>
    </border>
    <border>
      <left style="medium">
        <color indexed="64"/>
      </left>
      <right/>
      <top style="thin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8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medium">
        <color indexed="64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8"/>
      </bottom>
      <diagonal/>
    </border>
    <border>
      <left style="thin">
        <color indexed="8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8"/>
      </right>
      <top/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/>
      <right style="thin">
        <color indexed="8"/>
      </right>
      <top/>
      <bottom/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medium">
        <color indexed="64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1">
    <xf numFmtId="0" fontId="0" fillId="0" borderId="0"/>
    <xf numFmtId="0" fontId="24" fillId="0" borderId="0"/>
    <xf numFmtId="0" fontId="17" fillId="0" borderId="0"/>
    <xf numFmtId="0" fontId="1" fillId="0" borderId="0"/>
    <xf numFmtId="0" fontId="17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367">
    <xf numFmtId="0" fontId="0" fillId="0" borderId="0" xfId="0"/>
    <xf numFmtId="4" fontId="0" fillId="0" borderId="0" xfId="0" applyNumberFormat="1"/>
    <xf numFmtId="49" fontId="2" fillId="0" borderId="0" xfId="0" applyNumberFormat="1" applyFont="1" applyAlignment="1">
      <alignment horizontal="left" vertical="center"/>
    </xf>
    <xf numFmtId="49" fontId="3" fillId="0" borderId="0" xfId="0" applyNumberFormat="1" applyFont="1" applyAlignment="1">
      <alignment horizontal="left" vertical="center"/>
    </xf>
    <xf numFmtId="0" fontId="0" fillId="0" borderId="0" xfId="0" applyAlignment="1">
      <alignment vertical="center"/>
    </xf>
    <xf numFmtId="49" fontId="2" fillId="0" borderId="0" xfId="0" applyNumberFormat="1" applyFont="1" applyAlignment="1">
      <alignment vertical="center"/>
    </xf>
    <xf numFmtId="0" fontId="4" fillId="0" borderId="0" xfId="0" applyFont="1" applyAlignment="1">
      <alignment horizontal="center"/>
    </xf>
    <xf numFmtId="4" fontId="3" fillId="0" borderId="0" xfId="0" applyNumberFormat="1" applyFont="1" applyAlignment="1">
      <alignment horizontal="right" vertical="center"/>
    </xf>
    <xf numFmtId="0" fontId="4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4" fontId="4" fillId="2" borderId="1" xfId="0" applyNumberFormat="1" applyFont="1" applyFill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vertical="center" wrapText="1"/>
    </xf>
    <xf numFmtId="4" fontId="2" fillId="0" borderId="5" xfId="0" applyNumberFormat="1" applyFont="1" applyBorder="1" applyAlignment="1">
      <alignment horizontal="center" vertical="center"/>
    </xf>
    <xf numFmtId="0" fontId="4" fillId="0" borderId="3" xfId="0" applyFont="1" applyBorder="1" applyAlignment="1">
      <alignment horizontal="left" vertical="center" wrapText="1"/>
    </xf>
    <xf numFmtId="0" fontId="4" fillId="0" borderId="4" xfId="0" applyFont="1" applyBorder="1" applyAlignment="1">
      <alignment vertical="center" wrapText="1"/>
    </xf>
    <xf numFmtId="4" fontId="4" fillId="0" borderId="5" xfId="0" applyNumberFormat="1" applyFont="1" applyBorder="1" applyAlignment="1">
      <alignment horizontal="center" vertical="center"/>
    </xf>
    <xf numFmtId="0" fontId="2" fillId="0" borderId="6" xfId="0" applyFont="1" applyBorder="1" applyAlignment="1">
      <alignment vertical="center" wrapText="1"/>
    </xf>
    <xf numFmtId="0" fontId="4" fillId="0" borderId="7" xfId="0" applyFont="1" applyBorder="1" applyAlignment="1">
      <alignment horizontal="left" vertical="center" wrapText="1"/>
    </xf>
    <xf numFmtId="0" fontId="4" fillId="0" borderId="8" xfId="0" applyFont="1" applyBorder="1" applyAlignment="1">
      <alignment horizontal="justify" vertical="top" wrapText="1"/>
    </xf>
    <xf numFmtId="4" fontId="4" fillId="0" borderId="9" xfId="0" applyNumberFormat="1" applyFont="1" applyBorder="1" applyAlignment="1">
      <alignment horizontal="center" vertical="center"/>
    </xf>
    <xf numFmtId="0" fontId="2" fillId="0" borderId="4" xfId="0" applyFont="1" applyBorder="1" applyAlignment="1">
      <alignment horizontal="left" vertical="center" wrapText="1"/>
    </xf>
    <xf numFmtId="0" fontId="2" fillId="0" borderId="10" xfId="0" applyFont="1" applyBorder="1" applyAlignment="1">
      <alignment vertical="center" wrapText="1"/>
    </xf>
    <xf numFmtId="4" fontId="2" fillId="0" borderId="11" xfId="0" applyNumberFormat="1" applyFont="1" applyBorder="1" applyAlignment="1">
      <alignment horizontal="center" vertical="center"/>
    </xf>
    <xf numFmtId="4" fontId="4" fillId="0" borderId="11" xfId="0" applyNumberFormat="1" applyFont="1" applyBorder="1" applyAlignment="1">
      <alignment horizontal="center" vertical="center"/>
    </xf>
    <xf numFmtId="0" fontId="2" fillId="0" borderId="5" xfId="0" applyFont="1" applyBorder="1" applyAlignment="1">
      <alignment vertical="center" wrapText="1"/>
    </xf>
    <xf numFmtId="4" fontId="2" fillId="0" borderId="12" xfId="0" applyNumberFormat="1" applyFont="1" applyBorder="1" applyAlignment="1">
      <alignment horizontal="center" vertical="center"/>
    </xf>
    <xf numFmtId="0" fontId="4" fillId="0" borderId="5" xfId="0" applyFont="1" applyBorder="1" applyAlignment="1">
      <alignment vertical="center" wrapText="1"/>
    </xf>
    <xf numFmtId="4" fontId="4" fillId="0" borderId="12" xfId="0" applyNumberFormat="1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4" fillId="0" borderId="10" xfId="0" applyFont="1" applyBorder="1" applyAlignment="1">
      <alignment vertical="top" wrapText="1"/>
    </xf>
    <xf numFmtId="0" fontId="2" fillId="0" borderId="5" xfId="0" applyFont="1" applyBorder="1" applyAlignment="1">
      <alignment vertical="top" wrapText="1"/>
    </xf>
    <xf numFmtId="0" fontId="2" fillId="0" borderId="13" xfId="0" applyFont="1" applyBorder="1" applyAlignment="1">
      <alignment vertical="top" wrapText="1"/>
    </xf>
    <xf numFmtId="0" fontId="4" fillId="0" borderId="4" xfId="0" applyFont="1" applyBorder="1" applyAlignment="1">
      <alignment horizontal="left" vertical="center" wrapText="1"/>
    </xf>
    <xf numFmtId="0" fontId="4" fillId="0" borderId="14" xfId="0" applyFont="1" applyBorder="1" applyAlignment="1">
      <alignment vertical="top" wrapText="1"/>
    </xf>
    <xf numFmtId="4" fontId="4" fillId="0" borderId="15" xfId="0" applyNumberFormat="1" applyFont="1" applyBorder="1" applyAlignment="1">
      <alignment horizontal="center" vertical="center"/>
    </xf>
    <xf numFmtId="0" fontId="2" fillId="0" borderId="4" xfId="2" applyFont="1" applyBorder="1" applyAlignment="1">
      <alignment horizontal="left" vertical="center" wrapText="1"/>
    </xf>
    <xf numFmtId="0" fontId="2" fillId="0" borderId="5" xfId="2" applyFont="1" applyBorder="1" applyAlignment="1">
      <alignment vertical="top" wrapText="1"/>
    </xf>
    <xf numFmtId="49" fontId="5" fillId="0" borderId="4" xfId="8" applyNumberFormat="1" applyFont="1" applyBorder="1" applyAlignment="1">
      <alignment horizontal="left" vertical="center"/>
    </xf>
    <xf numFmtId="0" fontId="5" fillId="0" borderId="5" xfId="7" applyFont="1" applyBorder="1" applyAlignment="1">
      <alignment wrapText="1"/>
    </xf>
    <xf numFmtId="4" fontId="2" fillId="0" borderId="15" xfId="0" applyNumberFormat="1" applyFont="1" applyBorder="1" applyAlignment="1">
      <alignment horizontal="center" vertical="center"/>
    </xf>
    <xf numFmtId="49" fontId="5" fillId="0" borderId="4" xfId="10" applyNumberFormat="1" applyFont="1" applyBorder="1" applyAlignment="1">
      <alignment horizontal="left" vertical="center"/>
    </xf>
    <xf numFmtId="0" fontId="5" fillId="0" borderId="5" xfId="9" applyFont="1" applyBorder="1" applyAlignment="1">
      <alignment wrapText="1"/>
    </xf>
    <xf numFmtId="0" fontId="2" fillId="0" borderId="16" xfId="2" applyFont="1" applyBorder="1" applyAlignment="1">
      <alignment horizontal="left" vertical="center" wrapText="1"/>
    </xf>
    <xf numFmtId="0" fontId="5" fillId="0" borderId="13" xfId="3" applyFont="1" applyBorder="1" applyAlignment="1">
      <alignment wrapText="1"/>
    </xf>
    <xf numFmtId="4" fontId="2" fillId="0" borderId="13" xfId="0" applyNumberFormat="1" applyFont="1" applyBorder="1" applyAlignment="1">
      <alignment horizontal="center" vertical="center"/>
    </xf>
    <xf numFmtId="0" fontId="2" fillId="0" borderId="17" xfId="0" applyFont="1" applyBorder="1" applyAlignment="1">
      <alignment horizontal="left" vertical="center" wrapText="1"/>
    </xf>
    <xf numFmtId="0" fontId="4" fillId="0" borderId="2" xfId="0" applyFont="1" applyBorder="1" applyAlignment="1">
      <alignment vertical="top" wrapText="1"/>
    </xf>
    <xf numFmtId="4" fontId="4" fillId="0" borderId="1" xfId="0" applyNumberFormat="1" applyFont="1" applyBorder="1" applyAlignment="1">
      <alignment horizontal="center" vertical="center"/>
    </xf>
    <xf numFmtId="0" fontId="0" fillId="0" borderId="0" xfId="0" applyFont="1"/>
    <xf numFmtId="0" fontId="6" fillId="0" borderId="0" xfId="0" applyFont="1"/>
    <xf numFmtId="49" fontId="7" fillId="0" borderId="0" xfId="0" applyNumberFormat="1" applyFont="1" applyAlignment="1">
      <alignment vertical="center"/>
    </xf>
    <xf numFmtId="0" fontId="3" fillId="0" borderId="0" xfId="0" applyFont="1"/>
    <xf numFmtId="0" fontId="2" fillId="0" borderId="0" xfId="0" applyFont="1"/>
    <xf numFmtId="0" fontId="0" fillId="0" borderId="0" xfId="0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4" fontId="0" fillId="0" borderId="0" xfId="0" applyNumberFormat="1" applyAlignment="1">
      <alignment horizontal="center" vertical="center"/>
    </xf>
    <xf numFmtId="49" fontId="3" fillId="0" borderId="0" xfId="0" applyNumberFormat="1" applyFont="1" applyAlignment="1">
      <alignment vertical="center"/>
    </xf>
    <xf numFmtId="49" fontId="10" fillId="0" borderId="0" xfId="0" applyNumberFormat="1" applyFont="1" applyAlignment="1">
      <alignment vertical="center"/>
    </xf>
    <xf numFmtId="0" fontId="4" fillId="0" borderId="0" xfId="0" applyFont="1" applyBorder="1" applyAlignment="1">
      <alignment horizontal="center"/>
    </xf>
    <xf numFmtId="0" fontId="6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49" fontId="6" fillId="0" borderId="0" xfId="0" applyNumberFormat="1" applyFont="1" applyAlignment="1">
      <alignment horizontal="center" vertical="center"/>
    </xf>
    <xf numFmtId="4" fontId="3" fillId="0" borderId="0" xfId="0" applyNumberFormat="1" applyFont="1" applyAlignment="1">
      <alignment horizontal="center" vertical="center"/>
    </xf>
    <xf numFmtId="49" fontId="8" fillId="0" borderId="18" xfId="0" applyNumberFormat="1" applyFont="1" applyFill="1" applyBorder="1" applyAlignment="1">
      <alignment horizontal="center" vertical="center" wrapText="1"/>
    </xf>
    <xf numFmtId="49" fontId="12" fillId="0" borderId="18" xfId="0" applyNumberFormat="1" applyFont="1" applyFill="1" applyBorder="1" applyAlignment="1">
      <alignment horizontal="center" vertical="center" wrapText="1"/>
    </xf>
    <xf numFmtId="49" fontId="9" fillId="0" borderId="18" xfId="0" applyNumberFormat="1" applyFont="1" applyFill="1" applyBorder="1" applyAlignment="1">
      <alignment horizontal="center" vertical="center" wrapText="1"/>
    </xf>
    <xf numFmtId="0" fontId="0" fillId="0" borderId="0" xfId="0" applyFill="1"/>
    <xf numFmtId="49" fontId="8" fillId="0" borderId="18" xfId="0" applyNumberFormat="1" applyFont="1" applyBorder="1" applyAlignment="1">
      <alignment horizontal="center" vertical="center" wrapText="1"/>
    </xf>
    <xf numFmtId="49" fontId="9" fillId="0" borderId="19" xfId="0" applyNumberFormat="1" applyFont="1" applyFill="1" applyBorder="1" applyAlignment="1">
      <alignment horizontal="center" vertical="center" wrapText="1"/>
    </xf>
    <xf numFmtId="49" fontId="12" fillId="0" borderId="18" xfId="0" applyNumberFormat="1" applyFont="1" applyBorder="1" applyAlignment="1">
      <alignment horizontal="center" vertical="center" wrapText="1"/>
    </xf>
    <xf numFmtId="49" fontId="9" fillId="0" borderId="18" xfId="0" applyNumberFormat="1" applyFont="1" applyBorder="1" applyAlignment="1">
      <alignment horizontal="center" vertical="center" wrapText="1"/>
    </xf>
    <xf numFmtId="49" fontId="11" fillId="0" borderId="18" xfId="0" applyNumberFormat="1" applyFont="1" applyBorder="1" applyAlignment="1">
      <alignment horizontal="center" vertical="center" wrapText="1"/>
    </xf>
    <xf numFmtId="49" fontId="13" fillId="0" borderId="0" xfId="0" applyNumberFormat="1" applyFont="1" applyFill="1" applyBorder="1" applyAlignment="1">
      <alignment horizontal="center" vertical="center" wrapText="1"/>
    </xf>
    <xf numFmtId="49" fontId="9" fillId="0" borderId="0" xfId="0" applyNumberFormat="1" applyFont="1" applyFill="1" applyBorder="1" applyAlignment="1">
      <alignment horizontal="center" vertical="center" wrapText="1"/>
    </xf>
    <xf numFmtId="49" fontId="13" fillId="0" borderId="18" xfId="0" applyNumberFormat="1" applyFont="1" applyBorder="1" applyAlignment="1">
      <alignment horizontal="center" vertical="center" wrapText="1"/>
    </xf>
    <xf numFmtId="49" fontId="9" fillId="0" borderId="0" xfId="0" applyNumberFormat="1" applyFont="1" applyAlignment="1">
      <alignment vertical="center"/>
    </xf>
    <xf numFmtId="0" fontId="7" fillId="0" borderId="0" xfId="0" applyFont="1" applyAlignment="1">
      <alignment horizontal="center" vertical="center" wrapText="1"/>
    </xf>
    <xf numFmtId="0" fontId="7" fillId="3" borderId="0" xfId="0" applyFont="1" applyFill="1" applyAlignment="1">
      <alignment horizontal="center" vertical="center"/>
    </xf>
    <xf numFmtId="0" fontId="7" fillId="0" borderId="0" xfId="0" applyFont="1"/>
    <xf numFmtId="4" fontId="7" fillId="0" borderId="0" xfId="0" applyNumberFormat="1" applyFont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2" fillId="3" borderId="0" xfId="0" applyFont="1" applyFill="1" applyAlignment="1">
      <alignment horizontal="center" vertical="center"/>
    </xf>
    <xf numFmtId="0" fontId="2" fillId="0" borderId="0" xfId="0" applyFont="1" applyAlignment="1"/>
    <xf numFmtId="0" fontId="2" fillId="0" borderId="0" xfId="0" applyFont="1" applyBorder="1" applyAlignment="1">
      <alignment horizontal="center" vertical="center"/>
    </xf>
    <xf numFmtId="180" fontId="2" fillId="0" borderId="0" xfId="0" applyNumberFormat="1" applyFont="1" applyBorder="1" applyAlignment="1">
      <alignment horizontal="center"/>
    </xf>
    <xf numFmtId="4" fontId="2" fillId="0" borderId="0" xfId="0" applyNumberFormat="1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9" fillId="0" borderId="0" xfId="0" applyFont="1" applyBorder="1" applyAlignment="1">
      <alignment horizontal="center"/>
    </xf>
    <xf numFmtId="180" fontId="9" fillId="0" borderId="0" xfId="0" applyNumberFormat="1" applyFont="1" applyBorder="1" applyAlignment="1">
      <alignment horizontal="center"/>
    </xf>
    <xf numFmtId="0" fontId="9" fillId="0" borderId="0" xfId="0" applyFont="1"/>
    <xf numFmtId="0" fontId="3" fillId="0" borderId="0" xfId="0" applyFont="1" applyAlignment="1">
      <alignment horizontal="center"/>
    </xf>
    <xf numFmtId="0" fontId="3" fillId="0" borderId="0" xfId="0" applyFont="1" applyAlignment="1"/>
    <xf numFmtId="0" fontId="15" fillId="0" borderId="19" xfId="0" applyFont="1" applyBorder="1" applyAlignment="1">
      <alignment horizontal="center"/>
    </xf>
    <xf numFmtId="0" fontId="15" fillId="0" borderId="0" xfId="0" applyFont="1" applyAlignment="1">
      <alignment horizontal="center"/>
    </xf>
    <xf numFmtId="0" fontId="16" fillId="0" borderId="18" xfId="0" applyFont="1" applyBorder="1" applyAlignment="1">
      <alignment horizontal="justify" vertical="top" wrapText="1"/>
    </xf>
    <xf numFmtId="3" fontId="3" fillId="0" borderId="18" xfId="0" applyNumberFormat="1" applyFont="1" applyBorder="1" applyAlignment="1">
      <alignment horizontal="center"/>
    </xf>
    <xf numFmtId="0" fontId="3" fillId="0" borderId="18" xfId="0" applyFont="1" applyFill="1" applyBorder="1"/>
    <xf numFmtId="0" fontId="3" fillId="0" borderId="18" xfId="0" applyFont="1" applyBorder="1" applyAlignment="1">
      <alignment horizontal="center"/>
    </xf>
    <xf numFmtId="0" fontId="3" fillId="0" borderId="18" xfId="0" applyFont="1" applyBorder="1" applyAlignment="1">
      <alignment vertical="center" wrapText="1"/>
    </xf>
    <xf numFmtId="49" fontId="9" fillId="0" borderId="18" xfId="0" applyNumberFormat="1" applyFont="1" applyBorder="1" applyAlignment="1">
      <alignment horizontal="center"/>
    </xf>
    <xf numFmtId="49" fontId="8" fillId="0" borderId="18" xfId="0" applyNumberFormat="1" applyFont="1" applyBorder="1" applyAlignment="1">
      <alignment horizontal="center"/>
    </xf>
    <xf numFmtId="0" fontId="12" fillId="0" borderId="20" xfId="0" applyFont="1" applyFill="1" applyBorder="1" applyAlignment="1">
      <alignment vertical="top" wrapText="1"/>
    </xf>
    <xf numFmtId="0" fontId="12" fillId="0" borderId="21" xfId="0" applyFont="1" applyFill="1" applyBorder="1" applyAlignment="1">
      <alignment vertical="top" wrapText="1"/>
    </xf>
    <xf numFmtId="0" fontId="9" fillId="0" borderId="22" xfId="0" applyFont="1" applyFill="1" applyBorder="1" applyAlignment="1">
      <alignment wrapText="1"/>
    </xf>
    <xf numFmtId="0" fontId="12" fillId="0" borderId="20" xfId="0" applyFont="1" applyFill="1" applyBorder="1" applyAlignment="1">
      <alignment wrapText="1"/>
    </xf>
    <xf numFmtId="49" fontId="9" fillId="0" borderId="20" xfId="0" applyNumberFormat="1" applyFont="1" applyBorder="1" applyAlignment="1">
      <alignment wrapText="1"/>
    </xf>
    <xf numFmtId="0" fontId="9" fillId="4" borderId="21" xfId="0" applyFont="1" applyFill="1" applyBorder="1" applyAlignment="1">
      <alignment vertical="top" wrapText="1"/>
    </xf>
    <xf numFmtId="0" fontId="12" fillId="4" borderId="21" xfId="0" applyFont="1" applyFill="1" applyBorder="1" applyAlignment="1">
      <alignment vertical="top" wrapText="1"/>
    </xf>
    <xf numFmtId="0" fontId="12" fillId="0" borderId="20" xfId="0" applyFont="1" applyBorder="1" applyAlignment="1">
      <alignment wrapText="1"/>
    </xf>
    <xf numFmtId="0" fontId="12" fillId="0" borderId="21" xfId="1" applyFont="1" applyBorder="1" applyAlignment="1">
      <alignment vertical="top" wrapText="1"/>
    </xf>
    <xf numFmtId="0" fontId="12" fillId="0" borderId="20" xfId="0" applyFont="1" applyBorder="1"/>
    <xf numFmtId="0" fontId="9" fillId="0" borderId="22" xfId="0" applyFont="1" applyBorder="1" applyAlignment="1">
      <alignment vertical="center" wrapText="1"/>
    </xf>
    <xf numFmtId="49" fontId="12" fillId="0" borderId="23" xfId="0" applyNumberFormat="1" applyFont="1" applyBorder="1" applyAlignment="1">
      <alignment horizontal="center" vertical="center" wrapText="1"/>
    </xf>
    <xf numFmtId="0" fontId="9" fillId="0" borderId="20" xfId="0" applyFont="1" applyBorder="1" applyAlignment="1">
      <alignment wrapText="1"/>
    </xf>
    <xf numFmtId="0" fontId="9" fillId="3" borderId="20" xfId="0" applyFont="1" applyFill="1" applyBorder="1" applyAlignment="1">
      <alignment vertical="top" wrapText="1"/>
    </xf>
    <xf numFmtId="0" fontId="12" fillId="0" borderId="20" xfId="0" applyFont="1" applyBorder="1" applyAlignment="1">
      <alignment vertical="top" wrapText="1"/>
    </xf>
    <xf numFmtId="0" fontId="9" fillId="0" borderId="20" xfId="0" applyFont="1" applyBorder="1" applyAlignment="1">
      <alignment vertical="top" wrapText="1"/>
    </xf>
    <xf numFmtId="0" fontId="9" fillId="4" borderId="21" xfId="0" applyFont="1" applyFill="1" applyBorder="1" applyAlignment="1">
      <alignment wrapText="1"/>
    </xf>
    <xf numFmtId="0" fontId="9" fillId="3" borderId="24" xfId="0" applyFont="1" applyFill="1" applyBorder="1" applyAlignment="1">
      <alignment vertical="top" wrapText="1"/>
    </xf>
    <xf numFmtId="49" fontId="9" fillId="0" borderId="19" xfId="0" applyNumberFormat="1" applyFont="1" applyBorder="1" applyAlignment="1">
      <alignment horizontal="center" vertical="center" wrapText="1"/>
    </xf>
    <xf numFmtId="49" fontId="11" fillId="0" borderId="23" xfId="0" applyNumberFormat="1" applyFont="1" applyBorder="1" applyAlignment="1">
      <alignment horizontal="center" vertical="center" wrapText="1"/>
    </xf>
    <xf numFmtId="49" fontId="8" fillId="0" borderId="23" xfId="0" applyNumberFormat="1" applyFont="1" applyBorder="1" applyAlignment="1">
      <alignment horizontal="center" vertical="center" wrapText="1"/>
    </xf>
    <xf numFmtId="49" fontId="11" fillId="0" borderId="23" xfId="0" applyNumberFormat="1" applyFont="1" applyFill="1" applyBorder="1" applyAlignment="1">
      <alignment horizontal="center" vertical="center" wrapText="1"/>
    </xf>
    <xf numFmtId="49" fontId="8" fillId="0" borderId="23" xfId="0" applyNumberFormat="1" applyFont="1" applyFill="1" applyBorder="1" applyAlignment="1">
      <alignment horizontal="center" vertical="center" wrapText="1"/>
    </xf>
    <xf numFmtId="49" fontId="12" fillId="0" borderId="23" xfId="0" applyNumberFormat="1" applyFont="1" applyFill="1" applyBorder="1" applyAlignment="1">
      <alignment horizontal="center" vertical="center" wrapText="1"/>
    </xf>
    <xf numFmtId="49" fontId="9" fillId="0" borderId="23" xfId="0" applyNumberFormat="1" applyFont="1" applyBorder="1" applyAlignment="1">
      <alignment horizontal="center"/>
    </xf>
    <xf numFmtId="49" fontId="9" fillId="0" borderId="23" xfId="0" applyNumberFormat="1" applyFont="1" applyFill="1" applyBorder="1" applyAlignment="1">
      <alignment horizontal="center" vertical="center" wrapText="1"/>
    </xf>
    <xf numFmtId="49" fontId="8" fillId="0" borderId="23" xfId="0" applyNumberFormat="1" applyFont="1" applyBorder="1" applyAlignment="1">
      <alignment horizontal="center"/>
    </xf>
    <xf numFmtId="49" fontId="9" fillId="0" borderId="23" xfId="0" applyNumberFormat="1" applyFont="1" applyBorder="1" applyAlignment="1">
      <alignment horizontal="center" vertical="center" wrapText="1"/>
    </xf>
    <xf numFmtId="49" fontId="11" fillId="3" borderId="23" xfId="0" applyNumberFormat="1" applyFont="1" applyFill="1" applyBorder="1" applyAlignment="1">
      <alignment horizontal="center" vertical="center" wrapText="1"/>
    </xf>
    <xf numFmtId="49" fontId="8" fillId="3" borderId="23" xfId="0" applyNumberFormat="1" applyFont="1" applyFill="1" applyBorder="1" applyAlignment="1">
      <alignment horizontal="center" vertical="center" wrapText="1"/>
    </xf>
    <xf numFmtId="49" fontId="14" fillId="0" borderId="23" xfId="0" applyNumberFormat="1" applyFont="1" applyFill="1" applyBorder="1" applyAlignment="1">
      <alignment horizontal="center" vertical="center" wrapText="1"/>
    </xf>
    <xf numFmtId="49" fontId="13" fillId="0" borderId="23" xfId="0" applyNumberFormat="1" applyFont="1" applyBorder="1" applyAlignment="1">
      <alignment horizontal="center" vertical="center" wrapText="1"/>
    </xf>
    <xf numFmtId="0" fontId="11" fillId="0" borderId="21" xfId="0" applyFont="1" applyBorder="1" applyAlignment="1">
      <alignment vertical="top" wrapText="1"/>
    </xf>
    <xf numFmtId="4" fontId="8" fillId="0" borderId="25" xfId="0" applyNumberFormat="1" applyFont="1" applyBorder="1" applyAlignment="1">
      <alignment horizontal="center" vertical="center" wrapText="1"/>
    </xf>
    <xf numFmtId="4" fontId="8" fillId="0" borderId="25" xfId="0" applyNumberFormat="1" applyFont="1" applyFill="1" applyBorder="1" applyAlignment="1">
      <alignment horizontal="center" vertical="center"/>
    </xf>
    <xf numFmtId="4" fontId="9" fillId="0" borderId="25" xfId="0" applyNumberFormat="1" applyFont="1" applyFill="1" applyBorder="1" applyAlignment="1">
      <alignment horizontal="center" vertical="center"/>
    </xf>
    <xf numFmtId="0" fontId="12" fillId="0" borderId="21" xfId="0" applyFont="1" applyFill="1" applyBorder="1" applyAlignment="1">
      <alignment wrapText="1"/>
    </xf>
    <xf numFmtId="0" fontId="12" fillId="0" borderId="21" xfId="0" applyFont="1" applyFill="1" applyBorder="1"/>
    <xf numFmtId="49" fontId="9" fillId="0" borderId="21" xfId="0" applyNumberFormat="1" applyFont="1" applyBorder="1" applyAlignment="1">
      <alignment wrapText="1"/>
    </xf>
    <xf numFmtId="0" fontId="8" fillId="0" borderId="21" xfId="0" applyFont="1" applyFill="1" applyBorder="1" applyAlignment="1">
      <alignment vertical="top" wrapText="1"/>
    </xf>
    <xf numFmtId="4" fontId="8" fillId="0" borderId="25" xfId="0" applyNumberFormat="1" applyFont="1" applyFill="1" applyBorder="1" applyAlignment="1">
      <alignment horizontal="center" vertical="center" wrapText="1"/>
    </xf>
    <xf numFmtId="4" fontId="9" fillId="0" borderId="25" xfId="0" applyNumberFormat="1" applyFont="1" applyFill="1" applyBorder="1" applyAlignment="1">
      <alignment horizontal="center" vertical="center" wrapText="1"/>
    </xf>
    <xf numFmtId="0" fontId="9" fillId="0" borderId="21" xfId="0" applyFont="1" applyFill="1" applyBorder="1" applyAlignment="1">
      <alignment wrapText="1"/>
    </xf>
    <xf numFmtId="0" fontId="12" fillId="0" borderId="21" xfId="0" applyFont="1" applyBorder="1" applyAlignment="1">
      <alignment vertical="top" wrapText="1"/>
    </xf>
    <xf numFmtId="0" fontId="12" fillId="0" borderId="21" xfId="0" applyFont="1" applyBorder="1" applyAlignment="1">
      <alignment wrapText="1"/>
    </xf>
    <xf numFmtId="4" fontId="9" fillId="0" borderId="25" xfId="0" applyNumberFormat="1" applyFont="1" applyBorder="1" applyAlignment="1">
      <alignment horizontal="center" vertical="center" wrapText="1"/>
    </xf>
    <xf numFmtId="4" fontId="9" fillId="0" borderId="25" xfId="0" applyNumberFormat="1" applyFont="1" applyBorder="1" applyAlignment="1">
      <alignment horizontal="center" vertical="center"/>
    </xf>
    <xf numFmtId="0" fontId="9" fillId="0" borderId="21" xfId="0" applyFont="1" applyBorder="1" applyAlignment="1">
      <alignment wrapText="1"/>
    </xf>
    <xf numFmtId="0" fontId="12" fillId="3" borderId="21" xfId="0" applyFont="1" applyFill="1" applyBorder="1" applyAlignment="1">
      <alignment vertical="top" wrapText="1"/>
    </xf>
    <xf numFmtId="0" fontId="8" fillId="0" borderId="21" xfId="0" applyFont="1" applyBorder="1" applyAlignment="1">
      <alignment vertical="top" wrapText="1"/>
    </xf>
    <xf numFmtId="0" fontId="18" fillId="0" borderId="0" xfId="0" applyFont="1"/>
    <xf numFmtId="49" fontId="19" fillId="0" borderId="0" xfId="0" applyNumberFormat="1" applyFont="1" applyAlignment="1">
      <alignment horizontal="center" vertical="center"/>
    </xf>
    <xf numFmtId="2" fontId="8" fillId="5" borderId="26" xfId="0" applyNumberFormat="1" applyFont="1" applyFill="1" applyBorder="1" applyAlignment="1">
      <alignment horizontal="center" vertical="center" wrapText="1"/>
    </xf>
    <xf numFmtId="2" fontId="8" fillId="5" borderId="27" xfId="0" applyNumberFormat="1" applyFont="1" applyFill="1" applyBorder="1" applyAlignment="1">
      <alignment horizontal="center" vertical="center" wrapText="1"/>
    </xf>
    <xf numFmtId="49" fontId="9" fillId="0" borderId="23" xfId="0" applyNumberFormat="1" applyFont="1" applyFill="1" applyBorder="1" applyAlignment="1">
      <alignment horizontal="center"/>
    </xf>
    <xf numFmtId="0" fontId="11" fillId="4" borderId="28" xfId="0" applyFont="1" applyFill="1" applyBorder="1" applyAlignment="1">
      <alignment vertical="top" wrapText="1"/>
    </xf>
    <xf numFmtId="49" fontId="11" fillId="4" borderId="23" xfId="0" applyNumberFormat="1" applyFont="1" applyFill="1" applyBorder="1" applyAlignment="1">
      <alignment horizontal="center" vertical="center" wrapText="1"/>
    </xf>
    <xf numFmtId="49" fontId="8" fillId="4" borderId="23" xfId="0" applyNumberFormat="1" applyFont="1" applyFill="1" applyBorder="1" applyAlignment="1">
      <alignment horizontal="center" vertical="center" wrapText="1"/>
    </xf>
    <xf numFmtId="4" fontId="8" fillId="4" borderId="25" xfId="0" applyNumberFormat="1" applyFont="1" applyFill="1" applyBorder="1" applyAlignment="1">
      <alignment horizontal="center" vertical="center" wrapText="1"/>
    </xf>
    <xf numFmtId="0" fontId="12" fillId="0" borderId="28" xfId="0" applyFont="1" applyBorder="1" applyAlignment="1">
      <alignment vertical="top" wrapText="1"/>
    </xf>
    <xf numFmtId="49" fontId="12" fillId="0" borderId="29" xfId="0" applyNumberFormat="1" applyFont="1" applyBorder="1" applyAlignment="1">
      <alignment horizontal="center" vertical="center" wrapText="1"/>
    </xf>
    <xf numFmtId="49" fontId="9" fillId="0" borderId="29" xfId="0" applyNumberFormat="1" applyFont="1" applyBorder="1" applyAlignment="1">
      <alignment horizontal="center" vertical="center" wrapText="1"/>
    </xf>
    <xf numFmtId="4" fontId="9" fillId="0" borderId="30" xfId="0" applyNumberFormat="1" applyFont="1" applyBorder="1" applyAlignment="1">
      <alignment horizontal="center" vertical="center" wrapText="1"/>
    </xf>
    <xf numFmtId="4" fontId="9" fillId="0" borderId="30" xfId="0" applyNumberFormat="1" applyFont="1" applyBorder="1" applyAlignment="1">
      <alignment horizontal="center" vertical="center"/>
    </xf>
    <xf numFmtId="49" fontId="12" fillId="0" borderId="29" xfId="0" applyNumberFormat="1" applyFont="1" applyFill="1" applyBorder="1" applyAlignment="1">
      <alignment horizontal="center" vertical="center" wrapText="1"/>
    </xf>
    <xf numFmtId="4" fontId="9" fillId="0" borderId="30" xfId="0" applyNumberFormat="1" applyFont="1" applyFill="1" applyBorder="1" applyAlignment="1">
      <alignment horizontal="center" vertical="center"/>
    </xf>
    <xf numFmtId="49" fontId="9" fillId="0" borderId="29" xfId="0" applyNumberFormat="1" applyFont="1" applyFill="1" applyBorder="1" applyAlignment="1">
      <alignment horizontal="center" vertical="center" wrapText="1"/>
    </xf>
    <xf numFmtId="0" fontId="20" fillId="0" borderId="0" xfId="0" applyFont="1"/>
    <xf numFmtId="0" fontId="12" fillId="6" borderId="21" xfId="0" applyFont="1" applyFill="1" applyBorder="1" applyAlignment="1">
      <alignment vertical="top" wrapText="1"/>
    </xf>
    <xf numFmtId="49" fontId="12" fillId="6" borderId="31" xfId="0" applyNumberFormat="1" applyFont="1" applyFill="1" applyBorder="1" applyAlignment="1">
      <alignment horizontal="center" vertical="center" wrapText="1"/>
    </xf>
    <xf numFmtId="49" fontId="9" fillId="6" borderId="23" xfId="0" applyNumberFormat="1" applyFont="1" applyFill="1" applyBorder="1" applyAlignment="1">
      <alignment horizontal="center" vertical="center" wrapText="1"/>
    </xf>
    <xf numFmtId="4" fontId="9" fillId="6" borderId="32" xfId="0" applyNumberFormat="1" applyFont="1" applyFill="1" applyBorder="1" applyAlignment="1">
      <alignment horizontal="center" vertical="center"/>
    </xf>
    <xf numFmtId="0" fontId="9" fillId="0" borderId="28" xfId="0" applyFont="1" applyBorder="1" applyAlignment="1">
      <alignment wrapText="1"/>
    </xf>
    <xf numFmtId="0" fontId="21" fillId="0" borderId="0" xfId="0" applyFont="1"/>
    <xf numFmtId="0" fontId="8" fillId="0" borderId="33" xfId="0" applyFont="1" applyBorder="1" applyAlignment="1">
      <alignment vertical="top" wrapText="1"/>
    </xf>
    <xf numFmtId="2" fontId="8" fillId="2" borderId="34" xfId="0" applyNumberFormat="1" applyFont="1" applyFill="1" applyBorder="1" applyAlignment="1">
      <alignment horizontal="center" vertical="center" wrapText="1"/>
    </xf>
    <xf numFmtId="2" fontId="8" fillId="2" borderId="35" xfId="0" applyNumberFormat="1" applyFont="1" applyFill="1" applyBorder="1" applyAlignment="1">
      <alignment horizontal="center" vertical="center" wrapText="1"/>
    </xf>
    <xf numFmtId="2" fontId="8" fillId="2" borderId="36" xfId="0" applyNumberFormat="1" applyFont="1" applyFill="1" applyBorder="1" applyAlignment="1">
      <alignment horizontal="center" vertical="center" wrapText="1"/>
    </xf>
    <xf numFmtId="4" fontId="8" fillId="2" borderId="37" xfId="0" applyNumberFormat="1" applyFont="1" applyFill="1" applyBorder="1" applyAlignment="1">
      <alignment horizontal="center" vertical="center" wrapText="1"/>
    </xf>
    <xf numFmtId="0" fontId="11" fillId="0" borderId="20" xfId="0" applyFont="1" applyFill="1" applyBorder="1" applyAlignment="1">
      <alignment vertical="top" wrapText="1"/>
    </xf>
    <xf numFmtId="4" fontId="8" fillId="0" borderId="38" xfId="0" applyNumberFormat="1" applyFont="1" applyFill="1" applyBorder="1" applyAlignment="1">
      <alignment horizontal="center" vertical="center"/>
    </xf>
    <xf numFmtId="4" fontId="9" fillId="0" borderId="38" xfId="0" applyNumberFormat="1" applyFont="1" applyFill="1" applyBorder="1" applyAlignment="1">
      <alignment horizontal="center" vertical="center"/>
    </xf>
    <xf numFmtId="0" fontId="12" fillId="0" borderId="20" xfId="0" applyFont="1" applyFill="1" applyBorder="1"/>
    <xf numFmtId="4" fontId="9" fillId="0" borderId="39" xfId="0" applyNumberFormat="1" applyFont="1" applyFill="1" applyBorder="1" applyAlignment="1">
      <alignment horizontal="center" vertical="center"/>
    </xf>
    <xf numFmtId="0" fontId="11" fillId="0" borderId="24" xfId="0" applyFont="1" applyFill="1" applyBorder="1" applyAlignment="1">
      <alignment vertical="top" wrapText="1"/>
    </xf>
    <xf numFmtId="4" fontId="9" fillId="0" borderId="40" xfId="0" applyNumberFormat="1" applyFont="1" applyFill="1" applyBorder="1" applyAlignment="1">
      <alignment horizontal="center" vertical="center"/>
    </xf>
    <xf numFmtId="0" fontId="11" fillId="3" borderId="20" xfId="0" applyFont="1" applyFill="1" applyBorder="1" applyAlignment="1">
      <alignment vertical="top" wrapText="1"/>
    </xf>
    <xf numFmtId="4" fontId="8" fillId="0" borderId="38" xfId="0" applyNumberFormat="1" applyFont="1" applyBorder="1" applyAlignment="1">
      <alignment horizontal="center" vertical="center"/>
    </xf>
    <xf numFmtId="4" fontId="9" fillId="0" borderId="38" xfId="0" applyNumberFormat="1" applyFont="1" applyBorder="1" applyAlignment="1">
      <alignment horizontal="center" vertical="center"/>
    </xf>
    <xf numFmtId="0" fontId="12" fillId="0" borderId="41" xfId="0" applyFont="1" applyBorder="1"/>
    <xf numFmtId="49" fontId="9" fillId="0" borderId="42" xfId="0" applyNumberFormat="1" applyFont="1" applyBorder="1" applyAlignment="1">
      <alignment horizontal="center"/>
    </xf>
    <xf numFmtId="49" fontId="12" fillId="0" borderId="42" xfId="0" applyNumberFormat="1" applyFont="1" applyFill="1" applyBorder="1" applyAlignment="1">
      <alignment horizontal="center" vertical="center" wrapText="1"/>
    </xf>
    <xf numFmtId="4" fontId="9" fillId="0" borderId="43" xfId="0" applyNumberFormat="1" applyFont="1" applyFill="1" applyBorder="1" applyAlignment="1">
      <alignment horizontal="center" vertical="center"/>
    </xf>
    <xf numFmtId="0" fontId="12" fillId="0" borderId="41" xfId="0" applyFont="1" applyFill="1" applyBorder="1" applyAlignment="1">
      <alignment wrapText="1"/>
    </xf>
    <xf numFmtId="49" fontId="9" fillId="0" borderId="42" xfId="0" applyNumberFormat="1" applyFont="1" applyFill="1" applyBorder="1" applyAlignment="1">
      <alignment horizontal="center" vertical="center" wrapText="1"/>
    </xf>
    <xf numFmtId="0" fontId="9" fillId="0" borderId="44" xfId="0" applyFont="1" applyFill="1" applyBorder="1" applyAlignment="1">
      <alignment vertical="top" wrapText="1"/>
    </xf>
    <xf numFmtId="49" fontId="9" fillId="0" borderId="45" xfId="0" applyNumberFormat="1" applyFont="1" applyFill="1" applyBorder="1" applyAlignment="1">
      <alignment horizontal="center" vertical="center" wrapText="1"/>
    </xf>
    <xf numFmtId="49" fontId="8" fillId="0" borderId="45" xfId="0" applyNumberFormat="1" applyFont="1" applyFill="1" applyBorder="1" applyAlignment="1">
      <alignment horizontal="center" vertical="center" wrapText="1"/>
    </xf>
    <xf numFmtId="4" fontId="9" fillId="0" borderId="46" xfId="0" applyNumberFormat="1" applyFont="1" applyFill="1" applyBorder="1" applyAlignment="1">
      <alignment horizontal="center" vertical="center" wrapText="1"/>
    </xf>
    <xf numFmtId="49" fontId="8" fillId="0" borderId="20" xfId="0" applyNumberFormat="1" applyFont="1" applyBorder="1" applyAlignment="1">
      <alignment wrapText="1"/>
    </xf>
    <xf numFmtId="49" fontId="8" fillId="0" borderId="47" xfId="0" applyNumberFormat="1" applyFont="1" applyFill="1" applyBorder="1" applyAlignment="1">
      <alignment horizontal="center" vertical="center" wrapText="1"/>
    </xf>
    <xf numFmtId="0" fontId="12" fillId="0" borderId="48" xfId="0" applyFont="1" applyBorder="1" applyAlignment="1">
      <alignment wrapText="1"/>
    </xf>
    <xf numFmtId="49" fontId="8" fillId="0" borderId="19" xfId="0" applyNumberFormat="1" applyFont="1" applyFill="1" applyBorder="1" applyAlignment="1">
      <alignment horizontal="center" vertical="center" wrapText="1"/>
    </xf>
    <xf numFmtId="4" fontId="8" fillId="7" borderId="49" xfId="0" applyNumberFormat="1" applyFont="1" applyFill="1" applyBorder="1" applyAlignment="1">
      <alignment horizontal="center" vertical="center" wrapText="1"/>
    </xf>
    <xf numFmtId="0" fontId="11" fillId="8" borderId="21" xfId="0" applyFont="1" applyFill="1" applyBorder="1" applyAlignment="1">
      <alignment vertical="top" wrapText="1"/>
    </xf>
    <xf numFmtId="49" fontId="8" fillId="8" borderId="50" xfId="0" applyNumberFormat="1" applyFont="1" applyFill="1" applyBorder="1" applyAlignment="1">
      <alignment horizontal="center"/>
    </xf>
    <xf numFmtId="0" fontId="9" fillId="8" borderId="23" xfId="0" applyFont="1" applyFill="1" applyBorder="1" applyAlignment="1">
      <alignment horizontal="center"/>
    </xf>
    <xf numFmtId="4" fontId="8" fillId="8" borderId="25" xfId="0" applyNumberFormat="1" applyFont="1" applyFill="1" applyBorder="1" applyAlignment="1">
      <alignment horizontal="center"/>
    </xf>
    <xf numFmtId="49" fontId="9" fillId="0" borderId="0" xfId="0" applyNumberFormat="1" applyFont="1" applyBorder="1" applyAlignment="1">
      <alignment horizontal="left" vertical="center"/>
    </xf>
    <xf numFmtId="0" fontId="11" fillId="0" borderId="41" xfId="0" applyFont="1" applyFill="1" applyBorder="1" applyAlignment="1">
      <alignment vertical="top" wrapText="1"/>
    </xf>
    <xf numFmtId="49" fontId="8" fillId="0" borderId="42" xfId="0" applyNumberFormat="1" applyFont="1" applyFill="1" applyBorder="1" applyAlignment="1">
      <alignment horizontal="center" vertical="center" wrapText="1"/>
    </xf>
    <xf numFmtId="4" fontId="8" fillId="0" borderId="43" xfId="0" applyNumberFormat="1" applyFont="1" applyFill="1" applyBorder="1" applyAlignment="1">
      <alignment horizontal="center" vertical="center"/>
    </xf>
    <xf numFmtId="49" fontId="9" fillId="0" borderId="51" xfId="0" applyNumberFormat="1" applyFont="1" applyFill="1" applyBorder="1" applyAlignment="1">
      <alignment horizontal="center" vertical="center" wrapText="1"/>
    </xf>
    <xf numFmtId="4" fontId="9" fillId="0" borderId="46" xfId="0" applyNumberFormat="1" applyFont="1" applyFill="1" applyBorder="1" applyAlignment="1">
      <alignment horizontal="center" vertical="center"/>
    </xf>
    <xf numFmtId="49" fontId="8" fillId="0" borderId="42" xfId="0" applyNumberFormat="1" applyFont="1" applyBorder="1" applyAlignment="1">
      <alignment horizontal="center"/>
    </xf>
    <xf numFmtId="0" fontId="12" fillId="0" borderId="44" xfId="0" applyFont="1" applyFill="1" applyBorder="1" applyAlignment="1">
      <alignment vertical="top" wrapText="1"/>
    </xf>
    <xf numFmtId="49" fontId="9" fillId="0" borderId="45" xfId="0" applyNumberFormat="1" applyFont="1" applyBorder="1" applyAlignment="1">
      <alignment horizontal="center"/>
    </xf>
    <xf numFmtId="4" fontId="9" fillId="0" borderId="52" xfId="0" applyNumberFormat="1" applyFont="1" applyFill="1" applyBorder="1" applyAlignment="1">
      <alignment horizontal="center" vertical="center"/>
    </xf>
    <xf numFmtId="0" fontId="9" fillId="0" borderId="53" xfId="1" applyFont="1" applyBorder="1" applyAlignment="1">
      <alignment vertical="top" wrapText="1"/>
    </xf>
    <xf numFmtId="0" fontId="12" fillId="0" borderId="54" xfId="0" applyFont="1" applyBorder="1" applyAlignment="1">
      <alignment wrapText="1"/>
    </xf>
    <xf numFmtId="4" fontId="9" fillId="0" borderId="40" xfId="0" applyNumberFormat="1" applyFont="1" applyBorder="1" applyAlignment="1">
      <alignment horizontal="center" vertical="center"/>
    </xf>
    <xf numFmtId="4" fontId="9" fillId="0" borderId="55" xfId="0" applyNumberFormat="1" applyFont="1" applyFill="1" applyBorder="1" applyAlignment="1">
      <alignment horizontal="center" vertical="center"/>
    </xf>
    <xf numFmtId="0" fontId="12" fillId="0" borderId="56" xfId="0" applyFont="1" applyBorder="1" applyAlignment="1">
      <alignment wrapText="1"/>
    </xf>
    <xf numFmtId="49" fontId="9" fillId="0" borderId="57" xfId="0" applyNumberFormat="1" applyFont="1" applyFill="1" applyBorder="1" applyAlignment="1">
      <alignment horizontal="center" vertical="center" wrapText="1"/>
    </xf>
    <xf numFmtId="49" fontId="9" fillId="0" borderId="58" xfId="0" applyNumberFormat="1" applyFont="1" applyFill="1" applyBorder="1" applyAlignment="1">
      <alignment horizontal="center" vertical="center" wrapText="1"/>
    </xf>
    <xf numFmtId="49" fontId="9" fillId="0" borderId="59" xfId="0" applyNumberFormat="1" applyFont="1" applyFill="1" applyBorder="1" applyAlignment="1">
      <alignment horizontal="center" vertical="center" wrapText="1"/>
    </xf>
    <xf numFmtId="49" fontId="9" fillId="0" borderId="45" xfId="0" applyNumberFormat="1" applyFont="1" applyBorder="1" applyAlignment="1">
      <alignment horizontal="center" vertical="center" wrapText="1"/>
    </xf>
    <xf numFmtId="4" fontId="9" fillId="0" borderId="46" xfId="0" applyNumberFormat="1" applyFont="1" applyBorder="1" applyAlignment="1">
      <alignment horizontal="center" vertical="center"/>
    </xf>
    <xf numFmtId="0" fontId="12" fillId="0" borderId="22" xfId="0" applyFont="1" applyFill="1" applyBorder="1" applyAlignment="1">
      <alignment wrapText="1"/>
    </xf>
    <xf numFmtId="0" fontId="12" fillId="0" borderId="60" xfId="0" applyFont="1" applyBorder="1" applyAlignment="1">
      <alignment wrapText="1"/>
    </xf>
    <xf numFmtId="49" fontId="8" fillId="0" borderId="61" xfId="0" applyNumberFormat="1" applyFont="1" applyFill="1" applyBorder="1" applyAlignment="1">
      <alignment horizontal="center" vertical="center" wrapText="1"/>
    </xf>
    <xf numFmtId="4" fontId="8" fillId="0" borderId="62" xfId="0" applyNumberFormat="1" applyFont="1" applyFill="1" applyBorder="1" applyAlignment="1">
      <alignment horizontal="center" vertical="center"/>
    </xf>
    <xf numFmtId="0" fontId="9" fillId="0" borderId="63" xfId="0" applyFont="1" applyFill="1" applyBorder="1" applyAlignment="1">
      <alignment wrapText="1"/>
    </xf>
    <xf numFmtId="0" fontId="12" fillId="0" borderId="24" xfId="0" applyFont="1" applyFill="1" applyBorder="1"/>
    <xf numFmtId="49" fontId="9" fillId="0" borderId="64" xfId="0" applyNumberFormat="1" applyFont="1" applyFill="1" applyBorder="1" applyAlignment="1">
      <alignment horizontal="center" vertical="center" wrapText="1"/>
    </xf>
    <xf numFmtId="0" fontId="11" fillId="8" borderId="65" xfId="0" applyFont="1" applyFill="1" applyBorder="1" applyAlignment="1">
      <alignment vertical="top" wrapText="1"/>
    </xf>
    <xf numFmtId="49" fontId="8" fillId="8" borderId="66" xfId="0" applyNumberFormat="1" applyFont="1" applyFill="1" applyBorder="1" applyAlignment="1">
      <alignment horizontal="center" vertical="center" wrapText="1"/>
    </xf>
    <xf numFmtId="4" fontId="8" fillId="8" borderId="67" xfId="0" applyNumberFormat="1" applyFont="1" applyFill="1" applyBorder="1" applyAlignment="1">
      <alignment horizontal="center" vertical="center" wrapText="1"/>
    </xf>
    <xf numFmtId="0" fontId="8" fillId="8" borderId="65" xfId="0" applyFont="1" applyFill="1" applyBorder="1"/>
    <xf numFmtId="49" fontId="8" fillId="8" borderId="66" xfId="0" applyNumberFormat="1" applyFont="1" applyFill="1" applyBorder="1" applyAlignment="1">
      <alignment horizontal="center"/>
    </xf>
    <xf numFmtId="0" fontId="8" fillId="8" borderId="66" xfId="0" applyFont="1" applyFill="1" applyBorder="1" applyAlignment="1">
      <alignment horizontal="center"/>
    </xf>
    <xf numFmtId="4" fontId="8" fillId="8" borderId="67" xfId="0" applyNumberFormat="1" applyFont="1" applyFill="1" applyBorder="1" applyAlignment="1">
      <alignment horizontal="center"/>
    </xf>
    <xf numFmtId="0" fontId="7" fillId="0" borderId="49" xfId="0" applyFont="1" applyBorder="1"/>
    <xf numFmtId="0" fontId="9" fillId="4" borderId="53" xfId="0" applyFont="1" applyFill="1" applyBorder="1" applyAlignment="1">
      <alignment wrapText="1"/>
    </xf>
    <xf numFmtId="49" fontId="8" fillId="0" borderId="68" xfId="0" applyNumberFormat="1" applyFont="1" applyBorder="1" applyAlignment="1">
      <alignment wrapText="1"/>
    </xf>
    <xf numFmtId="4" fontId="9" fillId="0" borderId="69" xfId="0" applyNumberFormat="1" applyFont="1" applyFill="1" applyBorder="1" applyAlignment="1">
      <alignment horizontal="center" vertical="center"/>
    </xf>
    <xf numFmtId="49" fontId="9" fillId="0" borderId="70" xfId="0" applyNumberFormat="1" applyFont="1" applyFill="1" applyBorder="1" applyAlignment="1">
      <alignment horizontal="center" vertical="center" wrapText="1"/>
    </xf>
    <xf numFmtId="4" fontId="9" fillId="0" borderId="71" xfId="0" applyNumberFormat="1" applyFont="1" applyFill="1" applyBorder="1" applyAlignment="1">
      <alignment horizontal="center" vertical="center"/>
    </xf>
    <xf numFmtId="49" fontId="12" fillId="0" borderId="19" xfId="0" applyNumberFormat="1" applyFont="1" applyBorder="1" applyAlignment="1">
      <alignment horizontal="center" vertical="center" wrapText="1"/>
    </xf>
    <xf numFmtId="0" fontId="9" fillId="0" borderId="72" xfId="0" applyFont="1" applyBorder="1" applyAlignment="1">
      <alignment wrapText="1"/>
    </xf>
    <xf numFmtId="49" fontId="8" fillId="0" borderId="21" xfId="0" applyNumberFormat="1" applyFont="1" applyBorder="1" applyAlignment="1">
      <alignment wrapText="1"/>
    </xf>
    <xf numFmtId="0" fontId="8" fillId="0" borderId="22" xfId="0" applyFont="1" applyBorder="1" applyAlignment="1">
      <alignment horizontal="justify" vertical="center"/>
    </xf>
    <xf numFmtId="49" fontId="12" fillId="0" borderId="21" xfId="0" applyNumberFormat="1" applyFont="1" applyBorder="1" applyAlignment="1">
      <alignment wrapText="1"/>
    </xf>
    <xf numFmtId="0" fontId="9" fillId="0" borderId="44" xfId="0" applyFont="1" applyBorder="1" applyAlignment="1">
      <alignment wrapText="1"/>
    </xf>
    <xf numFmtId="49" fontId="12" fillId="0" borderId="45" xfId="0" applyNumberFormat="1" applyFont="1" applyBorder="1" applyAlignment="1">
      <alignment horizontal="center" vertical="center" wrapText="1"/>
    </xf>
    <xf numFmtId="0" fontId="12" fillId="0" borderId="41" xfId="0" applyFont="1" applyBorder="1" applyAlignment="1">
      <alignment wrapText="1"/>
    </xf>
    <xf numFmtId="49" fontId="12" fillId="0" borderId="23" xfId="0" applyNumberFormat="1" applyFont="1" applyBorder="1" applyAlignment="1">
      <alignment horizontal="center"/>
    </xf>
    <xf numFmtId="0" fontId="12" fillId="0" borderId="72" xfId="0" applyFont="1" applyBorder="1" applyAlignment="1">
      <alignment vertical="top" wrapText="1"/>
    </xf>
    <xf numFmtId="49" fontId="3" fillId="0" borderId="0" xfId="0" applyNumberFormat="1" applyFont="1" applyAlignment="1">
      <alignment horizontal="left" vertical="center" indent="18"/>
    </xf>
    <xf numFmtId="0" fontId="22" fillId="0" borderId="0" xfId="0" applyFont="1" applyAlignment="1">
      <alignment horizontal="left" indent="18"/>
    </xf>
    <xf numFmtId="0" fontId="3" fillId="0" borderId="0" xfId="0" applyFont="1" applyAlignment="1">
      <alignment horizontal="left" vertical="top" indent="55"/>
    </xf>
    <xf numFmtId="49" fontId="3" fillId="0" borderId="0" xfId="0" applyNumberFormat="1" applyFont="1" applyAlignment="1">
      <alignment horizontal="left" vertical="top" indent="55"/>
    </xf>
    <xf numFmtId="49" fontId="10" fillId="0" borderId="0" xfId="0" applyNumberFormat="1" applyFont="1" applyAlignment="1">
      <alignment horizontal="left" vertical="top" indent="55"/>
    </xf>
    <xf numFmtId="0" fontId="3" fillId="0" borderId="0" xfId="0" applyFont="1" applyFill="1" applyBorder="1" applyAlignment="1">
      <alignment horizontal="left" vertical="top"/>
    </xf>
    <xf numFmtId="0" fontId="3" fillId="0" borderId="0" xfId="0" applyFont="1" applyFill="1" applyBorder="1" applyAlignment="1">
      <alignment horizontal="left" vertical="top" indent="55"/>
    </xf>
    <xf numFmtId="0" fontId="22" fillId="0" borderId="0" xfId="0" applyFont="1" applyAlignment="1">
      <alignment horizontal="left" vertical="top" indent="55"/>
    </xf>
    <xf numFmtId="49" fontId="3" fillId="0" borderId="0" xfId="0" applyNumberFormat="1" applyFont="1" applyAlignment="1">
      <alignment horizontal="left" vertical="center" indent="23"/>
    </xf>
    <xf numFmtId="49" fontId="3" fillId="0" borderId="0" xfId="0" applyNumberFormat="1" applyFont="1" applyAlignment="1">
      <alignment horizontal="left" vertical="center" indent="32"/>
    </xf>
    <xf numFmtId="0" fontId="22" fillId="0" borderId="0" xfId="0" applyFont="1" applyAlignment="1">
      <alignment horizontal="left" indent="32"/>
    </xf>
    <xf numFmtId="49" fontId="3" fillId="0" borderId="0" xfId="5" applyNumberFormat="1" applyFont="1" applyAlignment="1">
      <alignment horizontal="left" indent="23"/>
    </xf>
    <xf numFmtId="49" fontId="9" fillId="0" borderId="73" xfId="0" applyNumberFormat="1" applyFont="1" applyFill="1" applyBorder="1" applyAlignment="1">
      <alignment horizontal="center" vertical="center" wrapText="1"/>
    </xf>
    <xf numFmtId="0" fontId="12" fillId="0" borderId="72" xfId="0" applyFont="1" applyFill="1" applyBorder="1" applyAlignment="1">
      <alignment wrapText="1"/>
    </xf>
    <xf numFmtId="0" fontId="9" fillId="0" borderId="54" xfId="0" applyFont="1" applyBorder="1" applyAlignment="1">
      <alignment wrapText="1"/>
    </xf>
    <xf numFmtId="0" fontId="12" fillId="3" borderId="54" xfId="0" applyFont="1" applyFill="1" applyBorder="1" applyAlignment="1">
      <alignment vertical="top" wrapText="1"/>
    </xf>
    <xf numFmtId="0" fontId="12" fillId="0" borderId="28" xfId="1" applyFont="1" applyBorder="1" applyAlignment="1">
      <alignment vertical="top" wrapText="1"/>
    </xf>
    <xf numFmtId="0" fontId="12" fillId="0" borderId="63" xfId="0" applyFont="1" applyBorder="1" applyAlignment="1">
      <alignment wrapText="1"/>
    </xf>
    <xf numFmtId="4" fontId="9" fillId="3" borderId="74" xfId="0" applyNumberFormat="1" applyFont="1" applyFill="1" applyBorder="1" applyAlignment="1">
      <alignment horizontal="center" vertical="center"/>
    </xf>
    <xf numFmtId="49" fontId="9" fillId="3" borderId="23" xfId="0" applyNumberFormat="1" applyFont="1" applyFill="1" applyBorder="1" applyAlignment="1">
      <alignment horizontal="center" vertical="center" wrapText="1"/>
    </xf>
    <xf numFmtId="0" fontId="11" fillId="0" borderId="75" xfId="0" applyFont="1" applyBorder="1" applyAlignment="1">
      <alignment vertical="top" wrapText="1"/>
    </xf>
    <xf numFmtId="49" fontId="8" fillId="0" borderId="76" xfId="0" applyNumberFormat="1" applyFont="1" applyBorder="1" applyAlignment="1">
      <alignment horizontal="center" vertical="center" wrapText="1"/>
    </xf>
    <xf numFmtId="4" fontId="8" fillId="0" borderId="77" xfId="0" applyNumberFormat="1" applyFont="1" applyBorder="1" applyAlignment="1">
      <alignment horizontal="center" vertical="center" wrapText="1"/>
    </xf>
    <xf numFmtId="4" fontId="8" fillId="3" borderId="25" xfId="0" applyNumberFormat="1" applyFont="1" applyFill="1" applyBorder="1" applyAlignment="1">
      <alignment horizontal="center" vertical="center"/>
    </xf>
    <xf numFmtId="4" fontId="9" fillId="3" borderId="25" xfId="0" applyNumberFormat="1" applyFont="1" applyFill="1" applyBorder="1" applyAlignment="1">
      <alignment horizontal="center" vertical="center"/>
    </xf>
    <xf numFmtId="0" fontId="25" fillId="0" borderId="22" xfId="0" applyFont="1" applyBorder="1"/>
    <xf numFmtId="4" fontId="9" fillId="0" borderId="78" xfId="0" applyNumberFormat="1" applyFont="1" applyFill="1" applyBorder="1" applyAlignment="1">
      <alignment horizontal="center" vertical="center"/>
    </xf>
    <xf numFmtId="49" fontId="9" fillId="0" borderId="61" xfId="0" applyNumberFormat="1" applyFont="1" applyFill="1" applyBorder="1" applyAlignment="1">
      <alignment horizontal="center" vertical="center" wrapText="1"/>
    </xf>
    <xf numFmtId="49" fontId="8" fillId="3" borderId="29" xfId="0" applyNumberFormat="1" applyFont="1" applyFill="1" applyBorder="1" applyAlignment="1">
      <alignment horizontal="center" vertical="center" wrapText="1"/>
    </xf>
    <xf numFmtId="4" fontId="9" fillId="3" borderId="30" xfId="0" applyNumberFormat="1" applyFont="1" applyFill="1" applyBorder="1" applyAlignment="1">
      <alignment horizontal="center" vertical="center"/>
    </xf>
    <xf numFmtId="49" fontId="8" fillId="3" borderId="61" xfId="0" applyNumberFormat="1" applyFont="1" applyFill="1" applyBorder="1" applyAlignment="1">
      <alignment horizontal="center" vertical="center" wrapText="1"/>
    </xf>
    <xf numFmtId="0" fontId="11" fillId="0" borderId="79" xfId="0" applyFont="1" applyFill="1" applyBorder="1" applyAlignment="1">
      <alignment vertical="top" wrapText="1"/>
    </xf>
    <xf numFmtId="49" fontId="8" fillId="0" borderId="80" xfId="0" applyNumberFormat="1" applyFont="1" applyFill="1" applyBorder="1" applyAlignment="1">
      <alignment horizontal="center" vertical="center" wrapText="1"/>
    </xf>
    <xf numFmtId="4" fontId="8" fillId="0" borderId="81" xfId="0" applyNumberFormat="1" applyFont="1" applyFill="1" applyBorder="1" applyAlignment="1">
      <alignment horizontal="center" vertical="center"/>
    </xf>
    <xf numFmtId="4" fontId="9" fillId="0" borderId="62" xfId="0" applyNumberFormat="1" applyFont="1" applyBorder="1" applyAlignment="1">
      <alignment horizontal="center" vertical="center"/>
    </xf>
    <xf numFmtId="49" fontId="8" fillId="0" borderId="28" xfId="0" applyNumberFormat="1" applyFont="1" applyBorder="1" applyAlignment="1">
      <alignment wrapText="1"/>
    </xf>
    <xf numFmtId="49" fontId="8" fillId="0" borderId="82" xfId="0" applyNumberFormat="1" applyFont="1" applyFill="1" applyBorder="1" applyAlignment="1">
      <alignment horizontal="center" vertical="center" wrapText="1"/>
    </xf>
    <xf numFmtId="49" fontId="9" fillId="0" borderId="83" xfId="0" applyNumberFormat="1" applyFont="1" applyFill="1" applyBorder="1" applyAlignment="1">
      <alignment horizontal="center" vertical="center" wrapText="1"/>
    </xf>
    <xf numFmtId="4" fontId="8" fillId="0" borderId="69" xfId="0" applyNumberFormat="1" applyFont="1" applyFill="1" applyBorder="1" applyAlignment="1">
      <alignment horizontal="center" vertical="center"/>
    </xf>
    <xf numFmtId="49" fontId="9" fillId="3" borderId="29" xfId="0" applyNumberFormat="1" applyFont="1" applyFill="1" applyBorder="1" applyAlignment="1">
      <alignment horizontal="center" vertical="center" wrapText="1"/>
    </xf>
    <xf numFmtId="49" fontId="9" fillId="3" borderId="57" xfId="0" applyNumberFormat="1" applyFont="1" applyFill="1" applyBorder="1" applyAlignment="1">
      <alignment horizontal="center" vertical="center" wrapText="1"/>
    </xf>
    <xf numFmtId="0" fontId="8" fillId="0" borderId="72" xfId="0" applyFont="1" applyBorder="1" applyAlignment="1">
      <alignment wrapText="1"/>
    </xf>
    <xf numFmtId="49" fontId="8" fillId="0" borderId="84" xfId="0" applyNumberFormat="1" applyFont="1" applyFill="1" applyBorder="1" applyAlignment="1">
      <alignment horizontal="center" vertical="center" wrapText="1"/>
    </xf>
    <xf numFmtId="49" fontId="8" fillId="0" borderId="31" xfId="0" applyNumberFormat="1" applyFont="1" applyFill="1" applyBorder="1" applyAlignment="1">
      <alignment horizontal="center" vertical="center" wrapText="1"/>
    </xf>
    <xf numFmtId="4" fontId="8" fillId="0" borderId="30" xfId="0" applyNumberFormat="1" applyFont="1" applyFill="1" applyBorder="1" applyAlignment="1">
      <alignment horizontal="center" vertical="center"/>
    </xf>
    <xf numFmtId="0" fontId="11" fillId="0" borderId="85" xfId="0" applyFont="1" applyFill="1" applyBorder="1" applyAlignment="1">
      <alignment vertical="top" wrapText="1"/>
    </xf>
    <xf numFmtId="49" fontId="8" fillId="0" borderId="86" xfId="0" applyNumberFormat="1" applyFont="1" applyFill="1" applyBorder="1" applyAlignment="1">
      <alignment horizontal="center" vertical="center" wrapText="1"/>
    </xf>
    <xf numFmtId="4" fontId="8" fillId="0" borderId="87" xfId="0" applyNumberFormat="1" applyFont="1" applyFill="1" applyBorder="1" applyAlignment="1">
      <alignment horizontal="center" vertical="center"/>
    </xf>
    <xf numFmtId="0" fontId="12" fillId="0" borderId="54" xfId="0" applyFont="1" applyBorder="1" applyAlignment="1">
      <alignment vertical="top" wrapText="1"/>
    </xf>
    <xf numFmtId="0" fontId="11" fillId="9" borderId="34" xfId="0" applyFont="1" applyFill="1" applyBorder="1" applyAlignment="1">
      <alignment vertical="top" wrapText="1"/>
    </xf>
    <xf numFmtId="49" fontId="11" fillId="9" borderId="35" xfId="0" applyNumberFormat="1" applyFont="1" applyFill="1" applyBorder="1" applyAlignment="1">
      <alignment horizontal="center" vertical="center" wrapText="1"/>
    </xf>
    <xf numFmtId="49" fontId="9" fillId="9" borderId="36" xfId="0" applyNumberFormat="1" applyFont="1" applyFill="1" applyBorder="1" applyAlignment="1">
      <alignment horizontal="center" vertical="center" wrapText="1"/>
    </xf>
    <xf numFmtId="4" fontId="8" fillId="9" borderId="37" xfId="0" applyNumberFormat="1" applyFont="1" applyFill="1" applyBorder="1" applyAlignment="1">
      <alignment horizontal="center" vertical="center" wrapText="1"/>
    </xf>
    <xf numFmtId="0" fontId="11" fillId="0" borderId="21" xfId="0" applyFont="1" applyFill="1" applyBorder="1" applyAlignment="1">
      <alignment vertical="top" wrapText="1"/>
    </xf>
    <xf numFmtId="0" fontId="8" fillId="0" borderId="21" xfId="0" applyFont="1" applyFill="1" applyBorder="1" applyAlignment="1">
      <alignment wrapText="1"/>
    </xf>
    <xf numFmtId="0" fontId="9" fillId="0" borderId="21" xfId="0" applyFont="1" applyFill="1" applyBorder="1" applyAlignment="1">
      <alignment vertical="top" wrapText="1"/>
    </xf>
    <xf numFmtId="0" fontId="11" fillId="0" borderId="21" xfId="0" applyFont="1" applyFill="1" applyBorder="1"/>
    <xf numFmtId="0" fontId="11" fillId="0" borderId="21" xfId="0" applyFont="1" applyBorder="1" applyAlignment="1">
      <alignment wrapText="1"/>
    </xf>
    <xf numFmtId="0" fontId="9" fillId="0" borderId="21" xfId="0" applyFont="1" applyBorder="1" applyAlignment="1">
      <alignment horizontal="justify" vertical="center"/>
    </xf>
    <xf numFmtId="0" fontId="9" fillId="0" borderId="21" xfId="1" applyFont="1" applyBorder="1" applyAlignment="1">
      <alignment vertical="top" wrapText="1"/>
    </xf>
    <xf numFmtId="0" fontId="11" fillId="3" borderId="21" xfId="0" applyFont="1" applyFill="1" applyBorder="1" applyAlignment="1">
      <alignment vertical="top" wrapText="1"/>
    </xf>
    <xf numFmtId="0" fontId="25" fillId="0" borderId="21" xfId="0" applyFont="1" applyBorder="1" applyAlignment="1">
      <alignment wrapText="1"/>
    </xf>
    <xf numFmtId="4" fontId="8" fillId="0" borderId="25" xfId="0" applyNumberFormat="1" applyFont="1" applyBorder="1" applyAlignment="1">
      <alignment horizontal="center" vertical="center"/>
    </xf>
    <xf numFmtId="4" fontId="12" fillId="0" borderId="25" xfId="0" applyNumberFormat="1" applyFont="1" applyFill="1" applyBorder="1" applyAlignment="1">
      <alignment horizontal="center" vertical="center"/>
    </xf>
    <xf numFmtId="0" fontId="12" fillId="0" borderId="21" xfId="0" applyFont="1" applyBorder="1"/>
    <xf numFmtId="0" fontId="9" fillId="0" borderId="21" xfId="0" applyFont="1" applyBorder="1" applyAlignment="1">
      <alignment vertical="center" wrapText="1"/>
    </xf>
    <xf numFmtId="0" fontId="9" fillId="0" borderId="21" xfId="0" applyFont="1" applyBorder="1" applyAlignment="1">
      <alignment vertical="top" wrapText="1"/>
    </xf>
    <xf numFmtId="0" fontId="9" fillId="3" borderId="21" xfId="0" applyFont="1" applyFill="1" applyBorder="1" applyAlignment="1">
      <alignment vertical="top" wrapText="1"/>
    </xf>
    <xf numFmtId="0" fontId="11" fillId="0" borderId="21" xfId="0" applyFont="1" applyBorder="1"/>
    <xf numFmtId="0" fontId="11" fillId="9" borderId="88" xfId="0" applyFont="1" applyFill="1" applyBorder="1" applyAlignment="1">
      <alignment vertical="top" wrapText="1"/>
    </xf>
    <xf numFmtId="49" fontId="11" fillId="9" borderId="89" xfId="0" applyNumberFormat="1" applyFont="1" applyFill="1" applyBorder="1" applyAlignment="1">
      <alignment horizontal="center" vertical="center" wrapText="1"/>
    </xf>
    <xf numFmtId="49" fontId="8" fillId="9" borderId="89" xfId="0" applyNumberFormat="1" applyFont="1" applyFill="1" applyBorder="1" applyAlignment="1">
      <alignment horizontal="center" vertical="center" wrapText="1"/>
    </xf>
    <xf numFmtId="4" fontId="8" fillId="9" borderId="90" xfId="0" applyNumberFormat="1" applyFont="1" applyFill="1" applyBorder="1" applyAlignment="1">
      <alignment horizontal="center" vertical="center" wrapText="1"/>
    </xf>
    <xf numFmtId="0" fontId="8" fillId="5" borderId="26" xfId="0" applyFont="1" applyFill="1" applyBorder="1" applyAlignment="1">
      <alignment horizontal="center" wrapText="1"/>
    </xf>
    <xf numFmtId="49" fontId="8" fillId="5" borderId="27" xfId="0" applyNumberFormat="1" applyFont="1" applyFill="1" applyBorder="1" applyAlignment="1">
      <alignment horizontal="center" wrapText="1"/>
    </xf>
    <xf numFmtId="0" fontId="8" fillId="5" borderId="27" xfId="0" applyFont="1" applyFill="1" applyBorder="1" applyAlignment="1">
      <alignment horizontal="center" wrapText="1"/>
    </xf>
    <xf numFmtId="0" fontId="8" fillId="8" borderId="65" xfId="0" applyFont="1" applyFill="1" applyBorder="1" applyAlignment="1">
      <alignment wrapText="1"/>
    </xf>
    <xf numFmtId="49" fontId="9" fillId="8" borderId="66" xfId="0" applyNumberFormat="1" applyFont="1" applyFill="1" applyBorder="1" applyAlignment="1">
      <alignment horizontal="center" wrapText="1"/>
    </xf>
    <xf numFmtId="0" fontId="9" fillId="8" borderId="66" xfId="0" applyFont="1" applyFill="1" applyBorder="1" applyAlignment="1">
      <alignment horizontal="center" wrapText="1"/>
    </xf>
    <xf numFmtId="4" fontId="8" fillId="8" borderId="67" xfId="0" applyNumberFormat="1" applyFont="1" applyFill="1" applyBorder="1" applyAlignment="1">
      <alignment horizontal="center" wrapText="1"/>
    </xf>
    <xf numFmtId="4" fontId="8" fillId="7" borderId="91" xfId="0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horizontal="left" vertical="top"/>
    </xf>
    <xf numFmtId="0" fontId="3" fillId="0" borderId="0" xfId="5" applyFont="1" applyAlignment="1">
      <alignment horizontal="left" indent="23"/>
    </xf>
    <xf numFmtId="0" fontId="3" fillId="0" borderId="0" xfId="5" applyFont="1" applyAlignment="1">
      <alignment horizontal="left" indent="32"/>
    </xf>
    <xf numFmtId="0" fontId="3" fillId="0" borderId="0" xfId="6" applyFont="1" applyAlignment="1">
      <alignment horizontal="left" indent="23"/>
    </xf>
    <xf numFmtId="0" fontId="3" fillId="0" borderId="0" xfId="0" applyFont="1" applyAlignment="1">
      <alignment horizontal="left" indent="32"/>
    </xf>
    <xf numFmtId="0" fontId="3" fillId="0" borderId="0" xfId="5" applyFont="1" applyAlignment="1">
      <alignment horizontal="left" indent="18"/>
    </xf>
    <xf numFmtId="0" fontId="3" fillId="0" borderId="0" xfId="6" applyFont="1" applyAlignment="1">
      <alignment horizontal="left" indent="18"/>
    </xf>
    <xf numFmtId="49" fontId="3" fillId="0" borderId="0" xfId="5" applyNumberFormat="1" applyFont="1" applyAlignment="1">
      <alignment horizontal="left" indent="18"/>
    </xf>
    <xf numFmtId="0" fontId="26" fillId="0" borderId="22" xfId="0" applyFont="1" applyBorder="1"/>
    <xf numFmtId="0" fontId="26" fillId="0" borderId="92" xfId="0" applyFont="1" applyBorder="1"/>
    <xf numFmtId="0" fontId="12" fillId="0" borderId="23" xfId="0" applyFont="1" applyBorder="1" applyAlignment="1">
      <alignment wrapText="1"/>
    </xf>
    <xf numFmtId="0" fontId="12" fillId="0" borderId="50" xfId="0" applyFont="1" applyBorder="1" applyAlignment="1">
      <alignment wrapText="1"/>
    </xf>
    <xf numFmtId="49" fontId="9" fillId="0" borderId="23" xfId="0" applyNumberFormat="1" applyFont="1" applyBorder="1" applyAlignment="1">
      <alignment wrapText="1"/>
    </xf>
    <xf numFmtId="49" fontId="12" fillId="0" borderId="93" xfId="0" applyNumberFormat="1" applyFont="1" applyBorder="1" applyAlignment="1">
      <alignment horizontal="center" vertical="center" wrapText="1"/>
    </xf>
    <xf numFmtId="0" fontId="25" fillId="0" borderId="0" xfId="0" applyFont="1" applyAlignment="1">
      <alignment wrapText="1"/>
    </xf>
    <xf numFmtId="0" fontId="26" fillId="0" borderId="21" xfId="0" applyFont="1" applyBorder="1"/>
    <xf numFmtId="0" fontId="4" fillId="0" borderId="0" xfId="0" applyFont="1" applyBorder="1" applyAlignment="1">
      <alignment horizontal="center" wrapText="1"/>
    </xf>
    <xf numFmtId="49" fontId="4" fillId="0" borderId="0" xfId="0" applyNumberFormat="1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49" fontId="8" fillId="0" borderId="0" xfId="0" applyNumberFormat="1" applyFont="1" applyAlignment="1">
      <alignment horizontal="center" wrapText="1"/>
    </xf>
    <xf numFmtId="0" fontId="8" fillId="0" borderId="0" xfId="0" applyFont="1" applyAlignment="1">
      <alignment horizontal="center"/>
    </xf>
    <xf numFmtId="0" fontId="0" fillId="0" borderId="0" xfId="0" applyAlignment="1"/>
    <xf numFmtId="0" fontId="8" fillId="4" borderId="0" xfId="0" applyFont="1" applyFill="1" applyAlignment="1">
      <alignment horizontal="center"/>
    </xf>
    <xf numFmtId="0" fontId="3" fillId="0" borderId="18" xfId="0" applyFont="1" applyBorder="1" applyAlignment="1">
      <alignment horizontal="center" wrapText="1"/>
    </xf>
    <xf numFmtId="49" fontId="7" fillId="0" borderId="0" xfId="0" applyNumberFormat="1" applyFont="1" applyBorder="1" applyAlignment="1">
      <alignment vertical="center"/>
    </xf>
    <xf numFmtId="0" fontId="15" fillId="0" borderId="0" xfId="0" applyFont="1" applyBorder="1" applyAlignment="1">
      <alignment horizontal="center"/>
    </xf>
  </cellXfs>
  <cellStyles count="11">
    <cellStyle name="Обычный" xfId="0" builtinId="0"/>
    <cellStyle name="Обычный 2" xfId="1"/>
    <cellStyle name="Обычный 2 2" xfId="2"/>
    <cellStyle name="Обычный 3" xfId="3"/>
    <cellStyle name="Обычный 4" xfId="4"/>
    <cellStyle name="Обычный 5" xfId="5"/>
    <cellStyle name="Обычный 5 2" xfId="6"/>
    <cellStyle name="Обычный 6" xfId="7"/>
    <cellStyle name="Обычный 7" xfId="8"/>
    <cellStyle name="Обычный 8" xfId="9"/>
    <cellStyle name="Обычный 9" xfId="1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ser-pc\&#1042;&#1072;&#1081;&#1084;&#1077;&#1088;&#1085;&#1072;-&#1087;&#1082;\&#1074;&#1072;&#1081;&#1084;&#1077;&#1088;%20&#1085;.&#1072;\Desktop\&#1041;&#1102;&#1076;&#1078;&#1077;&#1090;&#1099;%202005-2009\&#1041;&#1102;&#1076;&#1078;&#1077;&#1090;%202008%20&#1075;&#1086;&#1076;\&#1048;&#1079;&#1084;&#1077;&#1085;&#1077;&#1085;&#1080;&#1077;%20&#1082;%20&#1073;&#1102;&#1076;&#1078;&#1077;&#1090;&#1091;%20&#1086;&#1090;%2015.12.2008&#1075;\&#1060;&#1091;&#1085;&#1082;&#1094;.,&#1074;&#1077;&#1076;.,%202008&#1075;.%20&#1074;%20&#1088;&#1091;&#1073;&#1083;&#1103;&#1093;%20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55;&#1086;&#1083;&#1100;&#1079;&#1086;&#1074;&#1072;&#1090;&#1077;&#1083;&#1100;/Desktop/&#1041;&#1102;&#1076;&#1078;&#1077;&#1090;%202019/&#1057;&#1045;&#1057;&#1057;&#1048;&#1071;%20&#1042;%202019%20&#1075;&#1086;&#1076;&#1091;/&#1080;&#1102;&#1083;&#1100;/&#1055;&#1088;&#1080;&#1083;.%20%20&#1082;%20&#1088;&#1077;&#1096;.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/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источ. 2019"/>
      <sheetName val="Доходы 2019"/>
      <sheetName val="Вед.2019"/>
      <sheetName val="Ф2019"/>
      <sheetName val="МЦП по ЦСР - 2019"/>
      <sheetName val="кредиты"/>
    </sheetNames>
    <sheetDataSet>
      <sheetData sheetId="0"/>
      <sheetData sheetId="1"/>
      <sheetData sheetId="2">
        <row r="38">
          <cell r="G38">
            <v>25000</v>
          </cell>
        </row>
        <row r="42">
          <cell r="G42">
            <v>25000</v>
          </cell>
        </row>
        <row r="73">
          <cell r="G73">
            <v>2000</v>
          </cell>
        </row>
        <row r="193">
          <cell r="G193">
            <v>9500</v>
          </cell>
        </row>
      </sheetData>
      <sheetData sheetId="3">
        <row r="1">
          <cell r="A1" t="str">
            <v xml:space="preserve">             Приложение 10</v>
          </cell>
        </row>
        <row r="2">
          <cell r="A2" t="str">
            <v xml:space="preserve">             к Решению Совета депутатов Солнечного сельсовета </v>
          </cell>
        </row>
        <row r="3">
          <cell r="A3" t="str">
            <v xml:space="preserve">             Усть-Абаканского района  Республики Хакасия</v>
          </cell>
        </row>
        <row r="4">
          <cell r="A4" t="str">
            <v xml:space="preserve">             "О внесении изменений в Решение Совета депутатов </v>
          </cell>
        </row>
        <row r="5">
          <cell r="A5" t="str">
            <v xml:space="preserve">              Солнечного сельсовета от 19.12.2018г.  № 93</v>
          </cell>
        </row>
        <row r="6">
          <cell r="A6" t="str">
            <v xml:space="preserve">             "О местном бюджете муниципального  образования </v>
          </cell>
        </row>
        <row r="7">
          <cell r="A7" t="str">
            <v xml:space="preserve">               Солнечный сельсовет  Усть-Абаканского района  Республики</v>
          </cell>
        </row>
        <row r="8">
          <cell r="A8" t="str">
            <v xml:space="preserve">               Хакасия на 2019 год и плановый период 2020 и 2021 годов",</v>
          </cell>
        </row>
        <row r="9">
          <cell r="A9" t="str">
            <v xml:space="preserve">               приложение 3</v>
          </cell>
        </row>
        <row r="10">
          <cell r="A10" t="str">
            <v xml:space="preserve">               от " 17 " июля  2019г. № 108</v>
          </cell>
        </row>
        <row r="12">
          <cell r="A12" t="str">
            <v>Распределение бюджетных ассигнований по разделам, подразделам классификации расходов  местного бюджета  муниципального образования  Солнечный сельсовет Абаканского район Республики Хакасия на 2019 год</v>
          </cell>
        </row>
        <row r="13">
          <cell r="A13" t="str">
            <v xml:space="preserve"> </v>
          </cell>
        </row>
        <row r="14">
          <cell r="B14" t="str">
            <v xml:space="preserve"> </v>
          </cell>
        </row>
        <row r="15">
          <cell r="A15" t="str">
            <v>Наименование</v>
          </cell>
          <cell r="B15" t="str">
            <v>Рз</v>
          </cell>
          <cell r="C15" t="str">
            <v>ПР</v>
          </cell>
        </row>
        <row r="16">
          <cell r="A16" t="str">
            <v>Общегосударственные вопросы</v>
          </cell>
          <cell r="B16" t="str">
            <v>01</v>
          </cell>
        </row>
        <row r="17">
          <cell r="A17" t="str">
            <v>Функционирование высшего должностного лица  субъекта Российской Федерации и муниципального образования</v>
          </cell>
          <cell r="B17" t="str">
            <v>01</v>
          </cell>
          <cell r="C17" t="str">
            <v>02</v>
          </cell>
        </row>
        <row r="18">
          <cell r="A18" t="str">
            <v>Функционирование законодательных (представительных) органов государственной власти и представительных органов муниципальных образований</v>
          </cell>
          <cell r="B18" t="str">
            <v>01</v>
          </cell>
          <cell r="C18" t="str">
            <v>03</v>
          </cell>
        </row>
        <row r="19">
          <cell r="A19" t="str">
            <v>Функционирование Правительства Российской Федерации, высших исполнительных органов государственной  власти субъектов Российской Федерации, местных администраций</v>
          </cell>
          <cell r="B19" t="str">
            <v>01</v>
          </cell>
          <cell r="C19" t="str">
            <v>04</v>
          </cell>
        </row>
        <row r="20">
          <cell r="A20" t="str">
            <v>Резервные фонды</v>
          </cell>
          <cell r="B20" t="str">
            <v>01</v>
          </cell>
          <cell r="C20" t="str">
            <v>11</v>
          </cell>
        </row>
        <row r="21">
          <cell r="A21" t="str">
            <v>Другие общегосударственные вопросы</v>
          </cell>
          <cell r="B21" t="str">
            <v>01</v>
          </cell>
          <cell r="C21" t="str">
            <v>13</v>
          </cell>
        </row>
        <row r="22">
          <cell r="A22" t="str">
            <v>Национальная оборона</v>
          </cell>
          <cell r="B22" t="str">
            <v>02</v>
          </cell>
        </row>
        <row r="23">
          <cell r="A23" t="str">
            <v>Мобилизационная и вневойсковая подготовка</v>
          </cell>
          <cell r="B23" t="str">
            <v>02</v>
          </cell>
          <cell r="C23" t="str">
            <v>03</v>
          </cell>
        </row>
        <row r="24">
          <cell r="A24" t="str">
            <v>Национальная безопасность и правоохранительная деятельность</v>
          </cell>
          <cell r="B24" t="str">
            <v>03</v>
          </cell>
        </row>
        <row r="25">
          <cell r="A25" t="str">
            <v>Органы внутренних дел</v>
          </cell>
          <cell r="B25" t="str">
            <v>03</v>
          </cell>
          <cell r="C25" t="str">
            <v>02</v>
          </cell>
        </row>
        <row r="26">
          <cell r="A26" t="str">
            <v>Обеспечение пожарной безопасности</v>
          </cell>
          <cell r="B26" t="str">
            <v>03</v>
          </cell>
          <cell r="C26" t="str">
            <v>10</v>
          </cell>
        </row>
        <row r="27">
          <cell r="A27" t="str">
            <v>Национальная экономика</v>
          </cell>
          <cell r="B27" t="str">
            <v>04</v>
          </cell>
        </row>
        <row r="28">
          <cell r="A28" t="str">
            <v>Дорожное хозяйство (дорожные фонды)</v>
          </cell>
          <cell r="B28" t="str">
            <v>04</v>
          </cell>
          <cell r="C28" t="str">
            <v>09</v>
          </cell>
        </row>
        <row r="29">
          <cell r="A29" t="str">
            <v>Жилищно-коммунальное хозяйство</v>
          </cell>
          <cell r="B29" t="str">
            <v>05</v>
          </cell>
        </row>
        <row r="30">
          <cell r="A30" t="str">
            <v>Жилищное хозяйство</v>
          </cell>
          <cell r="B30" t="str">
            <v>05</v>
          </cell>
          <cell r="C30" t="str">
            <v>01</v>
          </cell>
        </row>
        <row r="31">
          <cell r="A31" t="str">
            <v>Коммунальное хозяйство</v>
          </cell>
          <cell r="B31" t="str">
            <v>05</v>
          </cell>
          <cell r="C31" t="str">
            <v>02</v>
          </cell>
        </row>
        <row r="32">
          <cell r="A32" t="str">
            <v>Благоустройство</v>
          </cell>
          <cell r="B32" t="str">
            <v>05</v>
          </cell>
          <cell r="C32" t="str">
            <v>03</v>
          </cell>
        </row>
        <row r="33">
          <cell r="A33" t="str">
            <v>Другие вопросы в области жилищно-коммунального хозяйства</v>
          </cell>
          <cell r="B33" t="str">
            <v>05</v>
          </cell>
          <cell r="C33" t="str">
            <v>05</v>
          </cell>
        </row>
        <row r="34">
          <cell r="A34" t="str">
            <v>Культура, кинематография</v>
          </cell>
          <cell r="B34" t="str">
            <v>08</v>
          </cell>
        </row>
        <row r="35">
          <cell r="A35" t="str">
            <v>Культура</v>
          </cell>
          <cell r="B35" t="str">
            <v>08</v>
          </cell>
          <cell r="C35" t="str">
            <v>01</v>
          </cell>
        </row>
        <row r="36">
          <cell r="A36" t="str">
            <v xml:space="preserve">Другие вопросы в области культуры, кинематографии </v>
          </cell>
          <cell r="B36" t="str">
            <v>08</v>
          </cell>
          <cell r="C36" t="str">
            <v>04</v>
          </cell>
        </row>
        <row r="37">
          <cell r="A37" t="str">
            <v>Здравоохранение</v>
          </cell>
          <cell r="B37" t="str">
            <v>09</v>
          </cell>
        </row>
        <row r="38">
          <cell r="A38" t="str">
            <v>Другие вопросы в области здравоохранения</v>
          </cell>
          <cell r="B38" t="str">
            <v>09</v>
          </cell>
          <cell r="C38" t="str">
            <v>09</v>
          </cell>
        </row>
        <row r="39">
          <cell r="A39" t="str">
            <v>Социальная политика</v>
          </cell>
          <cell r="B39" t="str">
            <v>10</v>
          </cell>
        </row>
        <row r="40">
          <cell r="A40" t="str">
            <v>Пенсионное обеспечение</v>
          </cell>
          <cell r="B40" t="str">
            <v>10</v>
          </cell>
          <cell r="C40" t="str">
            <v>01</v>
          </cell>
        </row>
        <row r="41">
          <cell r="A41" t="str">
            <v>Социальное обеспечение населения</v>
          </cell>
          <cell r="B41" t="str">
            <v>10</v>
          </cell>
          <cell r="C41" t="str">
            <v>03</v>
          </cell>
        </row>
        <row r="42">
          <cell r="A42" t="str">
            <v xml:space="preserve">Физическая культура и спорт </v>
          </cell>
          <cell r="B42" t="str">
            <v>11</v>
          </cell>
        </row>
        <row r="43">
          <cell r="A43" t="str">
            <v>Физическая культура</v>
          </cell>
          <cell r="B43" t="str">
            <v>11</v>
          </cell>
          <cell r="C43" t="str">
            <v>01</v>
          </cell>
        </row>
        <row r="44">
          <cell r="A44" t="str">
            <v>Всего</v>
          </cell>
        </row>
      </sheetData>
      <sheetData sheetId="4"/>
      <sheetData sheetId="5">
        <row r="1">
          <cell r="A1" t="str">
            <v xml:space="preserve"> </v>
          </cell>
          <cell r="B1" t="str">
            <v xml:space="preserve">                                           Приложение 8</v>
          </cell>
        </row>
        <row r="2">
          <cell r="B2" t="str">
            <v xml:space="preserve">                                           к   Решению Совета депутатов муниципального образования</v>
          </cell>
        </row>
        <row r="3">
          <cell r="B3" t="str">
            <v xml:space="preserve">                                           Усть-Абаканский район "О внесении изменений в решение Совета</v>
          </cell>
        </row>
        <row r="4">
          <cell r="B4" t="str">
            <v xml:space="preserve">                                           депутатов  муниципального образования Усть-Абаканский район </v>
          </cell>
        </row>
        <row r="5">
          <cell r="B5" t="str">
            <v xml:space="preserve">                                           от 24.12.2010 г. № 104 " О бюджете муниципального образования   </v>
          </cell>
        </row>
        <row r="6">
          <cell r="B6" t="str">
            <v xml:space="preserve">                                           Усть- Абаканский район  Республики Хакасия на 2011 год", приложение 10</v>
          </cell>
        </row>
        <row r="7">
          <cell r="B7" t="str">
            <v xml:space="preserve">                                           "29" июля 2011 года №____________</v>
          </cell>
        </row>
        <row r="13">
          <cell r="A13" t="str">
            <v>Программа внутренних заимствований</v>
          </cell>
        </row>
        <row r="14">
          <cell r="A14" t="str">
            <v>муниципального образования Усть-Абаканский район</v>
          </cell>
        </row>
        <row r="15">
          <cell r="A15" t="str">
            <v>на 2011 год</v>
          </cell>
        </row>
        <row r="19">
          <cell r="A19" t="str">
            <v>№ п/п</v>
          </cell>
          <cell r="B19" t="str">
            <v xml:space="preserve">Виды источников </v>
          </cell>
          <cell r="C19" t="str">
            <v>Сумма (рублей)</v>
          </cell>
        </row>
        <row r="20">
          <cell r="A20" t="str">
            <v>1.</v>
          </cell>
          <cell r="B20" t="str">
            <v>Кредиты кредитных организаций в валюте Российской Федерации</v>
          </cell>
          <cell r="C20">
            <v>5340000</v>
          </cell>
        </row>
        <row r="21">
          <cell r="B21" t="str">
            <v>в том числе:</v>
          </cell>
        </row>
        <row r="22">
          <cell r="B22" t="str">
            <v>Получение кредитов от кредитных ораганизаций бюджетом муниципального района в валюте Российской Федерации</v>
          </cell>
          <cell r="C22">
            <v>5500000</v>
          </cell>
        </row>
        <row r="23">
          <cell r="B23" t="str">
            <v>Погашение кредитов, предоставляемых кредитными организациями бюджету муниципального района в валюте Российской Федерации</v>
          </cell>
          <cell r="C23">
            <v>160000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0000"/>
  </sheetPr>
  <dimension ref="A1:F50"/>
  <sheetViews>
    <sheetView view="pageBreakPreview" zoomScaleNormal="80" workbookViewId="0">
      <selection activeCell="B40" sqref="B40"/>
    </sheetView>
  </sheetViews>
  <sheetFormatPr defaultRowHeight="12.75"/>
  <cols>
    <col min="1" max="1" width="37" customWidth="1"/>
    <col min="2" max="2" width="58.42578125" customWidth="1"/>
    <col min="3" max="3" width="36.85546875" style="1" customWidth="1"/>
    <col min="4" max="4" width="0" hidden="1" customWidth="1"/>
    <col min="5" max="5" width="8.85546875" hidden="1" customWidth="1"/>
    <col min="6" max="6" width="0" hidden="1" customWidth="1"/>
  </cols>
  <sheetData>
    <row r="1" spans="1:6" ht="12.4" customHeight="1">
      <c r="B1" s="2"/>
      <c r="C1" s="3"/>
    </row>
    <row r="2" spans="1:6" ht="17.25" customHeight="1">
      <c r="B2" s="260" t="s">
        <v>349</v>
      </c>
      <c r="C2" s="260"/>
    </row>
    <row r="3" spans="1:6" ht="18" customHeight="1">
      <c r="B3" s="346" t="s">
        <v>336</v>
      </c>
      <c r="C3" s="261"/>
    </row>
    <row r="4" spans="1:6" ht="18" customHeight="1">
      <c r="B4" s="347" t="s">
        <v>350</v>
      </c>
      <c r="C4" s="261"/>
    </row>
    <row r="5" spans="1:6" ht="17.25" customHeight="1">
      <c r="B5" s="346" t="s">
        <v>351</v>
      </c>
      <c r="C5" s="261"/>
    </row>
    <row r="6" spans="1:6" ht="17.25" customHeight="1">
      <c r="B6" s="348" t="s">
        <v>355</v>
      </c>
      <c r="C6" s="261"/>
    </row>
    <row r="7" spans="1:6" ht="17.25" customHeight="1">
      <c r="B7" s="348" t="s">
        <v>352</v>
      </c>
      <c r="C7" s="261"/>
    </row>
    <row r="8" spans="1:6" ht="18.75" customHeight="1">
      <c r="B8" s="348" t="s">
        <v>353</v>
      </c>
      <c r="C8" s="261"/>
    </row>
    <row r="9" spans="1:6" ht="19.5" customHeight="1">
      <c r="B9" s="348" t="s">
        <v>356</v>
      </c>
      <c r="C9" s="261"/>
    </row>
    <row r="10" spans="1:6" ht="18.75" customHeight="1">
      <c r="A10" s="4"/>
      <c r="B10" s="348" t="s">
        <v>354</v>
      </c>
      <c r="C10" s="261"/>
      <c r="D10" s="261"/>
      <c r="E10" s="261"/>
    </row>
    <row r="11" spans="1:6" ht="15.75" customHeight="1">
      <c r="A11" s="4"/>
      <c r="B11" s="260" t="s">
        <v>368</v>
      </c>
      <c r="C11" s="260"/>
      <c r="D11" s="261"/>
      <c r="E11" s="261"/>
    </row>
    <row r="12" spans="1:6" ht="21.75" customHeight="1">
      <c r="B12" s="5"/>
      <c r="C12" s="3"/>
      <c r="F12" s="5"/>
    </row>
    <row r="13" spans="1:6" ht="12" customHeight="1">
      <c r="B13" s="5"/>
      <c r="C13" s="5"/>
    </row>
    <row r="14" spans="1:6" ht="15" customHeight="1">
      <c r="A14" s="357" t="s">
        <v>299</v>
      </c>
      <c r="B14" s="357"/>
      <c r="C14" s="357"/>
    </row>
    <row r="15" spans="1:6" ht="41.25" customHeight="1">
      <c r="A15" s="357"/>
      <c r="B15" s="357"/>
      <c r="C15" s="357"/>
    </row>
    <row r="16" spans="1:6" ht="18.75">
      <c r="B16" s="6"/>
      <c r="C16" s="7" t="s">
        <v>98</v>
      </c>
    </row>
    <row r="17" spans="1:5" ht="36.75" customHeight="1">
      <c r="A17" s="8" t="s">
        <v>99</v>
      </c>
      <c r="B17" s="9" t="s">
        <v>100</v>
      </c>
      <c r="C17" s="10" t="s">
        <v>294</v>
      </c>
    </row>
    <row r="18" spans="1:5" ht="56.25" hidden="1">
      <c r="A18" s="11" t="s">
        <v>101</v>
      </c>
      <c r="B18" s="12" t="s">
        <v>102</v>
      </c>
      <c r="C18" s="13">
        <f>C19</f>
        <v>0</v>
      </c>
    </row>
    <row r="19" spans="1:5" ht="75" hidden="1">
      <c r="A19" s="11" t="s">
        <v>103</v>
      </c>
      <c r="B19" s="12" t="s">
        <v>104</v>
      </c>
      <c r="C19" s="13">
        <v>0</v>
      </c>
    </row>
    <row r="20" spans="1:5" ht="56.25" hidden="1">
      <c r="A20" s="11" t="s">
        <v>105</v>
      </c>
      <c r="B20" s="12" t="s">
        <v>106</v>
      </c>
      <c r="C20" s="13">
        <f>C21</f>
        <v>0</v>
      </c>
    </row>
    <row r="21" spans="1:5" ht="75" hidden="1">
      <c r="A21" s="11" t="s">
        <v>107</v>
      </c>
      <c r="B21" s="12" t="s">
        <v>108</v>
      </c>
      <c r="C21" s="13">
        <v>0</v>
      </c>
    </row>
    <row r="22" spans="1:5" ht="56.25" hidden="1">
      <c r="A22" s="14" t="s">
        <v>109</v>
      </c>
      <c r="B22" s="15" t="s">
        <v>110</v>
      </c>
      <c r="C22" s="16">
        <f>C23-C25</f>
        <v>0</v>
      </c>
      <c r="D22" t="e">
        <f>#REF!-#REF!</f>
        <v>#REF!</v>
      </c>
    </row>
    <row r="23" spans="1:5" ht="56.25" hidden="1">
      <c r="A23" s="11" t="s">
        <v>101</v>
      </c>
      <c r="B23" s="12" t="s">
        <v>102</v>
      </c>
      <c r="C23" s="13">
        <f>C24</f>
        <v>0</v>
      </c>
    </row>
    <row r="24" spans="1:5" ht="75" hidden="1">
      <c r="A24" s="11" t="s">
        <v>103</v>
      </c>
      <c r="B24" s="12" t="s">
        <v>104</v>
      </c>
      <c r="C24" s="13">
        <v>0</v>
      </c>
    </row>
    <row r="25" spans="1:5" ht="56.25" hidden="1">
      <c r="A25" s="11" t="s">
        <v>105</v>
      </c>
      <c r="B25" s="12" t="s">
        <v>106</v>
      </c>
      <c r="C25" s="13">
        <f>C26</f>
        <v>0</v>
      </c>
    </row>
    <row r="26" spans="1:5" ht="75" hidden="1">
      <c r="A26" s="11" t="s">
        <v>107</v>
      </c>
      <c r="B26" s="17" t="s">
        <v>108</v>
      </c>
      <c r="C26" s="13">
        <v>0</v>
      </c>
    </row>
    <row r="27" spans="1:5" ht="28.5" hidden="1" customHeight="1">
      <c r="A27" s="18" t="s">
        <v>111</v>
      </c>
      <c r="B27" s="19" t="s">
        <v>112</v>
      </c>
      <c r="C27" s="20">
        <f>C28-C30</f>
        <v>0</v>
      </c>
    </row>
    <row r="28" spans="1:5" ht="37.5" hidden="1">
      <c r="A28" s="21" t="s">
        <v>113</v>
      </c>
      <c r="B28" s="22" t="s">
        <v>114</v>
      </c>
      <c r="C28" s="23">
        <f>C29</f>
        <v>0</v>
      </c>
    </row>
    <row r="29" spans="1:5" ht="56.25" hidden="1">
      <c r="A29" s="21" t="s">
        <v>115</v>
      </c>
      <c r="B29" s="22" t="s">
        <v>116</v>
      </c>
      <c r="C29" s="23">
        <v>0</v>
      </c>
    </row>
    <row r="30" spans="1:5" ht="56.25" hidden="1">
      <c r="A30" s="21" t="s">
        <v>117</v>
      </c>
      <c r="B30" s="22" t="s">
        <v>118</v>
      </c>
      <c r="C30" s="24">
        <f>C31</f>
        <v>0</v>
      </c>
    </row>
    <row r="31" spans="1:5" ht="56.25" hidden="1">
      <c r="A31" s="21" t="s">
        <v>119</v>
      </c>
      <c r="B31" s="25" t="s">
        <v>120</v>
      </c>
      <c r="C31" s="26">
        <v>0</v>
      </c>
    </row>
    <row r="32" spans="1:5" ht="59.25" hidden="1" customHeight="1">
      <c r="A32" s="14" t="s">
        <v>109</v>
      </c>
      <c r="B32" s="27" t="s">
        <v>121</v>
      </c>
      <c r="C32" s="28">
        <f>C33-C35</f>
        <v>0</v>
      </c>
      <c r="D32" t="e">
        <f>#REF!-#REF!</f>
        <v>#REF!</v>
      </c>
      <c r="E32" s="29"/>
    </row>
    <row r="33" spans="1:4" ht="63" hidden="1" customHeight="1">
      <c r="A33" s="11" t="s">
        <v>122</v>
      </c>
      <c r="B33" s="25" t="s">
        <v>102</v>
      </c>
      <c r="C33" s="26">
        <f>C34</f>
        <v>0</v>
      </c>
    </row>
    <row r="34" spans="1:4" ht="75.75" hidden="1" customHeight="1">
      <c r="A34" s="11" t="s">
        <v>123</v>
      </c>
      <c r="B34" s="25" t="s">
        <v>124</v>
      </c>
      <c r="C34" s="26">
        <v>0</v>
      </c>
    </row>
    <row r="35" spans="1:4" ht="58.5" hidden="1" customHeight="1">
      <c r="A35" s="11" t="s">
        <v>125</v>
      </c>
      <c r="B35" s="25" t="s">
        <v>126</v>
      </c>
      <c r="C35" s="26">
        <f>C36</f>
        <v>0</v>
      </c>
    </row>
    <row r="36" spans="1:4" ht="78" hidden="1" customHeight="1">
      <c r="A36" s="11" t="s">
        <v>127</v>
      </c>
      <c r="B36" s="25" t="s">
        <v>128</v>
      </c>
      <c r="C36" s="26">
        <v>0</v>
      </c>
    </row>
    <row r="37" spans="1:4" ht="37.5">
      <c r="A37" s="18" t="s">
        <v>129</v>
      </c>
      <c r="B37" s="30" t="s">
        <v>130</v>
      </c>
      <c r="C37" s="20">
        <f>C41-C38</f>
        <v>0</v>
      </c>
      <c r="D37" s="1"/>
    </row>
    <row r="38" spans="1:4" ht="21" customHeight="1">
      <c r="A38" s="21" t="s">
        <v>131</v>
      </c>
      <c r="B38" s="31" t="s">
        <v>132</v>
      </c>
      <c r="C38" s="26">
        <f>C39</f>
        <v>58235950.950000003</v>
      </c>
    </row>
    <row r="39" spans="1:4" ht="36" customHeight="1">
      <c r="A39" s="21" t="s">
        <v>133</v>
      </c>
      <c r="B39" s="31" t="s">
        <v>134</v>
      </c>
      <c r="C39" s="26">
        <f>C40</f>
        <v>58235950.950000003</v>
      </c>
    </row>
    <row r="40" spans="1:4" ht="40.5" customHeight="1">
      <c r="A40" s="21" t="s">
        <v>135</v>
      </c>
      <c r="B40" s="31" t="s">
        <v>231</v>
      </c>
      <c r="C40" s="26">
        <v>58235950.950000003</v>
      </c>
    </row>
    <row r="41" spans="1:4" ht="24" customHeight="1">
      <c r="A41" s="21" t="s">
        <v>136</v>
      </c>
      <c r="B41" s="31" t="s">
        <v>137</v>
      </c>
      <c r="C41" s="26">
        <f>C42</f>
        <v>58235950.950000003</v>
      </c>
    </row>
    <row r="42" spans="1:4" ht="39.75" customHeight="1">
      <c r="A42" s="21" t="s">
        <v>138</v>
      </c>
      <c r="B42" s="31" t="s">
        <v>139</v>
      </c>
      <c r="C42" s="26">
        <f>C43</f>
        <v>58235950.950000003</v>
      </c>
    </row>
    <row r="43" spans="1:4" ht="57" customHeight="1">
      <c r="A43" s="21" t="s">
        <v>140</v>
      </c>
      <c r="B43" s="32" t="s">
        <v>232</v>
      </c>
      <c r="C43" s="26">
        <v>58235950.950000003</v>
      </c>
    </row>
    <row r="44" spans="1:4" ht="37.5" hidden="1">
      <c r="A44" s="33" t="s">
        <v>141</v>
      </c>
      <c r="B44" s="34" t="s">
        <v>142</v>
      </c>
      <c r="C44" s="35">
        <v>0</v>
      </c>
    </row>
    <row r="45" spans="1:4" ht="37.5" hidden="1">
      <c r="A45" s="36" t="s">
        <v>143</v>
      </c>
      <c r="B45" s="37" t="s">
        <v>144</v>
      </c>
      <c r="C45" s="13">
        <v>0</v>
      </c>
    </row>
    <row r="46" spans="1:4" ht="37.5" hidden="1">
      <c r="A46" s="38" t="s">
        <v>145</v>
      </c>
      <c r="B46" s="39" t="s">
        <v>146</v>
      </c>
      <c r="C46" s="40">
        <f>C47</f>
        <v>0</v>
      </c>
    </row>
    <row r="47" spans="1:4" ht="75" hidden="1">
      <c r="A47" s="41" t="s">
        <v>147</v>
      </c>
      <c r="B47" s="42" t="s">
        <v>148</v>
      </c>
      <c r="C47" s="40"/>
    </row>
    <row r="48" spans="1:4" ht="48" hidden="1" customHeight="1">
      <c r="A48" s="36" t="s">
        <v>149</v>
      </c>
      <c r="B48" s="37" t="s">
        <v>150</v>
      </c>
      <c r="C48" s="35">
        <f>C49</f>
        <v>0</v>
      </c>
    </row>
    <row r="49" spans="1:3" ht="93.75" hidden="1">
      <c r="A49" s="43" t="s">
        <v>151</v>
      </c>
      <c r="B49" s="44" t="s">
        <v>152</v>
      </c>
      <c r="C49" s="45"/>
    </row>
    <row r="50" spans="1:3" ht="29.85" customHeight="1">
      <c r="A50" s="46"/>
      <c r="B50" s="47" t="s">
        <v>153</v>
      </c>
      <c r="C50" s="48">
        <f>C27+C22+C37+C44</f>
        <v>0</v>
      </c>
    </row>
  </sheetData>
  <sheetProtection selectLockedCells="1" selectUnlockedCells="1"/>
  <mergeCells count="1">
    <mergeCell ref="A14:C15"/>
  </mergeCells>
  <phoneticPr fontId="0" type="noConversion"/>
  <pageMargins left="0.98425196850393704" right="0" top="0.59055118110236227" bottom="0" header="0.51181102362204722" footer="0.51181102362204722"/>
  <pageSetup paperSize="9" scale="65" firstPageNumber="0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FF0000"/>
  </sheetPr>
  <dimension ref="A1:L207"/>
  <sheetViews>
    <sheetView view="pageBreakPreview" topLeftCell="A4" zoomScaleNormal="80" workbookViewId="0">
      <selection activeCell="E17" sqref="E17"/>
    </sheetView>
  </sheetViews>
  <sheetFormatPr defaultRowHeight="12.75"/>
  <cols>
    <col min="1" max="1" width="77.28515625" customWidth="1"/>
    <col min="2" max="2" width="9.5703125" style="54" customWidth="1"/>
    <col min="3" max="3" width="8" style="55" customWidth="1"/>
    <col min="4" max="4" width="7.140625" style="55" customWidth="1"/>
    <col min="5" max="5" width="17.140625" style="55" customWidth="1"/>
    <col min="6" max="6" width="8.7109375" style="55" customWidth="1"/>
    <col min="7" max="7" width="24.140625" style="56" customWidth="1"/>
    <col min="9" max="9" width="16.28515625" customWidth="1"/>
    <col min="10" max="10" width="1.42578125" customWidth="1"/>
    <col min="11" max="12" width="9.140625" hidden="1" customWidth="1"/>
  </cols>
  <sheetData>
    <row r="1" spans="1:9" ht="16.5">
      <c r="A1" t="s">
        <v>154</v>
      </c>
      <c r="B1" s="76"/>
      <c r="C1" s="341" t="s">
        <v>334</v>
      </c>
      <c r="D1" s="262"/>
      <c r="E1" s="57"/>
      <c r="F1" s="57"/>
      <c r="G1" s="57"/>
      <c r="H1" s="57"/>
    </row>
    <row r="2" spans="1:9" ht="16.5">
      <c r="B2" s="76"/>
      <c r="C2" s="341" t="s">
        <v>336</v>
      </c>
      <c r="D2" s="262"/>
      <c r="E2" s="262"/>
      <c r="F2" s="262"/>
      <c r="G2" s="263"/>
      <c r="H2" s="263"/>
      <c r="I2" s="262"/>
    </row>
    <row r="3" spans="1:9" ht="16.5">
      <c r="B3" s="76"/>
      <c r="C3" s="341" t="s">
        <v>3</v>
      </c>
      <c r="D3" s="262"/>
      <c r="E3" s="262"/>
      <c r="F3" s="262"/>
      <c r="G3" s="264"/>
      <c r="H3" s="264"/>
      <c r="I3" s="262"/>
    </row>
    <row r="4" spans="1:9" ht="16.5">
      <c r="B4" s="76"/>
      <c r="C4" s="265" t="s">
        <v>337</v>
      </c>
      <c r="D4" s="266"/>
      <c r="E4" s="266"/>
      <c r="F4" s="266"/>
      <c r="G4" s="263"/>
      <c r="H4" s="263"/>
      <c r="I4" s="266"/>
    </row>
    <row r="5" spans="1:9" ht="16.5">
      <c r="B5" s="76"/>
      <c r="C5" s="265" t="s">
        <v>340</v>
      </c>
      <c r="D5" s="266"/>
      <c r="E5" s="266"/>
      <c r="F5" s="266"/>
      <c r="G5" s="263"/>
      <c r="H5" s="263"/>
      <c r="I5" s="266"/>
    </row>
    <row r="6" spans="1:9" ht="16.5">
      <c r="B6" s="76"/>
      <c r="C6" s="265" t="s">
        <v>338</v>
      </c>
      <c r="D6" s="267"/>
      <c r="E6" s="267"/>
      <c r="F6" s="267"/>
      <c r="G6" s="267"/>
      <c r="H6" s="267"/>
      <c r="I6" s="267"/>
    </row>
    <row r="7" spans="1:9" ht="16.5">
      <c r="B7" s="76"/>
      <c r="C7" s="341" t="s">
        <v>339</v>
      </c>
      <c r="D7" s="262"/>
      <c r="E7" s="262"/>
      <c r="F7" s="267"/>
      <c r="G7" s="267"/>
      <c r="H7" s="267"/>
      <c r="I7" s="267"/>
    </row>
    <row r="8" spans="1:9" ht="16.5">
      <c r="B8" s="76"/>
      <c r="C8" s="265" t="s">
        <v>357</v>
      </c>
      <c r="D8" s="266"/>
      <c r="E8" s="266"/>
      <c r="F8" s="266"/>
      <c r="G8" s="263"/>
      <c r="H8" s="263"/>
      <c r="I8" s="266"/>
    </row>
    <row r="9" spans="1:9" ht="16.5">
      <c r="B9" s="76"/>
      <c r="C9" s="265" t="s">
        <v>365</v>
      </c>
      <c r="D9" s="266"/>
      <c r="E9" s="266"/>
      <c r="F9" s="266"/>
      <c r="G9" s="263"/>
      <c r="H9" s="263"/>
      <c r="I9" s="266"/>
    </row>
    <row r="10" spans="1:9" ht="16.5">
      <c r="B10" s="76"/>
      <c r="C10" s="265" t="s">
        <v>370</v>
      </c>
      <c r="D10" s="266"/>
      <c r="E10" s="266"/>
      <c r="F10" s="266"/>
      <c r="G10" s="263"/>
      <c r="H10" s="263"/>
      <c r="I10" s="266"/>
    </row>
    <row r="11" spans="1:9" ht="19.5" customHeight="1"/>
    <row r="12" spans="1:9" ht="18.75">
      <c r="A12" s="358" t="s">
        <v>2</v>
      </c>
      <c r="B12" s="358"/>
      <c r="C12" s="358"/>
      <c r="D12" s="358"/>
      <c r="E12" s="358"/>
      <c r="F12" s="358"/>
      <c r="G12" s="358"/>
    </row>
    <row r="13" spans="1:9" ht="18.75" customHeight="1">
      <c r="A13" s="359" t="s">
        <v>228</v>
      </c>
      <c r="B13" s="359"/>
      <c r="C13" s="359"/>
      <c r="D13" s="359"/>
      <c r="E13" s="359"/>
      <c r="F13" s="359"/>
      <c r="G13" s="359"/>
    </row>
    <row r="14" spans="1:9" ht="18.75" customHeight="1">
      <c r="A14" s="359" t="s">
        <v>3</v>
      </c>
      <c r="B14" s="359"/>
      <c r="C14" s="359"/>
      <c r="D14" s="359"/>
      <c r="E14" s="359"/>
      <c r="F14" s="359"/>
      <c r="G14" s="359"/>
    </row>
    <row r="15" spans="1:9" ht="18.75" customHeight="1">
      <c r="A15" s="359" t="s">
        <v>300</v>
      </c>
      <c r="B15" s="359"/>
      <c r="C15" s="359"/>
      <c r="D15" s="359"/>
      <c r="E15" s="359"/>
      <c r="F15" s="359"/>
      <c r="G15" s="359"/>
    </row>
    <row r="16" spans="1:9" ht="19.5" thickBot="1">
      <c r="A16" s="50"/>
      <c r="B16" s="60"/>
      <c r="C16" s="61" t="s">
        <v>154</v>
      </c>
      <c r="D16" s="62"/>
      <c r="E16" s="62"/>
      <c r="F16" s="62"/>
      <c r="G16" s="63" t="s">
        <v>98</v>
      </c>
    </row>
    <row r="17" spans="1:7" ht="32.25" customHeight="1" thickBot="1">
      <c r="A17" s="177" t="s">
        <v>100</v>
      </c>
      <c r="B17" s="178"/>
      <c r="C17" s="179" t="s">
        <v>4</v>
      </c>
      <c r="D17" s="179" t="s">
        <v>5</v>
      </c>
      <c r="E17" s="179" t="s">
        <v>6</v>
      </c>
      <c r="F17" s="179" t="s">
        <v>7</v>
      </c>
      <c r="G17" s="180" t="s">
        <v>301</v>
      </c>
    </row>
    <row r="18" spans="1:7" ht="36" customHeight="1">
      <c r="A18" s="309" t="s">
        <v>1</v>
      </c>
      <c r="B18" s="310" t="s">
        <v>0</v>
      </c>
      <c r="C18" s="311"/>
      <c r="D18" s="311"/>
      <c r="E18" s="311"/>
      <c r="F18" s="311"/>
      <c r="G18" s="312"/>
    </row>
    <row r="19" spans="1:7" ht="16.5">
      <c r="A19" s="134" t="s">
        <v>8</v>
      </c>
      <c r="B19" s="121" t="s">
        <v>0</v>
      </c>
      <c r="C19" s="122" t="s">
        <v>9</v>
      </c>
      <c r="D19" s="122"/>
      <c r="E19" s="122"/>
      <c r="F19" s="122"/>
      <c r="G19" s="135">
        <f>G20+G25+G30+G45+G40</f>
        <v>5904337</v>
      </c>
    </row>
    <row r="20" spans="1:7" ht="33">
      <c r="A20" s="313" t="s">
        <v>10</v>
      </c>
      <c r="B20" s="123" t="s">
        <v>0</v>
      </c>
      <c r="C20" s="123" t="s">
        <v>9</v>
      </c>
      <c r="D20" s="124" t="s">
        <v>11</v>
      </c>
      <c r="E20" s="124"/>
      <c r="F20" s="124"/>
      <c r="G20" s="136">
        <f>G21</f>
        <v>1226285</v>
      </c>
    </row>
    <row r="21" spans="1:7" ht="49.5">
      <c r="A21" s="103" t="s">
        <v>12</v>
      </c>
      <c r="B21" s="125" t="s">
        <v>0</v>
      </c>
      <c r="C21" s="125" t="s">
        <v>9</v>
      </c>
      <c r="D21" s="125" t="s">
        <v>11</v>
      </c>
      <c r="E21" s="126" t="s">
        <v>156</v>
      </c>
      <c r="F21" s="127"/>
      <c r="G21" s="137">
        <f>G22</f>
        <v>1226285</v>
      </c>
    </row>
    <row r="22" spans="1:7" ht="16.5">
      <c r="A22" s="103" t="s">
        <v>13</v>
      </c>
      <c r="B22" s="125" t="s">
        <v>0</v>
      </c>
      <c r="C22" s="125" t="s">
        <v>9</v>
      </c>
      <c r="D22" s="127" t="s">
        <v>11</v>
      </c>
      <c r="E22" s="126" t="s">
        <v>157</v>
      </c>
      <c r="F22" s="127"/>
      <c r="G22" s="137">
        <f>G23</f>
        <v>1226285</v>
      </c>
    </row>
    <row r="23" spans="1:7" ht="20.25" customHeight="1">
      <c r="A23" s="103" t="s">
        <v>14</v>
      </c>
      <c r="B23" s="125" t="s">
        <v>0</v>
      </c>
      <c r="C23" s="125" t="s">
        <v>9</v>
      </c>
      <c r="D23" s="125" t="s">
        <v>11</v>
      </c>
      <c r="E23" s="126" t="s">
        <v>158</v>
      </c>
      <c r="F23" s="127"/>
      <c r="G23" s="137">
        <f>G24</f>
        <v>1226285</v>
      </c>
    </row>
    <row r="24" spans="1:7" ht="21.75" customHeight="1">
      <c r="A24" s="103" t="s">
        <v>15</v>
      </c>
      <c r="B24" s="125" t="s">
        <v>0</v>
      </c>
      <c r="C24" s="125" t="s">
        <v>9</v>
      </c>
      <c r="D24" s="125" t="s">
        <v>11</v>
      </c>
      <c r="E24" s="126" t="s">
        <v>158</v>
      </c>
      <c r="F24" s="127" t="s">
        <v>16</v>
      </c>
      <c r="G24" s="137">
        <v>1226285</v>
      </c>
    </row>
    <row r="25" spans="1:7" ht="54.75" customHeight="1">
      <c r="A25" s="313" t="s">
        <v>17</v>
      </c>
      <c r="B25" s="123" t="s">
        <v>0</v>
      </c>
      <c r="C25" s="123" t="s">
        <v>9</v>
      </c>
      <c r="D25" s="124" t="s">
        <v>18</v>
      </c>
      <c r="E25" s="124"/>
      <c r="F25" s="124"/>
      <c r="G25" s="136">
        <f>G26</f>
        <v>441896</v>
      </c>
    </row>
    <row r="26" spans="1:7" ht="49.5">
      <c r="A26" s="103" t="s">
        <v>12</v>
      </c>
      <c r="B26" s="125" t="s">
        <v>0</v>
      </c>
      <c r="C26" s="125" t="s">
        <v>9</v>
      </c>
      <c r="D26" s="127" t="s">
        <v>18</v>
      </c>
      <c r="E26" s="126" t="s">
        <v>156</v>
      </c>
      <c r="F26" s="127"/>
      <c r="G26" s="137">
        <f>G27</f>
        <v>441896</v>
      </c>
    </row>
    <row r="27" spans="1:7" ht="33.75" customHeight="1">
      <c r="A27" s="103" t="s">
        <v>19</v>
      </c>
      <c r="B27" s="125" t="s">
        <v>0</v>
      </c>
      <c r="C27" s="125" t="s">
        <v>9</v>
      </c>
      <c r="D27" s="127" t="s">
        <v>18</v>
      </c>
      <c r="E27" s="126" t="s">
        <v>159</v>
      </c>
      <c r="F27" s="127"/>
      <c r="G27" s="137">
        <f>G28</f>
        <v>441896</v>
      </c>
    </row>
    <row r="28" spans="1:7" ht="36" customHeight="1">
      <c r="A28" s="103" t="s">
        <v>20</v>
      </c>
      <c r="B28" s="125" t="s">
        <v>0</v>
      </c>
      <c r="C28" s="125" t="s">
        <v>9</v>
      </c>
      <c r="D28" s="127" t="s">
        <v>18</v>
      </c>
      <c r="E28" s="126" t="s">
        <v>160</v>
      </c>
      <c r="F28" s="127"/>
      <c r="G28" s="137">
        <f>G29</f>
        <v>441896</v>
      </c>
    </row>
    <row r="29" spans="1:7" ht="24" customHeight="1">
      <c r="A29" s="103" t="s">
        <v>15</v>
      </c>
      <c r="B29" s="125" t="s">
        <v>0</v>
      </c>
      <c r="C29" s="125" t="s">
        <v>9</v>
      </c>
      <c r="D29" s="127" t="s">
        <v>18</v>
      </c>
      <c r="E29" s="126" t="s">
        <v>160</v>
      </c>
      <c r="F29" s="127" t="s">
        <v>16</v>
      </c>
      <c r="G29" s="137">
        <v>441896</v>
      </c>
    </row>
    <row r="30" spans="1:7" ht="49.5">
      <c r="A30" s="313" t="s">
        <v>21</v>
      </c>
      <c r="B30" s="123" t="s">
        <v>0</v>
      </c>
      <c r="C30" s="123" t="s">
        <v>9</v>
      </c>
      <c r="D30" s="123" t="s">
        <v>22</v>
      </c>
      <c r="E30" s="123"/>
      <c r="F30" s="123"/>
      <c r="G30" s="136">
        <f>G31</f>
        <v>4073156</v>
      </c>
    </row>
    <row r="31" spans="1:7" ht="49.5">
      <c r="A31" s="103" t="s">
        <v>12</v>
      </c>
      <c r="B31" s="125" t="s">
        <v>0</v>
      </c>
      <c r="C31" s="125" t="s">
        <v>9</v>
      </c>
      <c r="D31" s="127" t="s">
        <v>22</v>
      </c>
      <c r="E31" s="126" t="s">
        <v>156</v>
      </c>
      <c r="F31" s="127"/>
      <c r="G31" s="137">
        <f>G32</f>
        <v>4073156</v>
      </c>
    </row>
    <row r="32" spans="1:7" ht="21" customHeight="1">
      <c r="A32" s="103" t="s">
        <v>23</v>
      </c>
      <c r="B32" s="125" t="s">
        <v>0</v>
      </c>
      <c r="C32" s="125" t="s">
        <v>9</v>
      </c>
      <c r="D32" s="127" t="s">
        <v>22</v>
      </c>
      <c r="E32" s="126" t="s">
        <v>161</v>
      </c>
      <c r="F32" s="127"/>
      <c r="G32" s="137">
        <f>G33+G36</f>
        <v>4073156</v>
      </c>
    </row>
    <row r="33" spans="1:7" ht="21.75" customHeight="1">
      <c r="A33" s="103" t="s">
        <v>24</v>
      </c>
      <c r="B33" s="125" t="s">
        <v>0</v>
      </c>
      <c r="C33" s="125" t="s">
        <v>9</v>
      </c>
      <c r="D33" s="127" t="s">
        <v>22</v>
      </c>
      <c r="E33" s="126" t="s">
        <v>162</v>
      </c>
      <c r="F33" s="127"/>
      <c r="G33" s="137">
        <f>G34+G35+G38+G39</f>
        <v>4072156</v>
      </c>
    </row>
    <row r="34" spans="1:7" ht="21" customHeight="1">
      <c r="A34" s="103" t="s">
        <v>15</v>
      </c>
      <c r="B34" s="125" t="s">
        <v>0</v>
      </c>
      <c r="C34" s="125" t="s">
        <v>9</v>
      </c>
      <c r="D34" s="127" t="s">
        <v>22</v>
      </c>
      <c r="E34" s="126" t="s">
        <v>162</v>
      </c>
      <c r="F34" s="127" t="s">
        <v>16</v>
      </c>
      <c r="G34" s="137">
        <v>2814884</v>
      </c>
    </row>
    <row r="35" spans="1:7" ht="33">
      <c r="A35" s="138" t="s">
        <v>25</v>
      </c>
      <c r="B35" s="125" t="s">
        <v>0</v>
      </c>
      <c r="C35" s="125" t="s">
        <v>9</v>
      </c>
      <c r="D35" s="127" t="s">
        <v>22</v>
      </c>
      <c r="E35" s="126" t="s">
        <v>162</v>
      </c>
      <c r="F35" s="127" t="s">
        <v>26</v>
      </c>
      <c r="G35" s="137">
        <v>1184272</v>
      </c>
    </row>
    <row r="36" spans="1:7" ht="49.5">
      <c r="A36" s="140" t="s">
        <v>295</v>
      </c>
      <c r="B36" s="125" t="s">
        <v>0</v>
      </c>
      <c r="C36" s="125" t="s">
        <v>9</v>
      </c>
      <c r="D36" s="127" t="s">
        <v>22</v>
      </c>
      <c r="E36" s="126" t="s">
        <v>296</v>
      </c>
      <c r="F36" s="127"/>
      <c r="G36" s="137">
        <f>G37</f>
        <v>1000</v>
      </c>
    </row>
    <row r="37" spans="1:7" ht="33">
      <c r="A37" s="138" t="s">
        <v>25</v>
      </c>
      <c r="B37" s="125" t="s">
        <v>0</v>
      </c>
      <c r="C37" s="125" t="s">
        <v>9</v>
      </c>
      <c r="D37" s="127" t="s">
        <v>22</v>
      </c>
      <c r="E37" s="126" t="s">
        <v>296</v>
      </c>
      <c r="F37" s="127" t="s">
        <v>26</v>
      </c>
      <c r="G37" s="137">
        <v>1000</v>
      </c>
    </row>
    <row r="38" spans="1:7" ht="16.5">
      <c r="A38" s="139" t="s">
        <v>27</v>
      </c>
      <c r="B38" s="125" t="s">
        <v>0</v>
      </c>
      <c r="C38" s="125" t="s">
        <v>9</v>
      </c>
      <c r="D38" s="127" t="s">
        <v>22</v>
      </c>
      <c r="E38" s="126" t="s">
        <v>162</v>
      </c>
      <c r="F38" s="127" t="s">
        <v>28</v>
      </c>
      <c r="G38" s="137">
        <v>68000</v>
      </c>
    </row>
    <row r="39" spans="1:7" ht="16.5">
      <c r="A39" s="139" t="s">
        <v>241</v>
      </c>
      <c r="B39" s="125" t="s">
        <v>0</v>
      </c>
      <c r="C39" s="125" t="s">
        <v>9</v>
      </c>
      <c r="D39" s="127" t="s">
        <v>22</v>
      </c>
      <c r="E39" s="126" t="s">
        <v>162</v>
      </c>
      <c r="F39" s="127" t="s">
        <v>242</v>
      </c>
      <c r="G39" s="137">
        <v>5000</v>
      </c>
    </row>
    <row r="40" spans="1:7" ht="16.5">
      <c r="A40" s="314" t="s">
        <v>163</v>
      </c>
      <c r="B40" s="128" t="s">
        <v>0</v>
      </c>
      <c r="C40" s="128" t="s">
        <v>9</v>
      </c>
      <c r="D40" s="128" t="s">
        <v>76</v>
      </c>
      <c r="E40" s="128"/>
      <c r="F40" s="128"/>
      <c r="G40" s="136">
        <f>G41</f>
        <v>25000</v>
      </c>
    </row>
    <row r="41" spans="1:7" ht="49.5">
      <c r="A41" s="315" t="s">
        <v>12</v>
      </c>
      <c r="B41" s="113" t="s">
        <v>0</v>
      </c>
      <c r="C41" s="126" t="s">
        <v>9</v>
      </c>
      <c r="D41" s="126" t="s">
        <v>76</v>
      </c>
      <c r="E41" s="127" t="s">
        <v>156</v>
      </c>
      <c r="F41" s="129"/>
      <c r="G41" s="137">
        <f>G42</f>
        <v>25000</v>
      </c>
    </row>
    <row r="42" spans="1:7" ht="21.75" customHeight="1">
      <c r="A42" s="103" t="s">
        <v>29</v>
      </c>
      <c r="B42" s="113" t="s">
        <v>0</v>
      </c>
      <c r="C42" s="126" t="s">
        <v>9</v>
      </c>
      <c r="D42" s="126" t="s">
        <v>76</v>
      </c>
      <c r="E42" s="127" t="s">
        <v>164</v>
      </c>
      <c r="F42" s="129"/>
      <c r="G42" s="137">
        <f>G43</f>
        <v>25000</v>
      </c>
    </row>
    <row r="43" spans="1:7" ht="36" customHeight="1">
      <c r="A43" s="103" t="s">
        <v>40</v>
      </c>
      <c r="B43" s="113" t="s">
        <v>0</v>
      </c>
      <c r="C43" s="126" t="s">
        <v>9</v>
      </c>
      <c r="D43" s="126" t="s">
        <v>76</v>
      </c>
      <c r="E43" s="127" t="s">
        <v>165</v>
      </c>
      <c r="F43" s="129"/>
      <c r="G43" s="137">
        <f>G44</f>
        <v>25000</v>
      </c>
    </row>
    <row r="44" spans="1:7" ht="16.5">
      <c r="A44" s="103" t="s">
        <v>41</v>
      </c>
      <c r="B44" s="113" t="s">
        <v>0</v>
      </c>
      <c r="C44" s="126" t="s">
        <v>9</v>
      </c>
      <c r="D44" s="126" t="s">
        <v>76</v>
      </c>
      <c r="E44" s="127" t="s">
        <v>165</v>
      </c>
      <c r="F44" s="129" t="s">
        <v>42</v>
      </c>
      <c r="G44" s="137">
        <v>25000</v>
      </c>
    </row>
    <row r="45" spans="1:7" ht="16.5">
      <c r="A45" s="313" t="s">
        <v>29</v>
      </c>
      <c r="B45" s="123" t="s">
        <v>0</v>
      </c>
      <c r="C45" s="123" t="s">
        <v>9</v>
      </c>
      <c r="D45" s="123" t="s">
        <v>30</v>
      </c>
      <c r="E45" s="124"/>
      <c r="F45" s="124"/>
      <c r="G45" s="136">
        <f>G46+G51</f>
        <v>138000</v>
      </c>
    </row>
    <row r="46" spans="1:7" ht="49.5">
      <c r="A46" s="103" t="s">
        <v>12</v>
      </c>
      <c r="B46" s="125" t="s">
        <v>0</v>
      </c>
      <c r="C46" s="125" t="s">
        <v>9</v>
      </c>
      <c r="D46" s="127" t="s">
        <v>30</v>
      </c>
      <c r="E46" s="127" t="s">
        <v>166</v>
      </c>
      <c r="F46" s="127"/>
      <c r="G46" s="137">
        <f>G47</f>
        <v>120000</v>
      </c>
    </row>
    <row r="47" spans="1:7" ht="16.5">
      <c r="A47" s="103" t="s">
        <v>29</v>
      </c>
      <c r="B47" s="125" t="s">
        <v>0</v>
      </c>
      <c r="C47" s="127" t="s">
        <v>9</v>
      </c>
      <c r="D47" s="127" t="s">
        <v>30</v>
      </c>
      <c r="E47" s="127" t="s">
        <v>164</v>
      </c>
      <c r="F47" s="127"/>
      <c r="G47" s="137">
        <f>G48</f>
        <v>120000</v>
      </c>
    </row>
    <row r="48" spans="1:7" ht="16.5">
      <c r="A48" s="103" t="s">
        <v>31</v>
      </c>
      <c r="B48" s="125" t="s">
        <v>0</v>
      </c>
      <c r="C48" s="127" t="s">
        <v>9</v>
      </c>
      <c r="D48" s="127" t="s">
        <v>30</v>
      </c>
      <c r="E48" s="127" t="s">
        <v>167</v>
      </c>
      <c r="F48" s="127"/>
      <c r="G48" s="137">
        <f>+G50+G49</f>
        <v>120000</v>
      </c>
    </row>
    <row r="49" spans="1:10" ht="16.5">
      <c r="A49" s="139" t="s">
        <v>241</v>
      </c>
      <c r="B49" s="125" t="s">
        <v>0</v>
      </c>
      <c r="C49" s="127" t="s">
        <v>9</v>
      </c>
      <c r="D49" s="127" t="s">
        <v>30</v>
      </c>
      <c r="E49" s="127" t="s">
        <v>167</v>
      </c>
      <c r="F49" s="127" t="s">
        <v>242</v>
      </c>
      <c r="G49" s="137">
        <v>4000</v>
      </c>
      <c r="J49" s="67"/>
    </row>
    <row r="50" spans="1:10" ht="16.5">
      <c r="A50" s="138" t="s">
        <v>27</v>
      </c>
      <c r="B50" s="125" t="s">
        <v>0</v>
      </c>
      <c r="C50" s="127" t="s">
        <v>9</v>
      </c>
      <c r="D50" s="127" t="s">
        <v>30</v>
      </c>
      <c r="E50" s="127" t="s">
        <v>167</v>
      </c>
      <c r="F50" s="127" t="s">
        <v>28</v>
      </c>
      <c r="G50" s="137">
        <v>116000</v>
      </c>
      <c r="J50" s="67"/>
    </row>
    <row r="51" spans="1:10" ht="33">
      <c r="A51" s="140" t="s">
        <v>306</v>
      </c>
      <c r="B51" s="125" t="s">
        <v>0</v>
      </c>
      <c r="C51" s="127" t="s">
        <v>9</v>
      </c>
      <c r="D51" s="127" t="s">
        <v>30</v>
      </c>
      <c r="E51" s="127" t="s">
        <v>196</v>
      </c>
      <c r="F51" s="127"/>
      <c r="G51" s="137">
        <f>G52</f>
        <v>18000</v>
      </c>
      <c r="J51" s="67"/>
    </row>
    <row r="52" spans="1:10" ht="16.5">
      <c r="A52" s="254" t="s">
        <v>226</v>
      </c>
      <c r="B52" s="125" t="s">
        <v>0</v>
      </c>
      <c r="C52" s="127" t="s">
        <v>9</v>
      </c>
      <c r="D52" s="127" t="s">
        <v>30</v>
      </c>
      <c r="E52" s="127" t="s">
        <v>193</v>
      </c>
      <c r="F52" s="127"/>
      <c r="G52" s="137">
        <f>G53</f>
        <v>18000</v>
      </c>
    </row>
    <row r="53" spans="1:10" ht="16.5">
      <c r="A53" s="254" t="s">
        <v>227</v>
      </c>
      <c r="B53" s="125" t="s">
        <v>0</v>
      </c>
      <c r="C53" s="127" t="s">
        <v>9</v>
      </c>
      <c r="D53" s="127" t="s">
        <v>30</v>
      </c>
      <c r="E53" s="127" t="s">
        <v>264</v>
      </c>
      <c r="F53" s="127"/>
      <c r="G53" s="137">
        <f>G54</f>
        <v>18000</v>
      </c>
    </row>
    <row r="54" spans="1:10" ht="33">
      <c r="A54" s="138" t="s">
        <v>25</v>
      </c>
      <c r="B54" s="125" t="s">
        <v>0</v>
      </c>
      <c r="C54" s="127" t="s">
        <v>9</v>
      </c>
      <c r="D54" s="127" t="s">
        <v>30</v>
      </c>
      <c r="E54" s="127" t="s">
        <v>264</v>
      </c>
      <c r="F54" s="127" t="s">
        <v>26</v>
      </c>
      <c r="G54" s="137">
        <v>18000</v>
      </c>
    </row>
    <row r="55" spans="1:10" ht="16.5">
      <c r="A55" s="141" t="s">
        <v>32</v>
      </c>
      <c r="B55" s="124" t="s">
        <v>0</v>
      </c>
      <c r="C55" s="124" t="s">
        <v>11</v>
      </c>
      <c r="D55" s="124"/>
      <c r="E55" s="124"/>
      <c r="F55" s="124"/>
      <c r="G55" s="142">
        <f>G56</f>
        <v>316900</v>
      </c>
    </row>
    <row r="56" spans="1:10" ht="16.5">
      <c r="A56" s="141" t="s">
        <v>33</v>
      </c>
      <c r="B56" s="127" t="s">
        <v>0</v>
      </c>
      <c r="C56" s="124" t="s">
        <v>11</v>
      </c>
      <c r="D56" s="124" t="s">
        <v>18</v>
      </c>
      <c r="E56" s="124"/>
      <c r="F56" s="124"/>
      <c r="G56" s="143">
        <f>G57</f>
        <v>316900</v>
      </c>
    </row>
    <row r="57" spans="1:10" ht="36.75" customHeight="1">
      <c r="A57" s="315" t="s">
        <v>12</v>
      </c>
      <c r="B57" s="127" t="s">
        <v>0</v>
      </c>
      <c r="C57" s="127" t="s">
        <v>11</v>
      </c>
      <c r="D57" s="127" t="s">
        <v>18</v>
      </c>
      <c r="E57" s="127" t="s">
        <v>156</v>
      </c>
      <c r="F57" s="127"/>
      <c r="G57" s="137">
        <f>G59</f>
        <v>316900</v>
      </c>
    </row>
    <row r="58" spans="1:10" ht="16.5">
      <c r="A58" s="103" t="s">
        <v>29</v>
      </c>
      <c r="B58" s="127" t="s">
        <v>0</v>
      </c>
      <c r="C58" s="127" t="s">
        <v>11</v>
      </c>
      <c r="D58" s="127" t="s">
        <v>18</v>
      </c>
      <c r="E58" s="127" t="s">
        <v>164</v>
      </c>
      <c r="F58" s="127"/>
      <c r="G58" s="137">
        <f>G59</f>
        <v>316900</v>
      </c>
    </row>
    <row r="59" spans="1:10" ht="23.85" customHeight="1">
      <c r="A59" s="315" t="s">
        <v>34</v>
      </c>
      <c r="B59" s="127" t="s">
        <v>0</v>
      </c>
      <c r="C59" s="127" t="s">
        <v>11</v>
      </c>
      <c r="D59" s="127" t="s">
        <v>18</v>
      </c>
      <c r="E59" s="127" t="s">
        <v>280</v>
      </c>
      <c r="F59" s="124"/>
      <c r="G59" s="143">
        <f>G60+G61</f>
        <v>316900</v>
      </c>
    </row>
    <row r="60" spans="1:10" ht="22.9" customHeight="1">
      <c r="A60" s="103" t="s">
        <v>15</v>
      </c>
      <c r="B60" s="127" t="s">
        <v>0</v>
      </c>
      <c r="C60" s="127" t="s">
        <v>11</v>
      </c>
      <c r="D60" s="127" t="s">
        <v>18</v>
      </c>
      <c r="E60" s="127" t="s">
        <v>280</v>
      </c>
      <c r="F60" s="127" t="s">
        <v>16</v>
      </c>
      <c r="G60" s="137">
        <v>308700</v>
      </c>
    </row>
    <row r="61" spans="1:10" ht="32.25" customHeight="1">
      <c r="A61" s="138" t="s">
        <v>25</v>
      </c>
      <c r="B61" s="127" t="s">
        <v>0</v>
      </c>
      <c r="C61" s="127" t="s">
        <v>11</v>
      </c>
      <c r="D61" s="127" t="s">
        <v>18</v>
      </c>
      <c r="E61" s="127" t="s">
        <v>280</v>
      </c>
      <c r="F61" s="127" t="s">
        <v>26</v>
      </c>
      <c r="G61" s="137">
        <v>8200</v>
      </c>
    </row>
    <row r="62" spans="1:10" ht="20.25" customHeight="1">
      <c r="A62" s="134" t="s">
        <v>35</v>
      </c>
      <c r="B62" s="121" t="s">
        <v>0</v>
      </c>
      <c r="C62" s="122" t="s">
        <v>18</v>
      </c>
      <c r="D62" s="122"/>
      <c r="E62" s="122"/>
      <c r="F62" s="122"/>
      <c r="G62" s="135">
        <f>G63+G74</f>
        <v>80500</v>
      </c>
    </row>
    <row r="63" spans="1:10" ht="16.5">
      <c r="A63" s="313" t="s">
        <v>36</v>
      </c>
      <c r="B63" s="123" t="s">
        <v>0</v>
      </c>
      <c r="C63" s="123" t="s">
        <v>18</v>
      </c>
      <c r="D63" s="123" t="s">
        <v>11</v>
      </c>
      <c r="E63" s="124"/>
      <c r="F63" s="124"/>
      <c r="G63" s="136">
        <f>G64+G70</f>
        <v>13000</v>
      </c>
    </row>
    <row r="64" spans="1:10" ht="34.5" customHeight="1">
      <c r="A64" s="103" t="s">
        <v>307</v>
      </c>
      <c r="B64" s="125" t="s">
        <v>0</v>
      </c>
      <c r="C64" s="125" t="s">
        <v>18</v>
      </c>
      <c r="D64" s="127" t="s">
        <v>11</v>
      </c>
      <c r="E64" s="127" t="s">
        <v>183</v>
      </c>
      <c r="F64" s="127"/>
      <c r="G64" s="137">
        <f>G65</f>
        <v>11000</v>
      </c>
    </row>
    <row r="65" spans="1:7" ht="16.5">
      <c r="A65" s="103" t="s">
        <v>169</v>
      </c>
      <c r="B65" s="125" t="s">
        <v>0</v>
      </c>
      <c r="C65" s="125" t="s">
        <v>18</v>
      </c>
      <c r="D65" s="125" t="s">
        <v>11</v>
      </c>
      <c r="E65" s="127" t="s">
        <v>233</v>
      </c>
      <c r="F65" s="127"/>
      <c r="G65" s="137">
        <f>G66</f>
        <v>11000</v>
      </c>
    </row>
    <row r="66" spans="1:7" ht="33.75" customHeight="1">
      <c r="A66" s="144" t="s">
        <v>37</v>
      </c>
      <c r="B66" s="125" t="s">
        <v>0</v>
      </c>
      <c r="C66" s="125" t="s">
        <v>18</v>
      </c>
      <c r="D66" s="125" t="s">
        <v>11</v>
      </c>
      <c r="E66" s="127" t="s">
        <v>243</v>
      </c>
      <c r="F66" s="127"/>
      <c r="G66" s="137">
        <f>G68+G67+G69</f>
        <v>11000</v>
      </c>
    </row>
    <row r="67" spans="1:7" ht="19.5" customHeight="1">
      <c r="A67" s="103" t="s">
        <v>15</v>
      </c>
      <c r="B67" s="125" t="s">
        <v>0</v>
      </c>
      <c r="C67" s="125" t="s">
        <v>18</v>
      </c>
      <c r="D67" s="125" t="s">
        <v>11</v>
      </c>
      <c r="E67" s="127" t="s">
        <v>243</v>
      </c>
      <c r="F67" s="127" t="s">
        <v>16</v>
      </c>
      <c r="G67" s="137">
        <v>7000</v>
      </c>
    </row>
    <row r="68" spans="1:7" ht="33">
      <c r="A68" s="138" t="s">
        <v>25</v>
      </c>
      <c r="B68" s="125" t="s">
        <v>0</v>
      </c>
      <c r="C68" s="125" t="s">
        <v>18</v>
      </c>
      <c r="D68" s="125" t="s">
        <v>11</v>
      </c>
      <c r="E68" s="127" t="s">
        <v>243</v>
      </c>
      <c r="F68" s="127" t="s">
        <v>26</v>
      </c>
      <c r="G68" s="137">
        <v>4000</v>
      </c>
    </row>
    <row r="69" spans="1:7" ht="16.5">
      <c r="A69" s="138" t="s">
        <v>283</v>
      </c>
      <c r="B69" s="125" t="s">
        <v>0</v>
      </c>
      <c r="C69" s="125" t="s">
        <v>18</v>
      </c>
      <c r="D69" s="125" t="s">
        <v>11</v>
      </c>
      <c r="E69" s="127" t="s">
        <v>243</v>
      </c>
      <c r="F69" s="127" t="s">
        <v>281</v>
      </c>
      <c r="G69" s="137">
        <v>0</v>
      </c>
    </row>
    <row r="70" spans="1:7" ht="31.5" customHeight="1">
      <c r="A70" s="140" t="s">
        <v>308</v>
      </c>
      <c r="B70" s="125" t="s">
        <v>0</v>
      </c>
      <c r="C70" s="125" t="s">
        <v>18</v>
      </c>
      <c r="D70" s="125" t="s">
        <v>11</v>
      </c>
      <c r="E70" s="127" t="s">
        <v>184</v>
      </c>
      <c r="F70" s="127"/>
      <c r="G70" s="137">
        <f>G72</f>
        <v>2000</v>
      </c>
    </row>
    <row r="71" spans="1:7" ht="16.5">
      <c r="A71" s="140" t="s">
        <v>170</v>
      </c>
      <c r="B71" s="125" t="s">
        <v>0</v>
      </c>
      <c r="C71" s="125" t="s">
        <v>18</v>
      </c>
      <c r="D71" s="125" t="s">
        <v>11</v>
      </c>
      <c r="E71" s="127" t="s">
        <v>185</v>
      </c>
      <c r="F71" s="127"/>
      <c r="G71" s="137">
        <f>G72</f>
        <v>2000</v>
      </c>
    </row>
    <row r="72" spans="1:7" ht="33">
      <c r="A72" s="144" t="s">
        <v>37</v>
      </c>
      <c r="B72" s="125" t="s">
        <v>0</v>
      </c>
      <c r="C72" s="125" t="s">
        <v>18</v>
      </c>
      <c r="D72" s="125" t="s">
        <v>11</v>
      </c>
      <c r="E72" s="129" t="s">
        <v>244</v>
      </c>
      <c r="F72" s="127"/>
      <c r="G72" s="137">
        <f>G73</f>
        <v>2000</v>
      </c>
    </row>
    <row r="73" spans="1:7" ht="30.75" customHeight="1">
      <c r="A73" s="138" t="s">
        <v>25</v>
      </c>
      <c r="B73" s="125" t="s">
        <v>0</v>
      </c>
      <c r="C73" s="125" t="s">
        <v>18</v>
      </c>
      <c r="D73" s="125" t="s">
        <v>11</v>
      </c>
      <c r="E73" s="129" t="s">
        <v>244</v>
      </c>
      <c r="F73" s="127" t="s">
        <v>26</v>
      </c>
      <c r="G73" s="137">
        <v>2000</v>
      </c>
    </row>
    <row r="74" spans="1:7" ht="16.5">
      <c r="A74" s="316" t="s">
        <v>43</v>
      </c>
      <c r="B74" s="123" t="s">
        <v>0</v>
      </c>
      <c r="C74" s="124" t="s">
        <v>18</v>
      </c>
      <c r="D74" s="124" t="s">
        <v>44</v>
      </c>
      <c r="E74" s="124"/>
      <c r="F74" s="124"/>
      <c r="G74" s="136">
        <f>G75</f>
        <v>67500</v>
      </c>
    </row>
    <row r="75" spans="1:7" ht="33">
      <c r="A75" s="103" t="s">
        <v>309</v>
      </c>
      <c r="B75" s="125" t="s">
        <v>0</v>
      </c>
      <c r="C75" s="127" t="s">
        <v>18</v>
      </c>
      <c r="D75" s="127" t="s">
        <v>44</v>
      </c>
      <c r="E75" s="127" t="s">
        <v>171</v>
      </c>
      <c r="F75" s="127"/>
      <c r="G75" s="137">
        <f>G76</f>
        <v>67500</v>
      </c>
    </row>
    <row r="76" spans="1:7" ht="24" customHeight="1">
      <c r="A76" s="103" t="s">
        <v>174</v>
      </c>
      <c r="B76" s="125" t="s">
        <v>0</v>
      </c>
      <c r="C76" s="127" t="s">
        <v>18</v>
      </c>
      <c r="D76" s="127" t="s">
        <v>44</v>
      </c>
      <c r="E76" s="127" t="s">
        <v>172</v>
      </c>
      <c r="F76" s="127"/>
      <c r="G76" s="137">
        <f>G77</f>
        <v>67500</v>
      </c>
    </row>
    <row r="77" spans="1:7" ht="33">
      <c r="A77" s="145" t="s">
        <v>218</v>
      </c>
      <c r="B77" s="125" t="s">
        <v>0</v>
      </c>
      <c r="C77" s="127" t="s">
        <v>18</v>
      </c>
      <c r="D77" s="127" t="s">
        <v>44</v>
      </c>
      <c r="E77" s="127" t="s">
        <v>173</v>
      </c>
      <c r="F77" s="127"/>
      <c r="G77" s="137">
        <f>G79+G80+G78</f>
        <v>67500</v>
      </c>
    </row>
    <row r="78" spans="1:7" ht="22.5" customHeight="1">
      <c r="A78" s="103" t="s">
        <v>15</v>
      </c>
      <c r="B78" s="125" t="s">
        <v>0</v>
      </c>
      <c r="C78" s="127" t="s">
        <v>18</v>
      </c>
      <c r="D78" s="127" t="s">
        <v>44</v>
      </c>
      <c r="E78" s="127" t="s">
        <v>173</v>
      </c>
      <c r="F78" s="127" t="s">
        <v>16</v>
      </c>
      <c r="G78" s="137">
        <v>12000</v>
      </c>
    </row>
    <row r="79" spans="1:7" ht="33">
      <c r="A79" s="146" t="s">
        <v>25</v>
      </c>
      <c r="B79" s="125" t="s">
        <v>0</v>
      </c>
      <c r="C79" s="127" t="s">
        <v>18</v>
      </c>
      <c r="D79" s="127" t="s">
        <v>44</v>
      </c>
      <c r="E79" s="127" t="s">
        <v>173</v>
      </c>
      <c r="F79" s="127" t="s">
        <v>26</v>
      </c>
      <c r="G79" s="137">
        <v>55500</v>
      </c>
    </row>
    <row r="80" spans="1:7" ht="16.5">
      <c r="A80" s="138" t="s">
        <v>283</v>
      </c>
      <c r="B80" s="125" t="s">
        <v>0</v>
      </c>
      <c r="C80" s="127" t="s">
        <v>18</v>
      </c>
      <c r="D80" s="127" t="s">
        <v>44</v>
      </c>
      <c r="E80" s="127" t="s">
        <v>173</v>
      </c>
      <c r="F80" s="127" t="s">
        <v>281</v>
      </c>
      <c r="G80" s="137">
        <v>0</v>
      </c>
    </row>
    <row r="81" spans="1:9" ht="16.5">
      <c r="A81" s="134" t="s">
        <v>45</v>
      </c>
      <c r="B81" s="121" t="s">
        <v>0</v>
      </c>
      <c r="C81" s="122" t="s">
        <v>22</v>
      </c>
      <c r="D81" s="124"/>
      <c r="E81" s="124"/>
      <c r="F81" s="124"/>
      <c r="G81" s="136">
        <f>+G82</f>
        <v>9703600</v>
      </c>
    </row>
    <row r="82" spans="1:9" ht="16.5">
      <c r="A82" s="317" t="s">
        <v>47</v>
      </c>
      <c r="B82" s="123" t="s">
        <v>0</v>
      </c>
      <c r="C82" s="124" t="s">
        <v>22</v>
      </c>
      <c r="D82" s="124" t="s">
        <v>39</v>
      </c>
      <c r="E82" s="124"/>
      <c r="F82" s="124"/>
      <c r="G82" s="136">
        <f>G83</f>
        <v>9703600</v>
      </c>
    </row>
    <row r="83" spans="1:9" ht="36" customHeight="1">
      <c r="A83" s="318" t="s">
        <v>310</v>
      </c>
      <c r="B83" s="125" t="s">
        <v>0</v>
      </c>
      <c r="C83" s="127" t="s">
        <v>22</v>
      </c>
      <c r="D83" s="127" t="s">
        <v>39</v>
      </c>
      <c r="E83" s="127" t="s">
        <v>179</v>
      </c>
      <c r="F83" s="127"/>
      <c r="G83" s="137">
        <f>G84+G87</f>
        <v>9703600</v>
      </c>
    </row>
    <row r="84" spans="1:9" ht="33">
      <c r="A84" s="319" t="s">
        <v>182</v>
      </c>
      <c r="B84" s="125" t="s">
        <v>0</v>
      </c>
      <c r="C84" s="127" t="s">
        <v>22</v>
      </c>
      <c r="D84" s="127" t="s">
        <v>39</v>
      </c>
      <c r="E84" s="127" t="s">
        <v>180</v>
      </c>
      <c r="F84" s="127"/>
      <c r="G84" s="137">
        <f>G85</f>
        <v>521600</v>
      </c>
    </row>
    <row r="85" spans="1:9" ht="33">
      <c r="A85" s="146" t="s">
        <v>48</v>
      </c>
      <c r="B85" s="125" t="s">
        <v>0</v>
      </c>
      <c r="C85" s="127" t="s">
        <v>22</v>
      </c>
      <c r="D85" s="127" t="s">
        <v>39</v>
      </c>
      <c r="E85" s="127" t="s">
        <v>181</v>
      </c>
      <c r="F85" s="127"/>
      <c r="G85" s="137">
        <f>G86</f>
        <v>521600</v>
      </c>
    </row>
    <row r="86" spans="1:9" ht="33">
      <c r="A86" s="146" t="s">
        <v>25</v>
      </c>
      <c r="B86" s="125" t="s">
        <v>0</v>
      </c>
      <c r="C86" s="127" t="s">
        <v>22</v>
      </c>
      <c r="D86" s="127" t="s">
        <v>39</v>
      </c>
      <c r="E86" s="127" t="s">
        <v>181</v>
      </c>
      <c r="F86" s="127" t="s">
        <v>26</v>
      </c>
      <c r="G86" s="137">
        <v>521600</v>
      </c>
    </row>
    <row r="87" spans="1:9" ht="20.25" customHeight="1">
      <c r="A87" s="149" t="s">
        <v>293</v>
      </c>
      <c r="B87" s="125" t="s">
        <v>0</v>
      </c>
      <c r="C87" s="127" t="s">
        <v>22</v>
      </c>
      <c r="D87" s="127" t="s">
        <v>39</v>
      </c>
      <c r="E87" s="127" t="s">
        <v>292</v>
      </c>
      <c r="F87" s="127"/>
      <c r="G87" s="137">
        <f>G88</f>
        <v>9182000</v>
      </c>
    </row>
    <row r="88" spans="1:9" ht="49.5">
      <c r="A88" s="149" t="s">
        <v>305</v>
      </c>
      <c r="B88" s="125" t="s">
        <v>0</v>
      </c>
      <c r="C88" s="127" t="s">
        <v>22</v>
      </c>
      <c r="D88" s="127" t="s">
        <v>39</v>
      </c>
      <c r="E88" s="127" t="s">
        <v>291</v>
      </c>
      <c r="F88" s="127" t="s">
        <v>26</v>
      </c>
      <c r="G88" s="137">
        <v>9182000</v>
      </c>
    </row>
    <row r="89" spans="1:9" ht="16.5">
      <c r="A89" s="320" t="s">
        <v>49</v>
      </c>
      <c r="B89" s="121" t="s">
        <v>0</v>
      </c>
      <c r="C89" s="122" t="s">
        <v>50</v>
      </c>
      <c r="D89" s="122"/>
      <c r="E89" s="122"/>
      <c r="F89" s="122"/>
      <c r="G89" s="135">
        <f>G90+G104+G115+G138</f>
        <v>24897571.949999999</v>
      </c>
    </row>
    <row r="90" spans="1:9" ht="16.5">
      <c r="A90" s="320" t="s">
        <v>51</v>
      </c>
      <c r="B90" s="130" t="s">
        <v>0</v>
      </c>
      <c r="C90" s="130" t="s">
        <v>50</v>
      </c>
      <c r="D90" s="131" t="s">
        <v>9</v>
      </c>
      <c r="E90" s="131"/>
      <c r="F90" s="131"/>
      <c r="G90" s="283">
        <f>+G91</f>
        <v>6306825</v>
      </c>
    </row>
    <row r="91" spans="1:9" ht="33">
      <c r="A91" s="140" t="s">
        <v>311</v>
      </c>
      <c r="B91" s="126" t="s">
        <v>0</v>
      </c>
      <c r="C91" s="126" t="s">
        <v>50</v>
      </c>
      <c r="D91" s="126" t="s">
        <v>9</v>
      </c>
      <c r="E91" s="279" t="s">
        <v>168</v>
      </c>
      <c r="F91" s="279"/>
      <c r="G91" s="284">
        <f>G92</f>
        <v>6306825</v>
      </c>
      <c r="H91" s="73"/>
      <c r="I91" s="74"/>
    </row>
    <row r="92" spans="1:9" ht="35.25" customHeight="1">
      <c r="A92" s="140" t="s">
        <v>325</v>
      </c>
      <c r="B92" s="126" t="s">
        <v>0</v>
      </c>
      <c r="C92" s="126" t="s">
        <v>50</v>
      </c>
      <c r="D92" s="126" t="s">
        <v>9</v>
      </c>
      <c r="E92" s="279" t="s">
        <v>324</v>
      </c>
      <c r="F92" s="279"/>
      <c r="G92" s="284">
        <f>G93+G96+G99+G102</f>
        <v>6306825</v>
      </c>
      <c r="H92" s="73"/>
      <c r="I92" s="74"/>
    </row>
    <row r="93" spans="1:9" ht="69" customHeight="1">
      <c r="A93" s="140" t="s">
        <v>326</v>
      </c>
      <c r="B93" s="126" t="s">
        <v>0</v>
      </c>
      <c r="C93" s="126" t="s">
        <v>50</v>
      </c>
      <c r="D93" s="126" t="s">
        <v>9</v>
      </c>
      <c r="E93" s="279" t="s">
        <v>327</v>
      </c>
      <c r="F93" s="279"/>
      <c r="G93" s="284">
        <f>G94+G95</f>
        <v>6243476.9000000004</v>
      </c>
      <c r="H93" s="73"/>
      <c r="I93" s="74"/>
    </row>
    <row r="94" spans="1:9" ht="33.75" customHeight="1">
      <c r="A94" s="146" t="s">
        <v>25</v>
      </c>
      <c r="B94" s="126" t="s">
        <v>0</v>
      </c>
      <c r="C94" s="126" t="s">
        <v>50</v>
      </c>
      <c r="D94" s="126" t="s">
        <v>9</v>
      </c>
      <c r="E94" s="279" t="s">
        <v>327</v>
      </c>
      <c r="F94" s="279" t="s">
        <v>26</v>
      </c>
      <c r="G94" s="284">
        <v>0</v>
      </c>
      <c r="H94" s="73"/>
      <c r="I94" s="74"/>
    </row>
    <row r="95" spans="1:9" ht="17.25" customHeight="1">
      <c r="A95" s="349" t="s">
        <v>53</v>
      </c>
      <c r="B95" s="126" t="s">
        <v>0</v>
      </c>
      <c r="C95" s="126" t="s">
        <v>50</v>
      </c>
      <c r="D95" s="126" t="s">
        <v>9</v>
      </c>
      <c r="E95" s="279" t="s">
        <v>327</v>
      </c>
      <c r="F95" s="279" t="s">
        <v>54</v>
      </c>
      <c r="G95" s="284">
        <v>6243476.9000000004</v>
      </c>
      <c r="H95" s="73"/>
      <c r="I95" s="74"/>
    </row>
    <row r="96" spans="1:9" ht="51" customHeight="1">
      <c r="A96" s="146" t="s">
        <v>329</v>
      </c>
      <c r="B96" s="126" t="s">
        <v>0</v>
      </c>
      <c r="C96" s="126" t="s">
        <v>50</v>
      </c>
      <c r="D96" s="126" t="s">
        <v>9</v>
      </c>
      <c r="E96" s="279" t="s">
        <v>328</v>
      </c>
      <c r="F96" s="279"/>
      <c r="G96" s="284">
        <f>G97+G98</f>
        <v>31674.05</v>
      </c>
      <c r="H96" s="73"/>
      <c r="I96" s="74"/>
    </row>
    <row r="97" spans="1:9" ht="33" customHeight="1">
      <c r="A97" s="146" t="s">
        <v>25</v>
      </c>
      <c r="B97" s="126" t="s">
        <v>0</v>
      </c>
      <c r="C97" s="126" t="s">
        <v>50</v>
      </c>
      <c r="D97" s="126" t="s">
        <v>9</v>
      </c>
      <c r="E97" s="279" t="s">
        <v>328</v>
      </c>
      <c r="F97" s="279" t="s">
        <v>26</v>
      </c>
      <c r="G97" s="284">
        <v>0</v>
      </c>
      <c r="H97" s="73"/>
      <c r="I97" s="74"/>
    </row>
    <row r="98" spans="1:9" ht="18" customHeight="1">
      <c r="A98" s="349" t="s">
        <v>53</v>
      </c>
      <c r="B98" s="126" t="s">
        <v>0</v>
      </c>
      <c r="C98" s="126" t="s">
        <v>50</v>
      </c>
      <c r="D98" s="126" t="s">
        <v>9</v>
      </c>
      <c r="E98" s="279" t="s">
        <v>328</v>
      </c>
      <c r="F98" s="279" t="s">
        <v>54</v>
      </c>
      <c r="G98" s="284">
        <v>31674.05</v>
      </c>
      <c r="H98" s="73"/>
      <c r="I98" s="74"/>
    </row>
    <row r="99" spans="1:9" ht="36" customHeight="1">
      <c r="A99" s="321" t="s">
        <v>331</v>
      </c>
      <c r="B99" s="126" t="s">
        <v>0</v>
      </c>
      <c r="C99" s="126" t="s">
        <v>50</v>
      </c>
      <c r="D99" s="126" t="s">
        <v>9</v>
      </c>
      <c r="E99" s="279" t="s">
        <v>330</v>
      </c>
      <c r="F99" s="279"/>
      <c r="G99" s="284">
        <f>G100+G101</f>
        <v>0</v>
      </c>
      <c r="H99" s="73"/>
      <c r="I99" s="74"/>
    </row>
    <row r="100" spans="1:9" ht="35.25" customHeight="1">
      <c r="A100" s="146" t="s">
        <v>25</v>
      </c>
      <c r="B100" s="126" t="s">
        <v>0</v>
      </c>
      <c r="C100" s="126" t="s">
        <v>50</v>
      </c>
      <c r="D100" s="126" t="s">
        <v>9</v>
      </c>
      <c r="E100" s="279" t="s">
        <v>330</v>
      </c>
      <c r="F100" s="279" t="s">
        <v>26</v>
      </c>
      <c r="G100" s="284">
        <v>0</v>
      </c>
      <c r="H100" s="73"/>
      <c r="I100" s="74"/>
    </row>
    <row r="101" spans="1:9" ht="20.25" customHeight="1">
      <c r="A101" s="356" t="s">
        <v>53</v>
      </c>
      <c r="B101" s="126" t="s">
        <v>0</v>
      </c>
      <c r="C101" s="126" t="s">
        <v>50</v>
      </c>
      <c r="D101" s="126" t="s">
        <v>9</v>
      </c>
      <c r="E101" s="279" t="s">
        <v>330</v>
      </c>
      <c r="F101" s="279" t="s">
        <v>54</v>
      </c>
      <c r="G101" s="284">
        <v>0</v>
      </c>
      <c r="H101" s="73"/>
      <c r="I101" s="74"/>
    </row>
    <row r="102" spans="1:9" ht="33.75" customHeight="1">
      <c r="A102" s="321" t="s">
        <v>331</v>
      </c>
      <c r="B102" s="126" t="s">
        <v>0</v>
      </c>
      <c r="C102" s="126" t="s">
        <v>50</v>
      </c>
      <c r="D102" s="126" t="s">
        <v>9</v>
      </c>
      <c r="E102" s="279" t="s">
        <v>369</v>
      </c>
      <c r="F102" s="279"/>
      <c r="G102" s="284">
        <f>G103</f>
        <v>31674.05</v>
      </c>
      <c r="H102" s="73"/>
      <c r="I102" s="74"/>
    </row>
    <row r="103" spans="1:9" ht="20.25" customHeight="1">
      <c r="A103" s="356" t="s">
        <v>53</v>
      </c>
      <c r="B103" s="126" t="s">
        <v>0</v>
      </c>
      <c r="C103" s="126" t="s">
        <v>50</v>
      </c>
      <c r="D103" s="126" t="s">
        <v>9</v>
      </c>
      <c r="E103" s="279" t="s">
        <v>369</v>
      </c>
      <c r="F103" s="279" t="s">
        <v>54</v>
      </c>
      <c r="G103" s="284">
        <v>31674.05</v>
      </c>
      <c r="H103" s="73"/>
      <c r="I103" s="74"/>
    </row>
    <row r="104" spans="1:9" ht="16.5">
      <c r="A104" s="317" t="s">
        <v>52</v>
      </c>
      <c r="B104" s="121" t="s">
        <v>0</v>
      </c>
      <c r="C104" s="130" t="s">
        <v>50</v>
      </c>
      <c r="D104" s="131" t="s">
        <v>11</v>
      </c>
      <c r="E104" s="131"/>
      <c r="F104" s="122"/>
      <c r="G104" s="322">
        <f>G105</f>
        <v>16620965</v>
      </c>
      <c r="H104" s="73"/>
      <c r="I104" s="74"/>
    </row>
    <row r="105" spans="1:9" ht="53.25" customHeight="1">
      <c r="A105" s="150" t="s">
        <v>312</v>
      </c>
      <c r="B105" s="127" t="s">
        <v>0</v>
      </c>
      <c r="C105" s="127" t="s">
        <v>50</v>
      </c>
      <c r="D105" s="127" t="s">
        <v>11</v>
      </c>
      <c r="E105" s="127" t="s">
        <v>211</v>
      </c>
      <c r="F105" s="127"/>
      <c r="G105" s="137">
        <f>+G109+G106+G112</f>
        <v>16620965</v>
      </c>
      <c r="H105" s="73"/>
      <c r="I105" s="74"/>
    </row>
    <row r="106" spans="1:9" ht="20.25" customHeight="1">
      <c r="A106" s="108" t="s">
        <v>225</v>
      </c>
      <c r="B106" s="127" t="s">
        <v>0</v>
      </c>
      <c r="C106" s="127" t="s">
        <v>50</v>
      </c>
      <c r="D106" s="127" t="s">
        <v>11</v>
      </c>
      <c r="E106" s="127" t="s">
        <v>223</v>
      </c>
      <c r="F106" s="127"/>
      <c r="G106" s="137">
        <f>+G107</f>
        <v>404295</v>
      </c>
      <c r="H106" s="73"/>
      <c r="I106" s="74"/>
    </row>
    <row r="107" spans="1:9" ht="33">
      <c r="A107" s="150" t="s">
        <v>288</v>
      </c>
      <c r="B107" s="127" t="s">
        <v>0</v>
      </c>
      <c r="C107" s="127" t="s">
        <v>50</v>
      </c>
      <c r="D107" s="127" t="s">
        <v>11</v>
      </c>
      <c r="E107" s="127" t="s">
        <v>289</v>
      </c>
      <c r="F107" s="127"/>
      <c r="G107" s="137">
        <f>G108</f>
        <v>404295</v>
      </c>
    </row>
    <row r="108" spans="1:9" ht="33">
      <c r="A108" s="150" t="s">
        <v>287</v>
      </c>
      <c r="B108" s="127" t="s">
        <v>0</v>
      </c>
      <c r="C108" s="127" t="s">
        <v>50</v>
      </c>
      <c r="D108" s="127" t="s">
        <v>11</v>
      </c>
      <c r="E108" s="127" t="s">
        <v>289</v>
      </c>
      <c r="F108" s="127" t="s">
        <v>286</v>
      </c>
      <c r="G108" s="137">
        <v>404295</v>
      </c>
    </row>
    <row r="109" spans="1:9" ht="16.5">
      <c r="A109" s="110" t="s">
        <v>188</v>
      </c>
      <c r="B109" s="258" t="s">
        <v>0</v>
      </c>
      <c r="C109" s="258" t="s">
        <v>50</v>
      </c>
      <c r="D109" s="258" t="s">
        <v>11</v>
      </c>
      <c r="E109" s="125" t="s">
        <v>240</v>
      </c>
      <c r="F109" s="125"/>
      <c r="G109" s="323">
        <f>G110</f>
        <v>0</v>
      </c>
    </row>
    <row r="110" spans="1:9" ht="33">
      <c r="A110" s="110" t="s">
        <v>189</v>
      </c>
      <c r="B110" s="258" t="s">
        <v>0</v>
      </c>
      <c r="C110" s="258" t="s">
        <v>50</v>
      </c>
      <c r="D110" s="258" t="s">
        <v>11</v>
      </c>
      <c r="E110" s="125" t="s">
        <v>245</v>
      </c>
      <c r="F110" s="125"/>
      <c r="G110" s="323">
        <f>G111</f>
        <v>0</v>
      </c>
    </row>
    <row r="111" spans="1:9" ht="16.5">
      <c r="A111" s="324" t="s">
        <v>53</v>
      </c>
      <c r="B111" s="258" t="s">
        <v>0</v>
      </c>
      <c r="C111" s="258" t="s">
        <v>50</v>
      </c>
      <c r="D111" s="258" t="s">
        <v>11</v>
      </c>
      <c r="E111" s="125" t="s">
        <v>245</v>
      </c>
      <c r="F111" s="258" t="s">
        <v>54</v>
      </c>
      <c r="G111" s="323">
        <v>0</v>
      </c>
    </row>
    <row r="112" spans="1:9" ht="33">
      <c r="A112" s="146" t="s">
        <v>332</v>
      </c>
      <c r="B112" s="258" t="s">
        <v>0</v>
      </c>
      <c r="C112" s="258" t="s">
        <v>50</v>
      </c>
      <c r="D112" s="258" t="s">
        <v>11</v>
      </c>
      <c r="E112" s="125" t="s">
        <v>265</v>
      </c>
      <c r="F112" s="258"/>
      <c r="G112" s="323">
        <f>G113</f>
        <v>16216670</v>
      </c>
    </row>
    <row r="113" spans="1:8" ht="49.5">
      <c r="A113" s="146" t="s">
        <v>333</v>
      </c>
      <c r="B113" s="258" t="s">
        <v>0</v>
      </c>
      <c r="C113" s="258" t="s">
        <v>50</v>
      </c>
      <c r="D113" s="258" t="s">
        <v>11</v>
      </c>
      <c r="E113" s="125" t="s">
        <v>335</v>
      </c>
      <c r="F113" s="258"/>
      <c r="G113" s="323">
        <f>G114</f>
        <v>16216670</v>
      </c>
    </row>
    <row r="114" spans="1:8" ht="16.5">
      <c r="A114" s="324" t="s">
        <v>53</v>
      </c>
      <c r="B114" s="258" t="s">
        <v>0</v>
      </c>
      <c r="C114" s="258" t="s">
        <v>50</v>
      </c>
      <c r="D114" s="258" t="s">
        <v>11</v>
      </c>
      <c r="E114" s="125" t="s">
        <v>335</v>
      </c>
      <c r="F114" s="258" t="s">
        <v>54</v>
      </c>
      <c r="G114" s="323">
        <v>16216670</v>
      </c>
    </row>
    <row r="115" spans="1:8" ht="16.5">
      <c r="A115" s="134" t="s">
        <v>55</v>
      </c>
      <c r="B115" s="123" t="s">
        <v>0</v>
      </c>
      <c r="C115" s="124" t="s">
        <v>50</v>
      </c>
      <c r="D115" s="124" t="s">
        <v>18</v>
      </c>
      <c r="E115" s="124"/>
      <c r="F115" s="124"/>
      <c r="G115" s="136">
        <f>G126+G120+G134+G116</f>
        <v>1969781.95</v>
      </c>
    </row>
    <row r="116" spans="1:8" ht="33">
      <c r="A116" s="103" t="s">
        <v>313</v>
      </c>
      <c r="B116" s="125" t="s">
        <v>0</v>
      </c>
      <c r="C116" s="127" t="s">
        <v>50</v>
      </c>
      <c r="D116" s="127" t="s">
        <v>18</v>
      </c>
      <c r="E116" s="127" t="s">
        <v>175</v>
      </c>
      <c r="F116" s="127"/>
      <c r="G116" s="137">
        <f>G117</f>
        <v>64400</v>
      </c>
    </row>
    <row r="117" spans="1:8" ht="16.5">
      <c r="A117" s="103" t="s">
        <v>178</v>
      </c>
      <c r="B117" s="125" t="s">
        <v>0</v>
      </c>
      <c r="C117" s="127" t="s">
        <v>50</v>
      </c>
      <c r="D117" s="127" t="s">
        <v>18</v>
      </c>
      <c r="E117" s="127" t="s">
        <v>176</v>
      </c>
      <c r="F117" s="127"/>
      <c r="G117" s="137">
        <f>G118</f>
        <v>64400</v>
      </c>
    </row>
    <row r="118" spans="1:8" ht="16.5">
      <c r="A118" s="139" t="s">
        <v>46</v>
      </c>
      <c r="B118" s="125" t="s">
        <v>0</v>
      </c>
      <c r="C118" s="127" t="s">
        <v>50</v>
      </c>
      <c r="D118" s="127" t="s">
        <v>18</v>
      </c>
      <c r="E118" s="127" t="s">
        <v>177</v>
      </c>
      <c r="F118" s="127"/>
      <c r="G118" s="137">
        <f>G119</f>
        <v>64400</v>
      </c>
    </row>
    <row r="119" spans="1:8" ht="33">
      <c r="A119" s="146" t="s">
        <v>25</v>
      </c>
      <c r="B119" s="125" t="s">
        <v>0</v>
      </c>
      <c r="C119" s="127" t="s">
        <v>50</v>
      </c>
      <c r="D119" s="127" t="s">
        <v>18</v>
      </c>
      <c r="E119" s="127" t="s">
        <v>177</v>
      </c>
      <c r="F119" s="127" t="s">
        <v>26</v>
      </c>
      <c r="G119" s="137">
        <v>64400</v>
      </c>
    </row>
    <row r="120" spans="1:8" ht="33">
      <c r="A120" s="140" t="s">
        <v>306</v>
      </c>
      <c r="B120" s="125" t="s">
        <v>0</v>
      </c>
      <c r="C120" s="127" t="s">
        <v>50</v>
      </c>
      <c r="D120" s="127" t="s">
        <v>18</v>
      </c>
      <c r="E120" s="127" t="s">
        <v>196</v>
      </c>
      <c r="F120" s="127"/>
      <c r="G120" s="137">
        <f>G121</f>
        <v>43500</v>
      </c>
    </row>
    <row r="121" spans="1:8" ht="16.5">
      <c r="A121" s="254" t="s">
        <v>221</v>
      </c>
      <c r="B121" s="125" t="s">
        <v>0</v>
      </c>
      <c r="C121" s="127" t="s">
        <v>50</v>
      </c>
      <c r="D121" s="127" t="s">
        <v>18</v>
      </c>
      <c r="E121" s="127" t="s">
        <v>246</v>
      </c>
      <c r="F121" s="127"/>
      <c r="G121" s="137">
        <f>G122</f>
        <v>43500</v>
      </c>
    </row>
    <row r="122" spans="1:8" ht="18.75" customHeight="1">
      <c r="A122" s="146" t="s">
        <v>46</v>
      </c>
      <c r="B122" s="125" t="s">
        <v>0</v>
      </c>
      <c r="C122" s="127" t="s">
        <v>50</v>
      </c>
      <c r="D122" s="127" t="s">
        <v>18</v>
      </c>
      <c r="E122" s="127" t="s">
        <v>247</v>
      </c>
      <c r="F122" s="127"/>
      <c r="G122" s="137">
        <f>G125+G123+G124</f>
        <v>43500</v>
      </c>
    </row>
    <row r="123" spans="1:8" ht="24" customHeight="1">
      <c r="A123" s="103" t="s">
        <v>15</v>
      </c>
      <c r="B123" s="125" t="s">
        <v>0</v>
      </c>
      <c r="C123" s="127" t="s">
        <v>50</v>
      </c>
      <c r="D123" s="127" t="s">
        <v>18</v>
      </c>
      <c r="E123" s="127" t="s">
        <v>247</v>
      </c>
      <c r="F123" s="127" t="s">
        <v>16</v>
      </c>
      <c r="G123" s="137">
        <v>0</v>
      </c>
    </row>
    <row r="124" spans="1:8" ht="18" customHeight="1">
      <c r="A124" s="138" t="s">
        <v>283</v>
      </c>
      <c r="B124" s="125" t="s">
        <v>0</v>
      </c>
      <c r="C124" s="127" t="s">
        <v>50</v>
      </c>
      <c r="D124" s="127" t="s">
        <v>18</v>
      </c>
      <c r="E124" s="127" t="s">
        <v>247</v>
      </c>
      <c r="F124" s="127" t="s">
        <v>281</v>
      </c>
      <c r="G124" s="137">
        <v>19000</v>
      </c>
    </row>
    <row r="125" spans="1:8" ht="33">
      <c r="A125" s="146" t="s">
        <v>25</v>
      </c>
      <c r="B125" s="125" t="s">
        <v>0</v>
      </c>
      <c r="C125" s="127" t="s">
        <v>50</v>
      </c>
      <c r="D125" s="127" t="s">
        <v>18</v>
      </c>
      <c r="E125" s="127" t="s">
        <v>247</v>
      </c>
      <c r="F125" s="127" t="s">
        <v>26</v>
      </c>
      <c r="G125" s="137">
        <v>24500</v>
      </c>
      <c r="H125" s="73"/>
    </row>
    <row r="126" spans="1:8" ht="49.5">
      <c r="A126" s="315" t="s">
        <v>320</v>
      </c>
      <c r="B126" s="125" t="s">
        <v>0</v>
      </c>
      <c r="C126" s="127" t="s">
        <v>50</v>
      </c>
      <c r="D126" s="127" t="s">
        <v>18</v>
      </c>
      <c r="E126" s="127" t="s">
        <v>190</v>
      </c>
      <c r="F126" s="127"/>
      <c r="G126" s="137">
        <f>G127</f>
        <v>1831881.95</v>
      </c>
    </row>
    <row r="127" spans="1:8" ht="16.5">
      <c r="A127" s="325" t="s">
        <v>155</v>
      </c>
      <c r="B127" s="125" t="s">
        <v>0</v>
      </c>
      <c r="C127" s="127" t="s">
        <v>50</v>
      </c>
      <c r="D127" s="127" t="s">
        <v>18</v>
      </c>
      <c r="E127" s="127" t="s">
        <v>191</v>
      </c>
      <c r="F127" s="127"/>
      <c r="G127" s="137">
        <f>G128+G130+G132</f>
        <v>1831881.95</v>
      </c>
    </row>
    <row r="128" spans="1:8" ht="33">
      <c r="A128" s="146" t="s">
        <v>60</v>
      </c>
      <c r="B128" s="125" t="s">
        <v>0</v>
      </c>
      <c r="C128" s="127" t="s">
        <v>50</v>
      </c>
      <c r="D128" s="127" t="s">
        <v>18</v>
      </c>
      <c r="E128" s="127" t="s">
        <v>192</v>
      </c>
      <c r="F128" s="127"/>
      <c r="G128" s="137">
        <f>G129</f>
        <v>580855</v>
      </c>
    </row>
    <row r="129" spans="1:12" ht="35.25" customHeight="1">
      <c r="A129" s="146" t="s">
        <v>25</v>
      </c>
      <c r="B129" s="125" t="s">
        <v>0</v>
      </c>
      <c r="C129" s="127" t="s">
        <v>50</v>
      </c>
      <c r="D129" s="127" t="s">
        <v>18</v>
      </c>
      <c r="E129" s="127" t="s">
        <v>192</v>
      </c>
      <c r="F129" s="127" t="s">
        <v>26</v>
      </c>
      <c r="G129" s="137">
        <v>580855</v>
      </c>
    </row>
    <row r="130" spans="1:12" ht="19.5" customHeight="1">
      <c r="A130" s="146" t="s">
        <v>46</v>
      </c>
      <c r="B130" s="125" t="s">
        <v>0</v>
      </c>
      <c r="C130" s="127" t="s">
        <v>50</v>
      </c>
      <c r="D130" s="127" t="s">
        <v>18</v>
      </c>
      <c r="E130" s="127" t="s">
        <v>56</v>
      </c>
      <c r="F130" s="127"/>
      <c r="G130" s="137">
        <f>G131</f>
        <v>448505</v>
      </c>
    </row>
    <row r="131" spans="1:12" ht="33" customHeight="1">
      <c r="A131" s="146" t="s">
        <v>25</v>
      </c>
      <c r="B131" s="125" t="s">
        <v>0</v>
      </c>
      <c r="C131" s="127" t="s">
        <v>50</v>
      </c>
      <c r="D131" s="127" t="s">
        <v>18</v>
      </c>
      <c r="E131" s="127" t="s">
        <v>56</v>
      </c>
      <c r="F131" s="127" t="s">
        <v>26</v>
      </c>
      <c r="G131" s="137">
        <v>448505</v>
      </c>
      <c r="L131">
        <v>9</v>
      </c>
    </row>
    <row r="132" spans="1:12" ht="17.25" customHeight="1">
      <c r="A132" s="146" t="s">
        <v>275</v>
      </c>
      <c r="B132" s="125" t="s">
        <v>0</v>
      </c>
      <c r="C132" s="127" t="s">
        <v>50</v>
      </c>
      <c r="D132" s="127" t="s">
        <v>18</v>
      </c>
      <c r="E132" s="127" t="s">
        <v>274</v>
      </c>
      <c r="F132" s="127"/>
      <c r="G132" s="137">
        <f>G133</f>
        <v>802521.95</v>
      </c>
    </row>
    <row r="133" spans="1:12" ht="31.5" customHeight="1">
      <c r="A133" s="146" t="s">
        <v>25</v>
      </c>
      <c r="B133" s="125" t="s">
        <v>0</v>
      </c>
      <c r="C133" s="127" t="s">
        <v>50</v>
      </c>
      <c r="D133" s="127" t="s">
        <v>18</v>
      </c>
      <c r="E133" s="127" t="s">
        <v>274</v>
      </c>
      <c r="F133" s="127" t="s">
        <v>26</v>
      </c>
      <c r="G133" s="137">
        <v>802521.95</v>
      </c>
    </row>
    <row r="134" spans="1:12" ht="33" customHeight="1">
      <c r="A134" s="103" t="s">
        <v>307</v>
      </c>
      <c r="B134" s="125" t="s">
        <v>0</v>
      </c>
      <c r="C134" s="127" t="s">
        <v>50</v>
      </c>
      <c r="D134" s="127" t="s">
        <v>18</v>
      </c>
      <c r="E134" s="127" t="s">
        <v>183</v>
      </c>
      <c r="F134" s="127"/>
      <c r="G134" s="137">
        <f>G135</f>
        <v>30000</v>
      </c>
    </row>
    <row r="135" spans="1:12" ht="18.75" customHeight="1">
      <c r="A135" s="103" t="s">
        <v>169</v>
      </c>
      <c r="B135" s="125" t="s">
        <v>0</v>
      </c>
      <c r="C135" s="127" t="s">
        <v>50</v>
      </c>
      <c r="D135" s="127" t="s">
        <v>18</v>
      </c>
      <c r="E135" s="127" t="s">
        <v>233</v>
      </c>
      <c r="F135" s="127"/>
      <c r="G135" s="137">
        <f>G136</f>
        <v>30000</v>
      </c>
    </row>
    <row r="136" spans="1:12" ht="33">
      <c r="A136" s="138" t="s">
        <v>239</v>
      </c>
      <c r="B136" s="125" t="s">
        <v>0</v>
      </c>
      <c r="C136" s="127" t="s">
        <v>50</v>
      </c>
      <c r="D136" s="127" t="s">
        <v>18</v>
      </c>
      <c r="E136" s="127" t="s">
        <v>248</v>
      </c>
      <c r="F136" s="127"/>
      <c r="G136" s="137">
        <f>G137</f>
        <v>30000</v>
      </c>
    </row>
    <row r="137" spans="1:12" ht="36.75" customHeight="1">
      <c r="A137" s="138" t="s">
        <v>25</v>
      </c>
      <c r="B137" s="125" t="s">
        <v>0</v>
      </c>
      <c r="C137" s="127" t="s">
        <v>50</v>
      </c>
      <c r="D137" s="127" t="s">
        <v>18</v>
      </c>
      <c r="E137" s="127" t="s">
        <v>248</v>
      </c>
      <c r="F137" s="127" t="s">
        <v>26</v>
      </c>
      <c r="G137" s="137">
        <v>30000</v>
      </c>
    </row>
    <row r="138" spans="1:12" ht="16.5">
      <c r="A138" s="317" t="s">
        <v>269</v>
      </c>
      <c r="B138" s="123" t="s">
        <v>0</v>
      </c>
      <c r="C138" s="124" t="s">
        <v>50</v>
      </c>
      <c r="D138" s="124" t="s">
        <v>50</v>
      </c>
      <c r="E138" s="124"/>
      <c r="F138" s="124"/>
      <c r="G138" s="136">
        <f>G139</f>
        <v>0</v>
      </c>
    </row>
    <row r="139" spans="1:12" ht="49.5">
      <c r="A139" s="150" t="s">
        <v>312</v>
      </c>
      <c r="B139" s="127" t="s">
        <v>0</v>
      </c>
      <c r="C139" s="127" t="s">
        <v>50</v>
      </c>
      <c r="D139" s="127" t="s">
        <v>50</v>
      </c>
      <c r="E139" s="127" t="s">
        <v>211</v>
      </c>
      <c r="F139" s="127"/>
      <c r="G139" s="137">
        <f>G140</f>
        <v>0</v>
      </c>
    </row>
    <row r="140" spans="1:12" ht="16.5">
      <c r="A140" s="108" t="s">
        <v>225</v>
      </c>
      <c r="B140" s="125" t="s">
        <v>0</v>
      </c>
      <c r="C140" s="125" t="s">
        <v>50</v>
      </c>
      <c r="D140" s="125" t="s">
        <v>50</v>
      </c>
      <c r="E140" s="125" t="s">
        <v>223</v>
      </c>
      <c r="F140" s="125"/>
      <c r="G140" s="137">
        <f>G141</f>
        <v>0</v>
      </c>
    </row>
    <row r="141" spans="1:12" ht="49.5">
      <c r="A141" s="108" t="s">
        <v>284</v>
      </c>
      <c r="B141" s="125" t="s">
        <v>0</v>
      </c>
      <c r="C141" s="125" t="s">
        <v>50</v>
      </c>
      <c r="D141" s="125" t="s">
        <v>50</v>
      </c>
      <c r="E141" s="125" t="s">
        <v>249</v>
      </c>
      <c r="F141" s="125"/>
      <c r="G141" s="137">
        <f>G142</f>
        <v>0</v>
      </c>
    </row>
    <row r="142" spans="1:12" ht="16.5">
      <c r="A142" s="146" t="s">
        <v>219</v>
      </c>
      <c r="B142" s="125" t="s">
        <v>0</v>
      </c>
      <c r="C142" s="125" t="s">
        <v>50</v>
      </c>
      <c r="D142" s="125" t="s">
        <v>50</v>
      </c>
      <c r="E142" s="125" t="s">
        <v>249</v>
      </c>
      <c r="F142" s="125" t="s">
        <v>220</v>
      </c>
      <c r="G142" s="137">
        <v>0</v>
      </c>
    </row>
    <row r="143" spans="1:12" ht="16.5">
      <c r="A143" s="134" t="s">
        <v>61</v>
      </c>
      <c r="B143" s="121" t="s">
        <v>0</v>
      </c>
      <c r="C143" s="122" t="s">
        <v>62</v>
      </c>
      <c r="D143" s="122"/>
      <c r="E143" s="122"/>
      <c r="F143" s="122"/>
      <c r="G143" s="135">
        <f>G144+G161</f>
        <v>12766401</v>
      </c>
    </row>
    <row r="144" spans="1:12" ht="16.5">
      <c r="A144" s="134" t="s">
        <v>63</v>
      </c>
      <c r="B144" s="121" t="s">
        <v>0</v>
      </c>
      <c r="C144" s="121" t="s">
        <v>62</v>
      </c>
      <c r="D144" s="121" t="s">
        <v>9</v>
      </c>
      <c r="E144" s="122"/>
      <c r="F144" s="122"/>
      <c r="G144" s="322">
        <f>G145+G157</f>
        <v>10165790</v>
      </c>
    </row>
    <row r="145" spans="1:7" ht="36.75" customHeight="1">
      <c r="A145" s="326" t="s">
        <v>314</v>
      </c>
      <c r="B145" s="113" t="s">
        <v>0</v>
      </c>
      <c r="C145" s="129" t="s">
        <v>62</v>
      </c>
      <c r="D145" s="113" t="s">
        <v>9</v>
      </c>
      <c r="E145" s="129" t="s">
        <v>202</v>
      </c>
      <c r="F145" s="113"/>
      <c r="G145" s="137">
        <f>G146+G154</f>
        <v>10165790</v>
      </c>
    </row>
    <row r="146" spans="1:7" ht="17.25" customHeight="1">
      <c r="A146" s="327" t="s">
        <v>197</v>
      </c>
      <c r="B146" s="129" t="s">
        <v>0</v>
      </c>
      <c r="C146" s="129" t="s">
        <v>62</v>
      </c>
      <c r="D146" s="129" t="s">
        <v>9</v>
      </c>
      <c r="E146" s="127" t="s">
        <v>198</v>
      </c>
      <c r="F146" s="113"/>
      <c r="G146" s="137">
        <f>G147+G152</f>
        <v>9640790</v>
      </c>
    </row>
    <row r="147" spans="1:7" ht="49.5">
      <c r="A147" s="145" t="s">
        <v>64</v>
      </c>
      <c r="B147" s="113" t="s">
        <v>0</v>
      </c>
      <c r="C147" s="129" t="s">
        <v>62</v>
      </c>
      <c r="D147" s="113" t="s">
        <v>9</v>
      </c>
      <c r="E147" s="127" t="s">
        <v>199</v>
      </c>
      <c r="F147" s="113"/>
      <c r="G147" s="137">
        <f>G148+G149+G151+G150</f>
        <v>8411880</v>
      </c>
    </row>
    <row r="148" spans="1:7" ht="21" customHeight="1">
      <c r="A148" s="146" t="s">
        <v>65</v>
      </c>
      <c r="B148" s="126" t="s">
        <v>0</v>
      </c>
      <c r="C148" s="126" t="s">
        <v>62</v>
      </c>
      <c r="D148" s="126" t="s">
        <v>9</v>
      </c>
      <c r="E148" s="127" t="s">
        <v>199</v>
      </c>
      <c r="F148" s="129" t="s">
        <v>66</v>
      </c>
      <c r="G148" s="137">
        <v>5292567</v>
      </c>
    </row>
    <row r="149" spans="1:7" ht="33">
      <c r="A149" s="149" t="s">
        <v>25</v>
      </c>
      <c r="B149" s="125" t="s">
        <v>0</v>
      </c>
      <c r="C149" s="127" t="s">
        <v>62</v>
      </c>
      <c r="D149" s="127" t="s">
        <v>9</v>
      </c>
      <c r="E149" s="127" t="s">
        <v>199</v>
      </c>
      <c r="F149" s="127" t="s">
        <v>26</v>
      </c>
      <c r="G149" s="137">
        <v>2842313</v>
      </c>
    </row>
    <row r="150" spans="1:7" ht="16.5">
      <c r="A150" s="139" t="s">
        <v>241</v>
      </c>
      <c r="B150" s="125" t="s">
        <v>0</v>
      </c>
      <c r="C150" s="127" t="s">
        <v>62</v>
      </c>
      <c r="D150" s="127" t="s">
        <v>9</v>
      </c>
      <c r="E150" s="127" t="s">
        <v>199</v>
      </c>
      <c r="F150" s="127" t="s">
        <v>242</v>
      </c>
      <c r="G150" s="137">
        <v>28000</v>
      </c>
    </row>
    <row r="151" spans="1:7" ht="16.5">
      <c r="A151" s="139" t="s">
        <v>27</v>
      </c>
      <c r="B151" s="113" t="s">
        <v>0</v>
      </c>
      <c r="C151" s="113" t="s">
        <v>62</v>
      </c>
      <c r="D151" s="113" t="s">
        <v>9</v>
      </c>
      <c r="E151" s="127" t="s">
        <v>199</v>
      </c>
      <c r="F151" s="129" t="s">
        <v>28</v>
      </c>
      <c r="G151" s="148">
        <v>249000</v>
      </c>
    </row>
    <row r="152" spans="1:7" ht="17.25" customHeight="1">
      <c r="A152" s="150" t="s">
        <v>200</v>
      </c>
      <c r="B152" s="126" t="s">
        <v>0</v>
      </c>
      <c r="C152" s="126" t="s">
        <v>62</v>
      </c>
      <c r="D152" s="126" t="s">
        <v>9</v>
      </c>
      <c r="E152" s="127" t="s">
        <v>201</v>
      </c>
      <c r="F152" s="127"/>
      <c r="G152" s="148">
        <f>G153</f>
        <v>1228910</v>
      </c>
    </row>
    <row r="153" spans="1:7" ht="31.5" customHeight="1">
      <c r="A153" s="146" t="s">
        <v>25</v>
      </c>
      <c r="B153" s="126" t="s">
        <v>0</v>
      </c>
      <c r="C153" s="126" t="s">
        <v>62</v>
      </c>
      <c r="D153" s="126" t="s">
        <v>9</v>
      </c>
      <c r="E153" s="127" t="s">
        <v>201</v>
      </c>
      <c r="F153" s="127" t="s">
        <v>26</v>
      </c>
      <c r="G153" s="148">
        <v>1228910</v>
      </c>
    </row>
    <row r="154" spans="1:7" ht="18" customHeight="1">
      <c r="A154" s="146" t="s">
        <v>276</v>
      </c>
      <c r="B154" s="126" t="s">
        <v>0</v>
      </c>
      <c r="C154" s="126" t="s">
        <v>62</v>
      </c>
      <c r="D154" s="126" t="s">
        <v>9</v>
      </c>
      <c r="E154" s="127" t="s">
        <v>290</v>
      </c>
      <c r="F154" s="127"/>
      <c r="G154" s="148">
        <f>G155</f>
        <v>525000</v>
      </c>
    </row>
    <row r="155" spans="1:7" ht="17.25" customHeight="1">
      <c r="A155" s="146" t="s">
        <v>359</v>
      </c>
      <c r="B155" s="126" t="s">
        <v>0</v>
      </c>
      <c r="C155" s="126" t="s">
        <v>62</v>
      </c>
      <c r="D155" s="126" t="s">
        <v>9</v>
      </c>
      <c r="E155" s="127" t="s">
        <v>360</v>
      </c>
      <c r="F155" s="127"/>
      <c r="G155" s="148">
        <f>G156</f>
        <v>525000</v>
      </c>
    </row>
    <row r="156" spans="1:7" ht="31.5" customHeight="1">
      <c r="A156" s="150" t="s">
        <v>287</v>
      </c>
      <c r="B156" s="126" t="s">
        <v>0</v>
      </c>
      <c r="C156" s="126" t="s">
        <v>62</v>
      </c>
      <c r="D156" s="126" t="s">
        <v>9</v>
      </c>
      <c r="E156" s="127" t="s">
        <v>360</v>
      </c>
      <c r="F156" s="127" t="s">
        <v>286</v>
      </c>
      <c r="G156" s="148">
        <v>525000</v>
      </c>
    </row>
    <row r="157" spans="1:7" ht="33">
      <c r="A157" s="146" t="s">
        <v>315</v>
      </c>
      <c r="B157" s="126" t="s">
        <v>0</v>
      </c>
      <c r="C157" s="126" t="s">
        <v>62</v>
      </c>
      <c r="D157" s="126" t="s">
        <v>9</v>
      </c>
      <c r="E157" s="127" t="s">
        <v>212</v>
      </c>
      <c r="F157" s="127"/>
      <c r="G157" s="148">
        <f>G158</f>
        <v>0</v>
      </c>
    </row>
    <row r="158" spans="1:7" ht="16.5">
      <c r="A158" s="146" t="s">
        <v>276</v>
      </c>
      <c r="B158" s="126" t="s">
        <v>0</v>
      </c>
      <c r="C158" s="126" t="s">
        <v>62</v>
      </c>
      <c r="D158" s="126" t="s">
        <v>9</v>
      </c>
      <c r="E158" s="127" t="s">
        <v>278</v>
      </c>
      <c r="F158" s="127"/>
      <c r="G158" s="148">
        <f>G159</f>
        <v>0</v>
      </c>
    </row>
    <row r="159" spans="1:7" ht="16.5">
      <c r="A159" s="146" t="s">
        <v>277</v>
      </c>
      <c r="B159" s="126" t="s">
        <v>0</v>
      </c>
      <c r="C159" s="126" t="s">
        <v>62</v>
      </c>
      <c r="D159" s="126" t="s">
        <v>9</v>
      </c>
      <c r="E159" s="127" t="s">
        <v>279</v>
      </c>
      <c r="F159" s="127"/>
      <c r="G159" s="148">
        <f>G160</f>
        <v>0</v>
      </c>
    </row>
    <row r="160" spans="1:7" ht="33">
      <c r="A160" s="146" t="s">
        <v>25</v>
      </c>
      <c r="B160" s="126" t="s">
        <v>0</v>
      </c>
      <c r="C160" s="126" t="s">
        <v>62</v>
      </c>
      <c r="D160" s="126" t="s">
        <v>9</v>
      </c>
      <c r="E160" s="127" t="s">
        <v>279</v>
      </c>
      <c r="F160" s="127" t="s">
        <v>26</v>
      </c>
      <c r="G160" s="148">
        <v>0</v>
      </c>
    </row>
    <row r="161" spans="1:7" ht="16.5">
      <c r="A161" s="134" t="s">
        <v>67</v>
      </c>
      <c r="B161" s="123" t="s">
        <v>0</v>
      </c>
      <c r="C161" s="124" t="s">
        <v>62</v>
      </c>
      <c r="D161" s="124" t="s">
        <v>22</v>
      </c>
      <c r="E161" s="132"/>
      <c r="F161" s="124"/>
      <c r="G161" s="136">
        <f>G162</f>
        <v>2600611</v>
      </c>
    </row>
    <row r="162" spans="1:7" ht="33">
      <c r="A162" s="145" t="s">
        <v>314</v>
      </c>
      <c r="B162" s="125" t="s">
        <v>0</v>
      </c>
      <c r="C162" s="127" t="s">
        <v>62</v>
      </c>
      <c r="D162" s="127" t="s">
        <v>22</v>
      </c>
      <c r="E162" s="127" t="s">
        <v>202</v>
      </c>
      <c r="F162" s="127"/>
      <c r="G162" s="137">
        <f>G163</f>
        <v>2600611</v>
      </c>
    </row>
    <row r="163" spans="1:7" ht="23.25" customHeight="1">
      <c r="A163" s="145" t="s">
        <v>203</v>
      </c>
      <c r="B163" s="113" t="s">
        <v>0</v>
      </c>
      <c r="C163" s="113" t="s">
        <v>62</v>
      </c>
      <c r="D163" s="113" t="s">
        <v>22</v>
      </c>
      <c r="E163" s="127" t="s">
        <v>204</v>
      </c>
      <c r="F163" s="127"/>
      <c r="G163" s="137">
        <f>G164</f>
        <v>2600611</v>
      </c>
    </row>
    <row r="164" spans="1:7" ht="33">
      <c r="A164" s="145" t="s">
        <v>224</v>
      </c>
      <c r="B164" s="113" t="s">
        <v>0</v>
      </c>
      <c r="C164" s="113" t="s">
        <v>62</v>
      </c>
      <c r="D164" s="113" t="s">
        <v>22</v>
      </c>
      <c r="E164" s="113" t="s">
        <v>205</v>
      </c>
      <c r="F164" s="129"/>
      <c r="G164" s="148">
        <f>G165+G166</f>
        <v>2600611</v>
      </c>
    </row>
    <row r="165" spans="1:7" ht="23.25" customHeight="1">
      <c r="A165" s="145" t="s">
        <v>15</v>
      </c>
      <c r="B165" s="113" t="s">
        <v>0</v>
      </c>
      <c r="C165" s="113" t="s">
        <v>62</v>
      </c>
      <c r="D165" s="113" t="s">
        <v>22</v>
      </c>
      <c r="E165" s="113" t="s">
        <v>205</v>
      </c>
      <c r="F165" s="129" t="s">
        <v>16</v>
      </c>
      <c r="G165" s="148">
        <v>2245811</v>
      </c>
    </row>
    <row r="166" spans="1:7" ht="32.25" customHeight="1">
      <c r="A166" s="146" t="s">
        <v>25</v>
      </c>
      <c r="B166" s="113" t="s">
        <v>0</v>
      </c>
      <c r="C166" s="113" t="s">
        <v>62</v>
      </c>
      <c r="D166" s="113" t="s">
        <v>22</v>
      </c>
      <c r="E166" s="113" t="s">
        <v>205</v>
      </c>
      <c r="F166" s="129" t="s">
        <v>26</v>
      </c>
      <c r="G166" s="148">
        <v>354800</v>
      </c>
    </row>
    <row r="167" spans="1:7" ht="16.5">
      <c r="A167" s="317" t="s">
        <v>68</v>
      </c>
      <c r="B167" s="121" t="s">
        <v>0</v>
      </c>
      <c r="C167" s="121" t="s">
        <v>44</v>
      </c>
      <c r="D167" s="121"/>
      <c r="E167" s="121"/>
      <c r="F167" s="122"/>
      <c r="G167" s="322">
        <f>G168+G173</f>
        <v>383648</v>
      </c>
    </row>
    <row r="168" spans="1:7" ht="21" customHeight="1">
      <c r="A168" s="317" t="s">
        <v>69</v>
      </c>
      <c r="B168" s="121" t="s">
        <v>0</v>
      </c>
      <c r="C168" s="121" t="s">
        <v>44</v>
      </c>
      <c r="D168" s="121" t="s">
        <v>9</v>
      </c>
      <c r="E168" s="113"/>
      <c r="F168" s="129"/>
      <c r="G168" s="322">
        <f>G169</f>
        <v>149148</v>
      </c>
    </row>
    <row r="169" spans="1:7" ht="33">
      <c r="A169" s="145" t="s">
        <v>319</v>
      </c>
      <c r="B169" s="113" t="s">
        <v>0</v>
      </c>
      <c r="C169" s="113" t="s">
        <v>44</v>
      </c>
      <c r="D169" s="113" t="s">
        <v>9</v>
      </c>
      <c r="E169" s="113" t="s">
        <v>186</v>
      </c>
      <c r="F169" s="129"/>
      <c r="G169" s="148">
        <f>G170</f>
        <v>149148</v>
      </c>
    </row>
    <row r="170" spans="1:7" ht="15.75" customHeight="1">
      <c r="A170" s="118" t="s">
        <v>207</v>
      </c>
      <c r="B170" s="113" t="s">
        <v>0</v>
      </c>
      <c r="C170" s="113" t="s">
        <v>44</v>
      </c>
      <c r="D170" s="113" t="s">
        <v>9</v>
      </c>
      <c r="E170" s="113" t="s">
        <v>230</v>
      </c>
      <c r="F170" s="129"/>
      <c r="G170" s="148">
        <f>G171</f>
        <v>149148</v>
      </c>
    </row>
    <row r="171" spans="1:7" ht="16.5">
      <c r="A171" s="149" t="s">
        <v>208</v>
      </c>
      <c r="B171" s="113" t="s">
        <v>0</v>
      </c>
      <c r="C171" s="113" t="s">
        <v>44</v>
      </c>
      <c r="D171" s="113" t="s">
        <v>9</v>
      </c>
      <c r="E171" s="113" t="s">
        <v>261</v>
      </c>
      <c r="F171" s="129"/>
      <c r="G171" s="148">
        <f>G172</f>
        <v>149148</v>
      </c>
    </row>
    <row r="172" spans="1:7" ht="16.5">
      <c r="A172" s="146" t="s">
        <v>70</v>
      </c>
      <c r="B172" s="113" t="s">
        <v>0</v>
      </c>
      <c r="C172" s="113" t="s">
        <v>44</v>
      </c>
      <c r="D172" s="113" t="s">
        <v>9</v>
      </c>
      <c r="E172" s="113" t="s">
        <v>261</v>
      </c>
      <c r="F172" s="129" t="s">
        <v>71</v>
      </c>
      <c r="G172" s="148">
        <v>149148</v>
      </c>
    </row>
    <row r="173" spans="1:7" ht="16.5">
      <c r="A173" s="328" t="s">
        <v>72</v>
      </c>
      <c r="B173" s="121" t="s">
        <v>0</v>
      </c>
      <c r="C173" s="121" t="s">
        <v>44</v>
      </c>
      <c r="D173" s="121" t="s">
        <v>18</v>
      </c>
      <c r="E173" s="121"/>
      <c r="F173" s="122"/>
      <c r="G173" s="322">
        <f>+G178+G174</f>
        <v>234500</v>
      </c>
    </row>
    <row r="174" spans="1:7" ht="33" customHeight="1">
      <c r="A174" s="146" t="s">
        <v>318</v>
      </c>
      <c r="B174" s="129" t="s">
        <v>0</v>
      </c>
      <c r="C174" s="129" t="s">
        <v>44</v>
      </c>
      <c r="D174" s="129" t="s">
        <v>18</v>
      </c>
      <c r="E174" s="113" t="s">
        <v>250</v>
      </c>
      <c r="F174" s="129"/>
      <c r="G174" s="148">
        <f>G175</f>
        <v>0</v>
      </c>
    </row>
    <row r="175" spans="1:7" ht="14.25" customHeight="1">
      <c r="A175" s="146" t="s">
        <v>272</v>
      </c>
      <c r="B175" s="129" t="s">
        <v>0</v>
      </c>
      <c r="C175" s="129" t="s">
        <v>44</v>
      </c>
      <c r="D175" s="129" t="s">
        <v>18</v>
      </c>
      <c r="E175" s="113" t="s">
        <v>251</v>
      </c>
      <c r="F175" s="129"/>
      <c r="G175" s="148">
        <f>G176</f>
        <v>0</v>
      </c>
    </row>
    <row r="176" spans="1:7" ht="19.5" customHeight="1">
      <c r="A176" s="146" t="s">
        <v>237</v>
      </c>
      <c r="B176" s="129" t="s">
        <v>0</v>
      </c>
      <c r="C176" s="129" t="s">
        <v>44</v>
      </c>
      <c r="D176" s="129" t="s">
        <v>18</v>
      </c>
      <c r="E176" s="113" t="s">
        <v>252</v>
      </c>
      <c r="F176" s="129"/>
      <c r="G176" s="148">
        <f>G177</f>
        <v>0</v>
      </c>
    </row>
    <row r="177" spans="1:8" ht="33">
      <c r="A177" s="146" t="s">
        <v>235</v>
      </c>
      <c r="B177" s="129" t="s">
        <v>0</v>
      </c>
      <c r="C177" s="129" t="s">
        <v>44</v>
      </c>
      <c r="D177" s="129" t="s">
        <v>18</v>
      </c>
      <c r="E177" s="113" t="s">
        <v>252</v>
      </c>
      <c r="F177" s="129" t="s">
        <v>234</v>
      </c>
      <c r="G177" s="148">
        <v>0</v>
      </c>
      <c r="H177" s="73"/>
    </row>
    <row r="178" spans="1:8" ht="33">
      <c r="A178" s="145" t="s">
        <v>317</v>
      </c>
      <c r="B178" s="113" t="s">
        <v>0</v>
      </c>
      <c r="C178" s="113" t="s">
        <v>44</v>
      </c>
      <c r="D178" s="113" t="s">
        <v>18</v>
      </c>
      <c r="E178" s="113" t="s">
        <v>186</v>
      </c>
      <c r="F178" s="129"/>
      <c r="G178" s="148">
        <f>G179+G186</f>
        <v>234500</v>
      </c>
      <c r="H178" s="73"/>
    </row>
    <row r="179" spans="1:8" ht="22.5" customHeight="1">
      <c r="A179" s="145" t="s">
        <v>209</v>
      </c>
      <c r="B179" s="113" t="s">
        <v>0</v>
      </c>
      <c r="C179" s="113" t="s">
        <v>44</v>
      </c>
      <c r="D179" s="113" t="s">
        <v>18</v>
      </c>
      <c r="E179" s="113" t="s">
        <v>187</v>
      </c>
      <c r="F179" s="129"/>
      <c r="G179" s="148">
        <f>G180+G182+G184</f>
        <v>191500</v>
      </c>
      <c r="H179" s="73"/>
    </row>
    <row r="180" spans="1:8" ht="21" customHeight="1">
      <c r="A180" s="149" t="s">
        <v>210</v>
      </c>
      <c r="B180" s="113" t="s">
        <v>0</v>
      </c>
      <c r="C180" s="113" t="s">
        <v>44</v>
      </c>
      <c r="D180" s="113" t="s">
        <v>18</v>
      </c>
      <c r="E180" s="113" t="s">
        <v>253</v>
      </c>
      <c r="F180" s="129"/>
      <c r="G180" s="148">
        <f>+G181</f>
        <v>65000</v>
      </c>
      <c r="H180" s="73"/>
    </row>
    <row r="181" spans="1:8" ht="32.25" customHeight="1">
      <c r="A181" s="146" t="s">
        <v>235</v>
      </c>
      <c r="B181" s="113" t="s">
        <v>0</v>
      </c>
      <c r="C181" s="113" t="s">
        <v>44</v>
      </c>
      <c r="D181" s="113" t="s">
        <v>18</v>
      </c>
      <c r="E181" s="113" t="s">
        <v>253</v>
      </c>
      <c r="F181" s="129" t="s">
        <v>234</v>
      </c>
      <c r="G181" s="148">
        <v>65000</v>
      </c>
      <c r="H181" s="73"/>
    </row>
    <row r="182" spans="1:8" ht="16.5">
      <c r="A182" s="324" t="s">
        <v>73</v>
      </c>
      <c r="B182" s="129" t="s">
        <v>0</v>
      </c>
      <c r="C182" s="129" t="s">
        <v>44</v>
      </c>
      <c r="D182" s="129" t="s">
        <v>18</v>
      </c>
      <c r="E182" s="113" t="s">
        <v>254</v>
      </c>
      <c r="F182" s="129"/>
      <c r="G182" s="148">
        <f>+G183</f>
        <v>120000</v>
      </c>
      <c r="H182" s="73"/>
    </row>
    <row r="183" spans="1:8" ht="15.75" customHeight="1">
      <c r="A183" s="146" t="s">
        <v>235</v>
      </c>
      <c r="B183" s="129" t="s">
        <v>0</v>
      </c>
      <c r="C183" s="129" t="s">
        <v>44</v>
      </c>
      <c r="D183" s="129" t="s">
        <v>18</v>
      </c>
      <c r="E183" s="113" t="s">
        <v>254</v>
      </c>
      <c r="F183" s="129" t="s">
        <v>234</v>
      </c>
      <c r="G183" s="148">
        <v>120000</v>
      </c>
    </row>
    <row r="184" spans="1:8" ht="33">
      <c r="A184" s="149" t="s">
        <v>74</v>
      </c>
      <c r="B184" s="129" t="s">
        <v>0</v>
      </c>
      <c r="C184" s="129" t="s">
        <v>44</v>
      </c>
      <c r="D184" s="129" t="s">
        <v>18</v>
      </c>
      <c r="E184" s="113" t="s">
        <v>255</v>
      </c>
      <c r="F184" s="133"/>
      <c r="G184" s="148">
        <f>+G185</f>
        <v>6500</v>
      </c>
    </row>
    <row r="185" spans="1:8" ht="32.25" customHeight="1">
      <c r="A185" s="146" t="s">
        <v>235</v>
      </c>
      <c r="B185" s="129" t="s">
        <v>0</v>
      </c>
      <c r="C185" s="129" t="s">
        <v>44</v>
      </c>
      <c r="D185" s="129" t="s">
        <v>18</v>
      </c>
      <c r="E185" s="113" t="s">
        <v>255</v>
      </c>
      <c r="F185" s="129" t="s">
        <v>234</v>
      </c>
      <c r="G185" s="148">
        <v>6500</v>
      </c>
    </row>
    <row r="186" spans="1:8" ht="36.75" customHeight="1">
      <c r="A186" s="118" t="s">
        <v>207</v>
      </c>
      <c r="B186" s="113" t="s">
        <v>0</v>
      </c>
      <c r="C186" s="113" t="s">
        <v>44</v>
      </c>
      <c r="D186" s="113" t="s">
        <v>18</v>
      </c>
      <c r="E186" s="113" t="s">
        <v>230</v>
      </c>
      <c r="F186" s="129"/>
      <c r="G186" s="148">
        <f>G187</f>
        <v>43000</v>
      </c>
    </row>
    <row r="187" spans="1:8" ht="49.5">
      <c r="A187" s="118" t="s">
        <v>270</v>
      </c>
      <c r="B187" s="113" t="s">
        <v>0</v>
      </c>
      <c r="C187" s="113" t="s">
        <v>44</v>
      </c>
      <c r="D187" s="113" t="s">
        <v>18</v>
      </c>
      <c r="E187" s="113" t="s">
        <v>262</v>
      </c>
      <c r="F187" s="129"/>
      <c r="G187" s="148">
        <f>+G188</f>
        <v>43000</v>
      </c>
    </row>
    <row r="188" spans="1:8" ht="16.5">
      <c r="A188" s="146" t="s">
        <v>65</v>
      </c>
      <c r="B188" s="113" t="s">
        <v>0</v>
      </c>
      <c r="C188" s="113" t="s">
        <v>44</v>
      </c>
      <c r="D188" s="113" t="s">
        <v>18</v>
      </c>
      <c r="E188" s="113" t="s">
        <v>262</v>
      </c>
      <c r="F188" s="129" t="s">
        <v>66</v>
      </c>
      <c r="G188" s="148">
        <v>43000</v>
      </c>
    </row>
    <row r="189" spans="1:8" ht="16.5">
      <c r="A189" s="151" t="s">
        <v>75</v>
      </c>
      <c r="B189" s="121" t="s">
        <v>0</v>
      </c>
      <c r="C189" s="122" t="s">
        <v>76</v>
      </c>
      <c r="D189" s="122"/>
      <c r="E189" s="122"/>
      <c r="F189" s="122"/>
      <c r="G189" s="135">
        <f>G190</f>
        <v>4182993</v>
      </c>
    </row>
    <row r="190" spans="1:8" ht="16.5">
      <c r="A190" s="320" t="s">
        <v>77</v>
      </c>
      <c r="B190" s="122" t="s">
        <v>0</v>
      </c>
      <c r="C190" s="122" t="s">
        <v>76</v>
      </c>
      <c r="D190" s="121" t="s">
        <v>9</v>
      </c>
      <c r="E190" s="122"/>
      <c r="F190" s="122"/>
      <c r="G190" s="322">
        <f>G191+G195</f>
        <v>4182993</v>
      </c>
    </row>
    <row r="191" spans="1:8" ht="33">
      <c r="A191" s="103" t="s">
        <v>307</v>
      </c>
      <c r="B191" s="129" t="s">
        <v>0</v>
      </c>
      <c r="C191" s="129" t="s">
        <v>76</v>
      </c>
      <c r="D191" s="129" t="s">
        <v>9</v>
      </c>
      <c r="E191" s="129" t="s">
        <v>183</v>
      </c>
      <c r="F191" s="129"/>
      <c r="G191" s="148">
        <f>G192</f>
        <v>9500</v>
      </c>
    </row>
    <row r="192" spans="1:8" ht="18" customHeight="1">
      <c r="A192" s="107" t="s">
        <v>213</v>
      </c>
      <c r="B192" s="129" t="s">
        <v>0</v>
      </c>
      <c r="C192" s="129" t="s">
        <v>76</v>
      </c>
      <c r="D192" s="129" t="s">
        <v>9</v>
      </c>
      <c r="E192" s="129" t="s">
        <v>256</v>
      </c>
      <c r="F192" s="129"/>
      <c r="G192" s="148">
        <f>G193</f>
        <v>9500</v>
      </c>
    </row>
    <row r="193" spans="1:7" ht="19.5" customHeight="1">
      <c r="A193" s="327" t="s">
        <v>78</v>
      </c>
      <c r="B193" s="127" t="s">
        <v>0</v>
      </c>
      <c r="C193" s="129" t="s">
        <v>76</v>
      </c>
      <c r="D193" s="129" t="s">
        <v>9</v>
      </c>
      <c r="E193" s="127" t="s">
        <v>257</v>
      </c>
      <c r="F193" s="129"/>
      <c r="G193" s="148">
        <f>G194</f>
        <v>9500</v>
      </c>
    </row>
    <row r="194" spans="1:7" ht="36.75" customHeight="1">
      <c r="A194" s="149" t="s">
        <v>25</v>
      </c>
      <c r="B194" s="127" t="s">
        <v>0</v>
      </c>
      <c r="C194" s="129" t="s">
        <v>76</v>
      </c>
      <c r="D194" s="129" t="s">
        <v>9</v>
      </c>
      <c r="E194" s="127" t="s">
        <v>257</v>
      </c>
      <c r="F194" s="129" t="s">
        <v>26</v>
      </c>
      <c r="G194" s="148">
        <v>9500</v>
      </c>
    </row>
    <row r="195" spans="1:7" ht="20.25" customHeight="1">
      <c r="A195" s="103" t="s">
        <v>316</v>
      </c>
      <c r="B195" s="129" t="s">
        <v>0</v>
      </c>
      <c r="C195" s="129" t="s">
        <v>76</v>
      </c>
      <c r="D195" s="129" t="s">
        <v>9</v>
      </c>
      <c r="E195" s="129" t="s">
        <v>222</v>
      </c>
      <c r="F195" s="129"/>
      <c r="G195" s="148">
        <f>G196+G201+G204</f>
        <v>4173493</v>
      </c>
    </row>
    <row r="196" spans="1:7" ht="25.5" customHeight="1">
      <c r="A196" s="103" t="s">
        <v>214</v>
      </c>
      <c r="B196" s="126" t="s">
        <v>0</v>
      </c>
      <c r="C196" s="126" t="s">
        <v>76</v>
      </c>
      <c r="D196" s="126" t="s">
        <v>9</v>
      </c>
      <c r="E196" s="129" t="s">
        <v>206</v>
      </c>
      <c r="F196" s="129"/>
      <c r="G196" s="148">
        <f>G197</f>
        <v>3193943</v>
      </c>
    </row>
    <row r="197" spans="1:7" ht="49.5">
      <c r="A197" s="145" t="s">
        <v>64</v>
      </c>
      <c r="B197" s="126" t="s">
        <v>0</v>
      </c>
      <c r="C197" s="126" t="s">
        <v>76</v>
      </c>
      <c r="D197" s="126" t="s">
        <v>9</v>
      </c>
      <c r="E197" s="129" t="s">
        <v>258</v>
      </c>
      <c r="F197" s="129"/>
      <c r="G197" s="148">
        <f>G198+G199+G200</f>
        <v>3193943</v>
      </c>
    </row>
    <row r="198" spans="1:7" ht="16.5">
      <c r="A198" s="146" t="s">
        <v>65</v>
      </c>
      <c r="B198" s="126" t="s">
        <v>0</v>
      </c>
      <c r="C198" s="126" t="s">
        <v>76</v>
      </c>
      <c r="D198" s="126" t="s">
        <v>9</v>
      </c>
      <c r="E198" s="129" t="s">
        <v>258</v>
      </c>
      <c r="F198" s="129" t="s">
        <v>66</v>
      </c>
      <c r="G198" s="148">
        <v>1804841</v>
      </c>
    </row>
    <row r="199" spans="1:7" ht="33.75" customHeight="1">
      <c r="A199" s="146" t="s">
        <v>25</v>
      </c>
      <c r="B199" s="126" t="s">
        <v>0</v>
      </c>
      <c r="C199" s="126" t="s">
        <v>76</v>
      </c>
      <c r="D199" s="126" t="s">
        <v>9</v>
      </c>
      <c r="E199" s="129" t="s">
        <v>258</v>
      </c>
      <c r="F199" s="129" t="s">
        <v>26</v>
      </c>
      <c r="G199" s="148">
        <v>1070102</v>
      </c>
    </row>
    <row r="200" spans="1:7" ht="16.5">
      <c r="A200" s="146" t="s">
        <v>27</v>
      </c>
      <c r="B200" s="126" t="s">
        <v>0</v>
      </c>
      <c r="C200" s="126" t="s">
        <v>76</v>
      </c>
      <c r="D200" s="126" t="s">
        <v>9</v>
      </c>
      <c r="E200" s="129" t="s">
        <v>258</v>
      </c>
      <c r="F200" s="129" t="s">
        <v>28</v>
      </c>
      <c r="G200" s="148">
        <v>319000</v>
      </c>
    </row>
    <row r="201" spans="1:7" ht="20.25" customHeight="1">
      <c r="A201" s="140" t="s">
        <v>215</v>
      </c>
      <c r="B201" s="126" t="s">
        <v>0</v>
      </c>
      <c r="C201" s="126" t="s">
        <v>76</v>
      </c>
      <c r="D201" s="126" t="s">
        <v>9</v>
      </c>
      <c r="E201" s="129" t="s">
        <v>259</v>
      </c>
      <c r="F201" s="129"/>
      <c r="G201" s="148">
        <f>G202</f>
        <v>289550</v>
      </c>
    </row>
    <row r="202" spans="1:7" ht="16.5">
      <c r="A202" s="140" t="s">
        <v>79</v>
      </c>
      <c r="B202" s="126" t="s">
        <v>0</v>
      </c>
      <c r="C202" s="126" t="s">
        <v>76</v>
      </c>
      <c r="D202" s="126" t="s">
        <v>9</v>
      </c>
      <c r="E202" s="129" t="s">
        <v>260</v>
      </c>
      <c r="F202" s="129"/>
      <c r="G202" s="148">
        <f>G203</f>
        <v>289550</v>
      </c>
    </row>
    <row r="203" spans="1:7" ht="33">
      <c r="A203" s="146" t="s">
        <v>25</v>
      </c>
      <c r="B203" s="126" t="s">
        <v>0</v>
      </c>
      <c r="C203" s="126" t="s">
        <v>76</v>
      </c>
      <c r="D203" s="126" t="s">
        <v>9</v>
      </c>
      <c r="E203" s="129" t="s">
        <v>260</v>
      </c>
      <c r="F203" s="129" t="s">
        <v>26</v>
      </c>
      <c r="G203" s="148">
        <v>289550</v>
      </c>
    </row>
    <row r="204" spans="1:7" ht="16.5">
      <c r="A204" s="140" t="s">
        <v>363</v>
      </c>
      <c r="B204" s="126" t="s">
        <v>0</v>
      </c>
      <c r="C204" s="126" t="s">
        <v>76</v>
      </c>
      <c r="D204" s="126" t="s">
        <v>9</v>
      </c>
      <c r="E204" s="129" t="s">
        <v>362</v>
      </c>
      <c r="F204" s="129"/>
      <c r="G204" s="148">
        <f>G205</f>
        <v>690000</v>
      </c>
    </row>
    <row r="205" spans="1:7" ht="16.5">
      <c r="A205" s="140" t="s">
        <v>364</v>
      </c>
      <c r="B205" s="126" t="s">
        <v>0</v>
      </c>
      <c r="C205" s="126" t="s">
        <v>76</v>
      </c>
      <c r="D205" s="126" t="s">
        <v>9</v>
      </c>
      <c r="E205" s="129" t="s">
        <v>361</v>
      </c>
      <c r="F205" s="129"/>
      <c r="G205" s="148">
        <f>G206</f>
        <v>690000</v>
      </c>
    </row>
    <row r="206" spans="1:7" ht="33">
      <c r="A206" s="146" t="s">
        <v>25</v>
      </c>
      <c r="B206" s="126" t="s">
        <v>0</v>
      </c>
      <c r="C206" s="126" t="s">
        <v>76</v>
      </c>
      <c r="D206" s="126" t="s">
        <v>9</v>
      </c>
      <c r="E206" s="129" t="s">
        <v>361</v>
      </c>
      <c r="F206" s="129" t="s">
        <v>26</v>
      </c>
      <c r="G206" s="148">
        <v>690000</v>
      </c>
    </row>
    <row r="207" spans="1:7" ht="17.25" thickBot="1">
      <c r="A207" s="329" t="s">
        <v>80</v>
      </c>
      <c r="B207" s="330"/>
      <c r="C207" s="331"/>
      <c r="D207" s="331"/>
      <c r="E207" s="331"/>
      <c r="F207" s="331"/>
      <c r="G207" s="332">
        <f>G19+G55+G62+G81+G89+G143+G167+G189</f>
        <v>58235950.950000003</v>
      </c>
    </row>
  </sheetData>
  <sheetProtection selectLockedCells="1" selectUnlockedCells="1"/>
  <mergeCells count="4">
    <mergeCell ref="A12:G12"/>
    <mergeCell ref="A13:G13"/>
    <mergeCell ref="A14:G14"/>
    <mergeCell ref="A15:G15"/>
  </mergeCells>
  <pageMargins left="1.1811023622047245" right="0.59055118110236227" top="0.59055118110236227" bottom="0.59055118110236227" header="0.51181102362204722" footer="0.51181102362204722"/>
  <pageSetup paperSize="9" scale="53" firstPageNumber="0" orientation="portrait" horizontalDpi="300" verticalDpi="300" r:id="rId1"/>
  <headerFooter alignWithMargins="0"/>
  <rowBreaks count="3" manualBreakCount="3">
    <brk id="54" max="16383" man="1"/>
    <brk id="106" max="6" man="1"/>
    <brk id="161" max="6" man="1"/>
  </rowBreaks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rgb="FFFF0000"/>
  </sheetPr>
  <dimension ref="A1:G46"/>
  <sheetViews>
    <sheetView view="pageBreakPreview" zoomScaleNormal="80" workbookViewId="0">
      <selection activeCell="J14" sqref="J14:J15"/>
    </sheetView>
  </sheetViews>
  <sheetFormatPr defaultRowHeight="12.75"/>
  <cols>
    <col min="1" max="1" width="66.5703125" customWidth="1"/>
    <col min="2" max="2" width="8.85546875" style="55" customWidth="1"/>
    <col min="3" max="3" width="8" style="56" customWidth="1"/>
    <col min="4" max="4" width="25.28515625" customWidth="1"/>
    <col min="5" max="5" width="4.28515625" hidden="1" customWidth="1"/>
    <col min="6" max="6" width="7.28515625" hidden="1" customWidth="1"/>
  </cols>
  <sheetData>
    <row r="1" spans="1:7" ht="15.75">
      <c r="A1" s="268" t="s">
        <v>341</v>
      </c>
      <c r="B1" s="269"/>
      <c r="C1" s="269"/>
      <c r="D1" s="269"/>
      <c r="E1" s="57"/>
      <c r="F1" s="57"/>
      <c r="G1" s="57"/>
    </row>
    <row r="2" spans="1:7" ht="15.75">
      <c r="A2" s="342" t="s">
        <v>342</v>
      </c>
      <c r="B2" s="270"/>
      <c r="C2" s="343"/>
      <c r="D2" s="343"/>
      <c r="E2" s="57"/>
      <c r="F2" s="57"/>
      <c r="G2" s="57"/>
    </row>
    <row r="3" spans="1:7" ht="15.75">
      <c r="A3" s="344" t="s">
        <v>343</v>
      </c>
      <c r="B3" s="270"/>
      <c r="C3" s="345"/>
      <c r="D3" s="345"/>
      <c r="E3" s="57"/>
      <c r="F3" s="58"/>
      <c r="G3" s="58"/>
    </row>
    <row r="4" spans="1:7" ht="15.75">
      <c r="A4" s="342" t="s">
        <v>344</v>
      </c>
      <c r="B4" s="270"/>
      <c r="C4" s="345"/>
      <c r="D4" s="345"/>
      <c r="E4" s="57"/>
      <c r="F4" s="57"/>
      <c r="G4" s="57"/>
    </row>
    <row r="5" spans="1:7" ht="15.75">
      <c r="A5" s="271" t="s">
        <v>347</v>
      </c>
      <c r="B5" s="270"/>
      <c r="C5" s="345"/>
      <c r="D5" s="345"/>
      <c r="E5" s="57"/>
      <c r="F5" s="57"/>
      <c r="G5" s="57"/>
    </row>
    <row r="6" spans="1:7" ht="15.75">
      <c r="A6" s="271" t="s">
        <v>345</v>
      </c>
      <c r="B6" s="270"/>
      <c r="C6" s="345"/>
      <c r="D6" s="345"/>
      <c r="E6" s="57"/>
      <c r="F6" s="57"/>
      <c r="G6" s="57"/>
    </row>
    <row r="7" spans="1:7" ht="15.75">
      <c r="A7" s="271" t="s">
        <v>346</v>
      </c>
      <c r="B7" s="270"/>
      <c r="C7" s="345"/>
      <c r="D7" s="345"/>
      <c r="E7" s="57"/>
      <c r="F7" s="57"/>
      <c r="G7" s="57"/>
    </row>
    <row r="8" spans="1:7" ht="15.75">
      <c r="A8" s="271" t="s">
        <v>358</v>
      </c>
      <c r="B8" s="270"/>
      <c r="C8" s="345"/>
      <c r="D8" s="345"/>
      <c r="E8" s="57"/>
      <c r="F8" s="57"/>
      <c r="G8" s="57"/>
    </row>
    <row r="9" spans="1:7" ht="15.75">
      <c r="A9" s="271" t="s">
        <v>366</v>
      </c>
      <c r="B9" s="270"/>
      <c r="C9" s="269"/>
      <c r="D9" s="269"/>
      <c r="E9" s="57"/>
      <c r="F9" s="57"/>
      <c r="G9" s="57"/>
    </row>
    <row r="10" spans="1:7" ht="15.75">
      <c r="A10" s="268" t="s">
        <v>371</v>
      </c>
      <c r="B10" s="269"/>
      <c r="C10" s="269"/>
      <c r="D10" s="269"/>
      <c r="E10" s="57"/>
      <c r="F10" s="57"/>
      <c r="G10" s="57"/>
    </row>
    <row r="11" spans="1:7" ht="15.75">
      <c r="A11" s="268"/>
      <c r="B11" s="269"/>
      <c r="C11" s="269"/>
      <c r="D11" s="269"/>
    </row>
    <row r="12" spans="1:7" ht="48" customHeight="1">
      <c r="A12" s="360" t="s">
        <v>302</v>
      </c>
      <c r="B12" s="360"/>
      <c r="C12" s="360"/>
      <c r="D12" s="360"/>
    </row>
    <row r="13" spans="1:7" ht="16.5">
      <c r="A13" s="361" t="s">
        <v>154</v>
      </c>
      <c r="B13" s="361"/>
      <c r="C13" s="361"/>
      <c r="D13" s="361"/>
    </row>
    <row r="14" spans="1:7" ht="18.75" customHeight="1" thickBot="1">
      <c r="A14" s="152"/>
      <c r="B14" s="61" t="s">
        <v>154</v>
      </c>
      <c r="C14" s="153"/>
      <c r="D14" s="63" t="s">
        <v>98</v>
      </c>
    </row>
    <row r="15" spans="1:7" ht="45" customHeight="1" thickBot="1">
      <c r="A15" s="154" t="s">
        <v>100</v>
      </c>
      <c r="B15" s="155" t="s">
        <v>4</v>
      </c>
      <c r="C15" s="155" t="s">
        <v>5</v>
      </c>
      <c r="D15" s="205" t="s">
        <v>263</v>
      </c>
    </row>
    <row r="16" spans="1:7" ht="16.5">
      <c r="A16" s="280" t="s">
        <v>8</v>
      </c>
      <c r="B16" s="281" t="s">
        <v>9</v>
      </c>
      <c r="C16" s="281"/>
      <c r="D16" s="282">
        <f>D17+D18+D19+D20+D21</f>
        <v>5904337</v>
      </c>
    </row>
    <row r="17" spans="1:5" ht="33">
      <c r="A17" s="145" t="s">
        <v>10</v>
      </c>
      <c r="B17" s="113" t="s">
        <v>9</v>
      </c>
      <c r="C17" s="129" t="s">
        <v>11</v>
      </c>
      <c r="D17" s="137">
        <v>1226285</v>
      </c>
      <c r="E17" s="49"/>
    </row>
    <row r="18" spans="1:5" ht="49.5">
      <c r="A18" s="145" t="s">
        <v>17</v>
      </c>
      <c r="B18" s="113" t="s">
        <v>9</v>
      </c>
      <c r="C18" s="129" t="s">
        <v>18</v>
      </c>
      <c r="D18" s="148">
        <v>441896</v>
      </c>
      <c r="E18" s="49"/>
    </row>
    <row r="19" spans="1:5" ht="49.5">
      <c r="A19" s="145" t="s">
        <v>21</v>
      </c>
      <c r="B19" s="113" t="s">
        <v>9</v>
      </c>
      <c r="C19" s="113" t="s">
        <v>22</v>
      </c>
      <c r="D19" s="137">
        <f>Вед.2020!G30</f>
        <v>4073156</v>
      </c>
      <c r="E19" s="49"/>
    </row>
    <row r="20" spans="1:5" ht="18.75">
      <c r="A20" s="144" t="s">
        <v>163</v>
      </c>
      <c r="B20" s="156" t="s">
        <v>9</v>
      </c>
      <c r="C20" s="156" t="s">
        <v>76</v>
      </c>
      <c r="D20" s="143">
        <f>[2]Вед.2019!G38</f>
        <v>25000</v>
      </c>
      <c r="E20" s="53"/>
    </row>
    <row r="21" spans="1:5" ht="16.5">
      <c r="A21" s="145" t="s">
        <v>29</v>
      </c>
      <c r="B21" s="113" t="s">
        <v>9</v>
      </c>
      <c r="C21" s="113" t="s">
        <v>30</v>
      </c>
      <c r="D21" s="137">
        <f>Вед.2020!G45</f>
        <v>138000</v>
      </c>
      <c r="E21" s="49"/>
    </row>
    <row r="22" spans="1:5" ht="20.25" customHeight="1">
      <c r="A22" s="157" t="s">
        <v>32</v>
      </c>
      <c r="B22" s="158" t="s">
        <v>11</v>
      </c>
      <c r="C22" s="159"/>
      <c r="D22" s="160">
        <f>D23</f>
        <v>316900</v>
      </c>
    </row>
    <row r="23" spans="1:5" ht="18.75" customHeight="1">
      <c r="A23" s="161" t="s">
        <v>33</v>
      </c>
      <c r="B23" s="162" t="s">
        <v>11</v>
      </c>
      <c r="C23" s="163" t="s">
        <v>18</v>
      </c>
      <c r="D23" s="164">
        <v>316900</v>
      </c>
      <c r="E23" s="49"/>
    </row>
    <row r="24" spans="1:5" ht="33">
      <c r="A24" s="134" t="s">
        <v>35</v>
      </c>
      <c r="B24" s="122" t="s">
        <v>18</v>
      </c>
      <c r="C24" s="122"/>
      <c r="D24" s="135">
        <f>D25+D26</f>
        <v>80500</v>
      </c>
    </row>
    <row r="25" spans="1:5" ht="17.25" customHeight="1">
      <c r="A25" s="161" t="s">
        <v>36</v>
      </c>
      <c r="B25" s="162" t="s">
        <v>18</v>
      </c>
      <c r="C25" s="162" t="s">
        <v>11</v>
      </c>
      <c r="D25" s="165">
        <v>13000</v>
      </c>
      <c r="E25" s="49"/>
    </row>
    <row r="26" spans="1:5" ht="15.75" customHeight="1">
      <c r="A26" s="184" t="s">
        <v>43</v>
      </c>
      <c r="B26" s="162" t="s">
        <v>18</v>
      </c>
      <c r="C26" s="162" t="s">
        <v>44</v>
      </c>
      <c r="D26" s="165">
        <v>67500</v>
      </c>
      <c r="E26" s="49"/>
    </row>
    <row r="27" spans="1:5" ht="18.75" customHeight="1">
      <c r="A27" s="134" t="s">
        <v>45</v>
      </c>
      <c r="B27" s="122" t="s">
        <v>22</v>
      </c>
      <c r="C27" s="122"/>
      <c r="D27" s="142">
        <f>+D28+D29</f>
        <v>9703600</v>
      </c>
    </row>
    <row r="28" spans="1:5" ht="16.5">
      <c r="A28" s="145" t="s">
        <v>47</v>
      </c>
      <c r="B28" s="129" t="s">
        <v>22</v>
      </c>
      <c r="C28" s="127" t="s">
        <v>39</v>
      </c>
      <c r="D28" s="137">
        <f>Вед.2020!G82</f>
        <v>9703600</v>
      </c>
      <c r="E28" s="49"/>
    </row>
    <row r="29" spans="1:5" ht="16.5">
      <c r="A29" s="109" t="s">
        <v>298</v>
      </c>
      <c r="B29" s="129" t="s">
        <v>22</v>
      </c>
      <c r="C29" s="127" t="s">
        <v>297</v>
      </c>
      <c r="D29" s="137">
        <v>0</v>
      </c>
      <c r="E29" s="49"/>
    </row>
    <row r="30" spans="1:5" ht="16.5">
      <c r="A30" s="134" t="s">
        <v>49</v>
      </c>
      <c r="B30" s="122" t="s">
        <v>50</v>
      </c>
      <c r="C30" s="122"/>
      <c r="D30" s="135">
        <f>D31+D32+D33+D34</f>
        <v>24897571.949999999</v>
      </c>
      <c r="E30" s="169"/>
    </row>
    <row r="31" spans="1:5" ht="16.5">
      <c r="A31" s="170" t="s">
        <v>51</v>
      </c>
      <c r="B31" s="171" t="s">
        <v>50</v>
      </c>
      <c r="C31" s="172" t="s">
        <v>9</v>
      </c>
      <c r="D31" s="173">
        <f>Вед.2020!G90</f>
        <v>6306825</v>
      </c>
      <c r="E31" s="49"/>
    </row>
    <row r="32" spans="1:5" ht="16.5">
      <c r="A32" s="145" t="s">
        <v>52</v>
      </c>
      <c r="B32" s="113" t="s">
        <v>50</v>
      </c>
      <c r="C32" s="113" t="s">
        <v>11</v>
      </c>
      <c r="D32" s="147">
        <f>Вед.2020!G104</f>
        <v>16620965</v>
      </c>
      <c r="E32" s="49"/>
    </row>
    <row r="33" spans="1:5" ht="16.5">
      <c r="A33" s="145" t="s">
        <v>55</v>
      </c>
      <c r="B33" s="129" t="s">
        <v>50</v>
      </c>
      <c r="C33" s="129" t="s">
        <v>18</v>
      </c>
      <c r="D33" s="147">
        <f>Вед.2020!G115</f>
        <v>1969781.95</v>
      </c>
      <c r="E33" s="49"/>
    </row>
    <row r="34" spans="1:5" ht="22.5" customHeight="1">
      <c r="A34" s="109" t="s">
        <v>269</v>
      </c>
      <c r="B34" s="129" t="s">
        <v>50</v>
      </c>
      <c r="C34" s="129" t="s">
        <v>50</v>
      </c>
      <c r="D34" s="147">
        <v>0</v>
      </c>
      <c r="E34" s="49"/>
    </row>
    <row r="35" spans="1:5" ht="16.5">
      <c r="A35" s="134" t="s">
        <v>61</v>
      </c>
      <c r="B35" s="122" t="s">
        <v>62</v>
      </c>
      <c r="C35" s="122"/>
      <c r="D35" s="135">
        <f>D36+D37</f>
        <v>12766401</v>
      </c>
    </row>
    <row r="36" spans="1:5" ht="16.5">
      <c r="A36" s="161" t="s">
        <v>38</v>
      </c>
      <c r="B36" s="162" t="s">
        <v>62</v>
      </c>
      <c r="C36" s="162" t="s">
        <v>9</v>
      </c>
      <c r="D36" s="165">
        <f>Вед.2020!G144</f>
        <v>10165790</v>
      </c>
      <c r="E36" s="49"/>
    </row>
    <row r="37" spans="1:5" ht="16.5">
      <c r="A37" s="145" t="s">
        <v>67</v>
      </c>
      <c r="B37" s="129" t="s">
        <v>62</v>
      </c>
      <c r="C37" s="129" t="s">
        <v>22</v>
      </c>
      <c r="D37" s="143">
        <f>Вед.2020!G161</f>
        <v>2600611</v>
      </c>
    </row>
    <row r="38" spans="1:5" ht="16.5">
      <c r="A38" s="134" t="s">
        <v>68</v>
      </c>
      <c r="B38" s="122" t="s">
        <v>44</v>
      </c>
      <c r="C38" s="122"/>
      <c r="D38" s="142">
        <f>D39+D40</f>
        <v>383648</v>
      </c>
    </row>
    <row r="39" spans="1:5" ht="16.5">
      <c r="A39" s="174" t="s">
        <v>69</v>
      </c>
      <c r="B39" s="166" t="s">
        <v>44</v>
      </c>
      <c r="C39" s="168" t="s">
        <v>9</v>
      </c>
      <c r="D39" s="167">
        <v>149148</v>
      </c>
    </row>
    <row r="40" spans="1:5" ht="16.5">
      <c r="A40" s="145" t="s">
        <v>72</v>
      </c>
      <c r="B40" s="129" t="s">
        <v>44</v>
      </c>
      <c r="C40" s="129" t="s">
        <v>18</v>
      </c>
      <c r="D40" s="143">
        <f>Вед.2020!G173</f>
        <v>234500</v>
      </c>
    </row>
    <row r="41" spans="1:5" ht="16.5">
      <c r="A41" s="176" t="s">
        <v>75</v>
      </c>
      <c r="B41" s="122" t="s">
        <v>76</v>
      </c>
      <c r="C41" s="122"/>
      <c r="D41" s="142">
        <f>D42</f>
        <v>4182993</v>
      </c>
      <c r="E41" s="175"/>
    </row>
    <row r="42" spans="1:5" ht="16.5">
      <c r="A42" s="108" t="s">
        <v>77</v>
      </c>
      <c r="B42" s="129" t="s">
        <v>76</v>
      </c>
      <c r="C42" s="113" t="s">
        <v>9</v>
      </c>
      <c r="D42" s="137">
        <f>Вед.2020!G190</f>
        <v>4182993</v>
      </c>
      <c r="E42" s="49"/>
    </row>
    <row r="43" spans="1:5" ht="18" customHeight="1" thickBot="1">
      <c r="A43" s="237" t="s">
        <v>80</v>
      </c>
      <c r="B43" s="238"/>
      <c r="C43" s="238"/>
      <c r="D43" s="239">
        <f>D16+D22+D24+D27+D30+D35+D38+D41</f>
        <v>58235950.950000003</v>
      </c>
    </row>
    <row r="44" spans="1:5" ht="18.75" customHeight="1">
      <c r="A44" s="90"/>
      <c r="C44" s="55"/>
      <c r="D44" s="56"/>
      <c r="E44" s="49"/>
    </row>
    <row r="45" spans="1:5" ht="21.75" customHeight="1">
      <c r="A45" s="90"/>
      <c r="C45" s="55"/>
      <c r="D45" s="56"/>
    </row>
    <row r="46" spans="1:5" ht="18.2" customHeight="1"/>
  </sheetData>
  <sheetProtection selectLockedCells="1" selectUnlockedCells="1"/>
  <mergeCells count="2">
    <mergeCell ref="A12:D12"/>
    <mergeCell ref="A13:D13"/>
  </mergeCells>
  <pageMargins left="1.5748031496062993" right="0" top="0.59055118110236227" bottom="0.59055118110236227" header="0.51181102362204722" footer="0.51181102362204722"/>
  <pageSetup paperSize="9" scale="76" firstPageNumber="0" orientation="portrait" horizontalDpi="300" verticalDpi="300" r:id="rId1"/>
  <headerFooter alignWithMargins="0"/>
  <colBreaks count="1" manualBreakCount="1">
    <brk id="4" max="577" man="1"/>
  </colBreaks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rgb="FFFF0000"/>
  </sheetPr>
  <dimension ref="A1:IS178"/>
  <sheetViews>
    <sheetView tabSelected="1" view="pageBreakPreview" topLeftCell="A61" zoomScaleNormal="80" workbookViewId="0">
      <selection activeCell="D126" sqref="D126"/>
    </sheetView>
  </sheetViews>
  <sheetFormatPr defaultRowHeight="12.75"/>
  <cols>
    <col min="1" max="1" width="69.85546875" style="77" customWidth="1"/>
    <col min="2" max="2" width="23.5703125" style="78" customWidth="1"/>
    <col min="3" max="3" width="10.28515625" style="79" customWidth="1"/>
    <col min="4" max="4" width="19" style="80" customWidth="1"/>
    <col min="5" max="5" width="7" style="79" customWidth="1"/>
    <col min="6" max="6" width="18.140625" style="79" customWidth="1"/>
    <col min="7" max="16384" width="9.140625" style="79"/>
  </cols>
  <sheetData>
    <row r="1" spans="1:253" ht="15.75">
      <c r="A1"/>
      <c r="B1" s="341" t="s">
        <v>285</v>
      </c>
      <c r="C1" s="262"/>
      <c r="D1" s="57"/>
      <c r="E1" s="57"/>
      <c r="F1" s="57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  <c r="BV1"/>
      <c r="BW1"/>
      <c r="BX1"/>
      <c r="BY1"/>
      <c r="BZ1"/>
      <c r="CA1"/>
      <c r="CB1"/>
      <c r="CC1"/>
      <c r="CD1"/>
      <c r="CE1"/>
      <c r="CF1"/>
      <c r="CG1"/>
      <c r="CH1"/>
      <c r="CI1"/>
      <c r="CJ1"/>
      <c r="CK1"/>
      <c r="CL1"/>
      <c r="CM1"/>
      <c r="CN1"/>
      <c r="CO1"/>
      <c r="CP1"/>
      <c r="CQ1"/>
      <c r="CR1"/>
      <c r="CS1"/>
      <c r="CT1"/>
      <c r="CU1"/>
      <c r="CV1"/>
      <c r="CW1"/>
      <c r="CX1"/>
      <c r="CY1"/>
      <c r="CZ1"/>
      <c r="DA1"/>
      <c r="DB1"/>
      <c r="DC1"/>
      <c r="DD1"/>
      <c r="DE1"/>
      <c r="DF1"/>
      <c r="DG1"/>
      <c r="DH1"/>
      <c r="DI1"/>
      <c r="DJ1"/>
      <c r="DK1"/>
      <c r="DL1"/>
      <c r="DM1"/>
      <c r="DN1"/>
      <c r="DO1"/>
      <c r="DP1"/>
      <c r="DQ1"/>
      <c r="DR1"/>
      <c r="DS1"/>
      <c r="DT1"/>
      <c r="DU1"/>
      <c r="DV1"/>
      <c r="DW1"/>
      <c r="DX1"/>
      <c r="DY1"/>
      <c r="DZ1"/>
      <c r="EA1"/>
      <c r="EB1"/>
      <c r="EC1"/>
      <c r="ED1"/>
      <c r="EE1"/>
      <c r="EF1"/>
      <c r="EG1"/>
      <c r="EH1"/>
      <c r="EI1"/>
      <c r="EJ1"/>
      <c r="EK1"/>
      <c r="EL1"/>
      <c r="EM1"/>
      <c r="EN1"/>
      <c r="EO1"/>
      <c r="EP1"/>
      <c r="EQ1"/>
      <c r="ER1"/>
      <c r="ES1"/>
      <c r="ET1"/>
      <c r="EU1"/>
      <c r="EV1"/>
      <c r="EW1"/>
      <c r="EX1"/>
      <c r="EY1"/>
      <c r="EZ1"/>
      <c r="FA1"/>
      <c r="FB1"/>
      <c r="FC1"/>
      <c r="FD1"/>
      <c r="FE1"/>
      <c r="FF1"/>
      <c r="FG1"/>
      <c r="FH1"/>
      <c r="FI1"/>
      <c r="FJ1"/>
      <c r="FK1"/>
      <c r="FL1"/>
      <c r="FM1"/>
      <c r="FN1"/>
      <c r="FO1"/>
      <c r="FP1"/>
      <c r="FQ1"/>
      <c r="FR1"/>
      <c r="FS1"/>
      <c r="FT1"/>
      <c r="FU1"/>
      <c r="FV1"/>
      <c r="FW1"/>
      <c r="FX1"/>
      <c r="FY1"/>
      <c r="FZ1"/>
      <c r="GA1"/>
      <c r="GB1"/>
      <c r="GC1"/>
      <c r="GD1"/>
      <c r="GE1"/>
      <c r="GF1"/>
      <c r="GG1"/>
      <c r="GH1"/>
      <c r="GI1"/>
      <c r="GJ1"/>
      <c r="GK1"/>
      <c r="GL1"/>
      <c r="GM1"/>
      <c r="GN1"/>
      <c r="GO1"/>
      <c r="GP1"/>
      <c r="GQ1"/>
      <c r="GR1"/>
      <c r="GS1"/>
      <c r="GT1"/>
      <c r="GU1"/>
      <c r="GV1"/>
      <c r="GW1"/>
      <c r="GX1"/>
      <c r="GY1"/>
      <c r="GZ1"/>
      <c r="HA1"/>
      <c r="HB1"/>
      <c r="HC1"/>
      <c r="HD1"/>
      <c r="HE1"/>
      <c r="HF1"/>
      <c r="HG1"/>
      <c r="HH1"/>
      <c r="HI1"/>
      <c r="HJ1"/>
      <c r="HK1"/>
      <c r="HL1"/>
      <c r="HM1"/>
      <c r="HN1"/>
      <c r="HO1"/>
      <c r="HP1"/>
      <c r="HQ1"/>
      <c r="HR1"/>
      <c r="HS1"/>
      <c r="HT1"/>
      <c r="HU1"/>
      <c r="HV1"/>
      <c r="HW1"/>
      <c r="HX1"/>
      <c r="HY1"/>
      <c r="HZ1"/>
      <c r="IA1"/>
      <c r="IB1"/>
      <c r="IC1"/>
      <c r="ID1"/>
      <c r="IE1"/>
      <c r="IF1"/>
      <c r="IG1"/>
      <c r="IH1"/>
      <c r="II1"/>
      <c r="IJ1"/>
      <c r="IK1"/>
      <c r="IL1"/>
      <c r="IM1"/>
      <c r="IN1"/>
      <c r="IO1"/>
      <c r="IP1"/>
      <c r="IQ1"/>
      <c r="IR1"/>
      <c r="IS1"/>
    </row>
    <row r="2" spans="1:253" ht="15.75">
      <c r="A2"/>
      <c r="B2" s="341" t="s">
        <v>336</v>
      </c>
      <c r="C2" s="262"/>
      <c r="D2" s="262"/>
      <c r="E2" s="262"/>
      <c r="F2" s="263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  <c r="BC2"/>
      <c r="BD2"/>
      <c r="BE2"/>
      <c r="BF2"/>
      <c r="BG2"/>
      <c r="BH2"/>
      <c r="BI2"/>
      <c r="BJ2"/>
      <c r="BK2"/>
      <c r="BL2"/>
      <c r="BM2"/>
      <c r="BN2"/>
      <c r="BO2"/>
      <c r="BP2"/>
      <c r="BQ2"/>
      <c r="BR2"/>
      <c r="BS2"/>
      <c r="BT2"/>
      <c r="BU2"/>
      <c r="BV2"/>
      <c r="BW2"/>
      <c r="BX2"/>
      <c r="BY2"/>
      <c r="BZ2"/>
      <c r="CA2"/>
      <c r="CB2"/>
      <c r="CC2"/>
      <c r="CD2"/>
      <c r="CE2"/>
      <c r="CF2"/>
      <c r="CG2"/>
      <c r="CH2"/>
      <c r="CI2"/>
      <c r="CJ2"/>
      <c r="CK2"/>
      <c r="CL2"/>
      <c r="CM2"/>
      <c r="CN2"/>
      <c r="CO2"/>
      <c r="CP2"/>
      <c r="CQ2"/>
      <c r="CR2"/>
      <c r="CS2"/>
      <c r="CT2"/>
      <c r="CU2"/>
      <c r="CV2"/>
      <c r="CW2"/>
      <c r="CX2"/>
      <c r="CY2"/>
      <c r="CZ2"/>
      <c r="DA2"/>
      <c r="DB2"/>
      <c r="DC2"/>
      <c r="DD2"/>
      <c r="DE2"/>
      <c r="DF2"/>
      <c r="DG2"/>
      <c r="DH2"/>
      <c r="DI2"/>
      <c r="DJ2"/>
      <c r="DK2"/>
      <c r="DL2"/>
      <c r="DM2"/>
      <c r="DN2"/>
      <c r="DO2"/>
      <c r="DP2"/>
      <c r="DQ2"/>
      <c r="DR2"/>
      <c r="DS2"/>
      <c r="DT2"/>
      <c r="DU2"/>
      <c r="DV2"/>
      <c r="DW2"/>
      <c r="DX2"/>
      <c r="DY2"/>
      <c r="DZ2"/>
      <c r="EA2"/>
      <c r="EB2"/>
      <c r="EC2"/>
      <c r="ED2"/>
      <c r="EE2"/>
      <c r="EF2"/>
      <c r="EG2"/>
      <c r="EH2"/>
      <c r="EI2"/>
      <c r="EJ2"/>
      <c r="EK2"/>
      <c r="EL2"/>
      <c r="EM2"/>
      <c r="EN2"/>
      <c r="EO2"/>
      <c r="EP2"/>
      <c r="EQ2"/>
      <c r="ER2"/>
      <c r="ES2"/>
      <c r="ET2"/>
      <c r="EU2"/>
      <c r="EV2"/>
      <c r="EW2"/>
      <c r="EX2"/>
      <c r="EY2"/>
      <c r="EZ2"/>
      <c r="FA2"/>
      <c r="FB2"/>
      <c r="FC2"/>
      <c r="FD2"/>
      <c r="FE2"/>
      <c r="FF2"/>
      <c r="FG2"/>
      <c r="FH2"/>
      <c r="FI2"/>
      <c r="FJ2"/>
      <c r="FK2"/>
      <c r="FL2"/>
      <c r="FM2"/>
      <c r="FN2"/>
      <c r="FO2"/>
      <c r="FP2"/>
      <c r="FQ2"/>
      <c r="FR2"/>
      <c r="FS2"/>
      <c r="FT2"/>
      <c r="FU2"/>
      <c r="FV2"/>
      <c r="FW2"/>
      <c r="FX2"/>
      <c r="FY2"/>
      <c r="FZ2"/>
      <c r="GA2"/>
      <c r="GB2"/>
      <c r="GC2"/>
      <c r="GD2"/>
      <c r="GE2"/>
      <c r="GF2"/>
      <c r="GG2"/>
      <c r="GH2"/>
      <c r="GI2"/>
      <c r="GJ2"/>
      <c r="GK2"/>
      <c r="GL2"/>
      <c r="GM2"/>
      <c r="GN2"/>
      <c r="GO2"/>
      <c r="GP2"/>
      <c r="GQ2"/>
      <c r="GR2"/>
      <c r="GS2"/>
      <c r="GT2"/>
      <c r="GU2"/>
      <c r="GV2"/>
      <c r="GW2"/>
      <c r="GX2"/>
      <c r="GY2"/>
      <c r="GZ2"/>
      <c r="HA2"/>
      <c r="HB2"/>
      <c r="HC2"/>
      <c r="HD2"/>
      <c r="HE2"/>
      <c r="HF2"/>
      <c r="HG2"/>
      <c r="HH2"/>
      <c r="HI2"/>
      <c r="HJ2"/>
      <c r="HK2"/>
      <c r="HL2"/>
      <c r="HM2"/>
      <c r="HN2"/>
      <c r="HO2"/>
      <c r="HP2"/>
      <c r="HQ2"/>
      <c r="HR2"/>
      <c r="HS2"/>
      <c r="HT2"/>
      <c r="HU2"/>
      <c r="HV2"/>
      <c r="HW2"/>
      <c r="HX2"/>
      <c r="HY2"/>
      <c r="HZ2"/>
      <c r="IA2"/>
      <c r="IB2"/>
      <c r="IC2"/>
      <c r="ID2"/>
      <c r="IE2"/>
      <c r="IF2"/>
      <c r="IG2"/>
      <c r="IH2"/>
      <c r="II2"/>
      <c r="IJ2"/>
      <c r="IK2"/>
      <c r="IL2"/>
      <c r="IM2"/>
      <c r="IN2"/>
      <c r="IO2"/>
      <c r="IP2"/>
      <c r="IQ2"/>
      <c r="IR2"/>
      <c r="IS2"/>
    </row>
    <row r="3" spans="1:253" ht="15.75">
      <c r="A3"/>
      <c r="B3" s="341" t="s">
        <v>3</v>
      </c>
      <c r="C3" s="262"/>
      <c r="D3" s="262"/>
      <c r="E3" s="262"/>
      <c r="F3" s="264"/>
      <c r="G3"/>
      <c r="H3"/>
      <c r="I3"/>
      <c r="J3"/>
      <c r="K3"/>
      <c r="L3"/>
      <c r="M3"/>
      <c r="N3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  <c r="BB3"/>
      <c r="BC3"/>
      <c r="BD3"/>
      <c r="BE3"/>
      <c r="BF3"/>
      <c r="BG3"/>
      <c r="BH3"/>
      <c r="BI3"/>
      <c r="BJ3"/>
      <c r="BK3"/>
      <c r="BL3"/>
      <c r="BM3"/>
      <c r="BN3"/>
      <c r="BO3"/>
      <c r="BP3"/>
      <c r="BQ3"/>
      <c r="BR3"/>
      <c r="BS3"/>
      <c r="BT3"/>
      <c r="BU3"/>
      <c r="BV3"/>
      <c r="BW3"/>
      <c r="BX3"/>
      <c r="BY3"/>
      <c r="BZ3"/>
      <c r="CA3"/>
      <c r="CB3"/>
      <c r="CC3"/>
      <c r="CD3"/>
      <c r="CE3"/>
      <c r="CF3"/>
      <c r="CG3"/>
      <c r="CH3"/>
      <c r="CI3"/>
      <c r="CJ3"/>
      <c r="CK3"/>
      <c r="CL3"/>
      <c r="CM3"/>
      <c r="CN3"/>
      <c r="CO3"/>
      <c r="CP3"/>
      <c r="CQ3"/>
      <c r="CR3"/>
      <c r="CS3"/>
      <c r="CT3"/>
      <c r="CU3"/>
      <c r="CV3"/>
      <c r="CW3"/>
      <c r="CX3"/>
      <c r="CY3"/>
      <c r="CZ3"/>
      <c r="DA3"/>
      <c r="DB3"/>
      <c r="DC3"/>
      <c r="DD3"/>
      <c r="DE3"/>
      <c r="DF3"/>
      <c r="DG3"/>
      <c r="DH3"/>
      <c r="DI3"/>
      <c r="DJ3"/>
      <c r="DK3"/>
      <c r="DL3"/>
      <c r="DM3"/>
      <c r="DN3"/>
      <c r="DO3"/>
      <c r="DP3"/>
      <c r="DQ3"/>
      <c r="DR3"/>
      <c r="DS3"/>
      <c r="DT3"/>
      <c r="DU3"/>
      <c r="DV3"/>
      <c r="DW3"/>
      <c r="DX3"/>
      <c r="DY3"/>
      <c r="DZ3"/>
      <c r="EA3"/>
      <c r="EB3"/>
      <c r="EC3"/>
      <c r="ED3"/>
      <c r="EE3"/>
      <c r="EF3"/>
      <c r="EG3"/>
      <c r="EH3"/>
      <c r="EI3"/>
      <c r="EJ3"/>
      <c r="EK3"/>
      <c r="EL3"/>
      <c r="EM3"/>
      <c r="EN3"/>
      <c r="EO3"/>
      <c r="EP3"/>
      <c r="EQ3"/>
      <c r="ER3"/>
      <c r="ES3"/>
      <c r="ET3"/>
      <c r="EU3"/>
      <c r="EV3"/>
      <c r="EW3"/>
      <c r="EX3"/>
      <c r="EY3"/>
      <c r="EZ3"/>
      <c r="FA3"/>
      <c r="FB3"/>
      <c r="FC3"/>
      <c r="FD3"/>
      <c r="FE3"/>
      <c r="FF3"/>
      <c r="FG3"/>
      <c r="FH3"/>
      <c r="FI3"/>
      <c r="FJ3"/>
      <c r="FK3"/>
      <c r="FL3"/>
      <c r="FM3"/>
      <c r="FN3"/>
      <c r="FO3"/>
      <c r="FP3"/>
      <c r="FQ3"/>
      <c r="FR3"/>
      <c r="FS3"/>
      <c r="FT3"/>
      <c r="FU3"/>
      <c r="FV3"/>
      <c r="FW3"/>
      <c r="FX3"/>
      <c r="FY3"/>
      <c r="FZ3"/>
      <c r="GA3"/>
      <c r="GB3"/>
      <c r="GC3"/>
      <c r="GD3"/>
      <c r="GE3"/>
      <c r="GF3"/>
      <c r="GG3"/>
      <c r="GH3"/>
      <c r="GI3"/>
      <c r="GJ3"/>
      <c r="GK3"/>
      <c r="GL3"/>
      <c r="GM3"/>
      <c r="GN3"/>
      <c r="GO3"/>
      <c r="GP3"/>
      <c r="GQ3"/>
      <c r="GR3"/>
      <c r="GS3"/>
      <c r="GT3"/>
      <c r="GU3"/>
      <c r="GV3"/>
      <c r="GW3"/>
      <c r="GX3"/>
      <c r="GY3"/>
      <c r="GZ3"/>
      <c r="HA3"/>
      <c r="HB3"/>
      <c r="HC3"/>
      <c r="HD3"/>
      <c r="HE3"/>
      <c r="HF3"/>
      <c r="HG3"/>
      <c r="HH3"/>
      <c r="HI3"/>
      <c r="HJ3"/>
      <c r="HK3"/>
      <c r="HL3"/>
      <c r="HM3"/>
      <c r="HN3"/>
      <c r="HO3"/>
      <c r="HP3"/>
      <c r="HQ3"/>
      <c r="HR3"/>
      <c r="HS3"/>
      <c r="HT3"/>
      <c r="HU3"/>
      <c r="HV3"/>
      <c r="HW3"/>
      <c r="HX3"/>
      <c r="HY3"/>
      <c r="HZ3"/>
      <c r="IA3"/>
      <c r="IB3"/>
      <c r="IC3"/>
      <c r="ID3"/>
      <c r="IE3"/>
      <c r="IF3"/>
      <c r="IG3"/>
      <c r="IH3"/>
      <c r="II3"/>
      <c r="IJ3"/>
      <c r="IK3"/>
      <c r="IL3"/>
      <c r="IM3"/>
      <c r="IN3"/>
      <c r="IO3"/>
      <c r="IP3"/>
      <c r="IQ3"/>
      <c r="IR3"/>
      <c r="IS3"/>
    </row>
    <row r="4" spans="1:253" ht="15.75">
      <c r="A4"/>
      <c r="B4" s="265" t="s">
        <v>337</v>
      </c>
      <c r="C4" s="266"/>
      <c r="D4" s="266"/>
      <c r="E4" s="266"/>
      <c r="F4" s="263"/>
      <c r="G4"/>
      <c r="H4"/>
      <c r="I4"/>
      <c r="J4"/>
      <c r="K4"/>
      <c r="L4"/>
      <c r="M4"/>
      <c r="N4"/>
      <c r="O4"/>
      <c r="P4"/>
      <c r="Q4"/>
      <c r="R4"/>
      <c r="S4"/>
      <c r="T4"/>
      <c r="U4"/>
      <c r="V4"/>
      <c r="W4"/>
      <c r="X4"/>
      <c r="Y4"/>
      <c r="Z4"/>
      <c r="AA4"/>
      <c r="AB4"/>
      <c r="AC4"/>
      <c r="AD4"/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  <c r="AV4"/>
      <c r="AW4"/>
      <c r="AX4"/>
      <c r="AY4"/>
      <c r="AZ4"/>
      <c r="BA4"/>
      <c r="BB4"/>
      <c r="BC4"/>
      <c r="BD4"/>
      <c r="BE4"/>
      <c r="BF4"/>
      <c r="BG4"/>
      <c r="BH4"/>
      <c r="BI4"/>
      <c r="BJ4"/>
      <c r="BK4"/>
      <c r="BL4"/>
      <c r="BM4"/>
      <c r="BN4"/>
      <c r="BO4"/>
      <c r="BP4"/>
      <c r="BQ4"/>
      <c r="BR4"/>
      <c r="BS4"/>
      <c r="BT4"/>
      <c r="BU4"/>
      <c r="BV4"/>
      <c r="BW4"/>
      <c r="BX4"/>
      <c r="BY4"/>
      <c r="BZ4"/>
      <c r="CA4"/>
      <c r="CB4"/>
      <c r="CC4"/>
      <c r="CD4"/>
      <c r="CE4"/>
      <c r="CF4"/>
      <c r="CG4"/>
      <c r="CH4"/>
      <c r="CI4"/>
      <c r="CJ4"/>
      <c r="CK4"/>
      <c r="CL4"/>
      <c r="CM4"/>
      <c r="CN4"/>
      <c r="CO4"/>
      <c r="CP4"/>
      <c r="CQ4"/>
      <c r="CR4"/>
      <c r="CS4"/>
      <c r="CT4"/>
      <c r="CU4"/>
      <c r="CV4"/>
      <c r="CW4"/>
      <c r="CX4"/>
      <c r="CY4"/>
      <c r="CZ4"/>
      <c r="DA4"/>
      <c r="DB4"/>
      <c r="DC4"/>
      <c r="DD4"/>
      <c r="DE4"/>
      <c r="DF4"/>
      <c r="DG4"/>
      <c r="DH4"/>
      <c r="DI4"/>
      <c r="DJ4"/>
      <c r="DK4"/>
      <c r="DL4"/>
      <c r="DM4"/>
      <c r="DN4"/>
      <c r="DO4"/>
      <c r="DP4"/>
      <c r="DQ4"/>
      <c r="DR4"/>
      <c r="DS4"/>
      <c r="DT4"/>
      <c r="DU4"/>
      <c r="DV4"/>
      <c r="DW4"/>
      <c r="DX4"/>
      <c r="DY4"/>
      <c r="DZ4"/>
      <c r="EA4"/>
      <c r="EB4"/>
      <c r="EC4"/>
      <c r="ED4"/>
      <c r="EE4"/>
      <c r="EF4"/>
      <c r="EG4"/>
      <c r="EH4"/>
      <c r="EI4"/>
      <c r="EJ4"/>
      <c r="EK4"/>
      <c r="EL4"/>
      <c r="EM4"/>
      <c r="EN4"/>
      <c r="EO4"/>
      <c r="EP4"/>
      <c r="EQ4"/>
      <c r="ER4"/>
      <c r="ES4"/>
      <c r="ET4"/>
      <c r="EU4"/>
      <c r="EV4"/>
      <c r="EW4"/>
      <c r="EX4"/>
      <c r="EY4"/>
      <c r="EZ4"/>
      <c r="FA4"/>
      <c r="FB4"/>
      <c r="FC4"/>
      <c r="FD4"/>
      <c r="FE4"/>
      <c r="FF4"/>
      <c r="FG4"/>
      <c r="FH4"/>
      <c r="FI4"/>
      <c r="FJ4"/>
      <c r="FK4"/>
      <c r="FL4"/>
      <c r="FM4"/>
      <c r="FN4"/>
      <c r="FO4"/>
      <c r="FP4"/>
      <c r="FQ4"/>
      <c r="FR4"/>
      <c r="FS4"/>
      <c r="FT4"/>
      <c r="FU4"/>
      <c r="FV4"/>
      <c r="FW4"/>
      <c r="FX4"/>
      <c r="FY4"/>
      <c r="FZ4"/>
      <c r="GA4"/>
      <c r="GB4"/>
      <c r="GC4"/>
      <c r="GD4"/>
      <c r="GE4"/>
      <c r="GF4"/>
      <c r="GG4"/>
      <c r="GH4"/>
      <c r="GI4"/>
      <c r="GJ4"/>
      <c r="GK4"/>
      <c r="GL4"/>
      <c r="GM4"/>
      <c r="GN4"/>
      <c r="GO4"/>
      <c r="GP4"/>
      <c r="GQ4"/>
      <c r="GR4"/>
      <c r="GS4"/>
      <c r="GT4"/>
      <c r="GU4"/>
      <c r="GV4"/>
      <c r="GW4"/>
      <c r="GX4"/>
      <c r="GY4"/>
      <c r="GZ4"/>
      <c r="HA4"/>
      <c r="HB4"/>
      <c r="HC4"/>
      <c r="HD4"/>
      <c r="HE4"/>
      <c r="HF4"/>
      <c r="HG4"/>
      <c r="HH4"/>
      <c r="HI4"/>
      <c r="HJ4"/>
      <c r="HK4"/>
      <c r="HL4"/>
      <c r="HM4"/>
      <c r="HN4"/>
      <c r="HO4"/>
      <c r="HP4"/>
      <c r="HQ4"/>
      <c r="HR4"/>
      <c r="HS4"/>
      <c r="HT4"/>
      <c r="HU4"/>
      <c r="HV4"/>
      <c r="HW4"/>
      <c r="HX4"/>
      <c r="HY4"/>
      <c r="HZ4"/>
      <c r="IA4"/>
      <c r="IB4"/>
      <c r="IC4"/>
      <c r="ID4"/>
      <c r="IE4"/>
      <c r="IF4"/>
      <c r="IG4"/>
      <c r="IH4"/>
      <c r="II4"/>
      <c r="IJ4"/>
      <c r="IK4"/>
      <c r="IL4"/>
      <c r="IM4"/>
      <c r="IN4"/>
      <c r="IO4"/>
      <c r="IP4"/>
      <c r="IQ4"/>
      <c r="IR4"/>
      <c r="IS4"/>
    </row>
    <row r="5" spans="1:253" ht="15.75">
      <c r="A5"/>
      <c r="B5" s="265" t="s">
        <v>348</v>
      </c>
      <c r="C5" s="266"/>
      <c r="D5" s="266"/>
      <c r="E5" s="266"/>
      <c r="F5" s="263"/>
      <c r="G5"/>
      <c r="H5"/>
      <c r="I5"/>
      <c r="J5"/>
      <c r="K5"/>
      <c r="L5"/>
      <c r="M5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  <c r="CJ5"/>
      <c r="CK5"/>
      <c r="CL5"/>
      <c r="CM5"/>
      <c r="CN5"/>
      <c r="CO5"/>
      <c r="CP5"/>
      <c r="CQ5"/>
      <c r="CR5"/>
      <c r="CS5"/>
      <c r="CT5"/>
      <c r="CU5"/>
      <c r="CV5"/>
      <c r="CW5"/>
      <c r="CX5"/>
      <c r="CY5"/>
      <c r="CZ5"/>
      <c r="DA5"/>
      <c r="DB5"/>
      <c r="DC5"/>
      <c r="DD5"/>
      <c r="DE5"/>
      <c r="DF5"/>
      <c r="DG5"/>
      <c r="DH5"/>
      <c r="DI5"/>
      <c r="DJ5"/>
      <c r="DK5"/>
      <c r="DL5"/>
      <c r="DM5"/>
      <c r="DN5"/>
      <c r="DO5"/>
      <c r="DP5"/>
      <c r="DQ5"/>
      <c r="DR5"/>
      <c r="DS5"/>
      <c r="DT5"/>
      <c r="DU5"/>
      <c r="DV5"/>
      <c r="DW5"/>
      <c r="DX5"/>
      <c r="DY5"/>
      <c r="DZ5"/>
      <c r="EA5"/>
      <c r="EB5"/>
      <c r="EC5"/>
      <c r="ED5"/>
      <c r="EE5"/>
      <c r="EF5"/>
      <c r="EG5"/>
      <c r="EH5"/>
      <c r="EI5"/>
      <c r="EJ5"/>
      <c r="EK5"/>
      <c r="EL5"/>
      <c r="EM5"/>
      <c r="EN5"/>
      <c r="EO5"/>
      <c r="EP5"/>
      <c r="EQ5"/>
      <c r="ER5"/>
      <c r="ES5"/>
      <c r="ET5"/>
      <c r="EU5"/>
      <c r="EV5"/>
      <c r="EW5"/>
      <c r="EX5"/>
      <c r="EY5"/>
      <c r="EZ5"/>
      <c r="FA5"/>
      <c r="FB5"/>
      <c r="FC5"/>
      <c r="FD5"/>
      <c r="FE5"/>
      <c r="FF5"/>
      <c r="FG5"/>
      <c r="FH5"/>
      <c r="FI5"/>
      <c r="FJ5"/>
      <c r="FK5"/>
      <c r="FL5"/>
      <c r="FM5"/>
      <c r="FN5"/>
      <c r="FO5"/>
      <c r="FP5"/>
      <c r="FQ5"/>
      <c r="FR5"/>
      <c r="FS5"/>
      <c r="FT5"/>
      <c r="FU5"/>
      <c r="FV5"/>
      <c r="FW5"/>
      <c r="FX5"/>
      <c r="FY5"/>
      <c r="FZ5"/>
      <c r="GA5"/>
      <c r="GB5"/>
      <c r="GC5"/>
      <c r="GD5"/>
      <c r="GE5"/>
      <c r="GF5"/>
      <c r="GG5"/>
      <c r="GH5"/>
      <c r="GI5"/>
      <c r="GJ5"/>
      <c r="GK5"/>
      <c r="GL5"/>
      <c r="GM5"/>
      <c r="GN5"/>
      <c r="GO5"/>
      <c r="GP5"/>
      <c r="GQ5"/>
      <c r="GR5"/>
      <c r="GS5"/>
      <c r="GT5"/>
      <c r="GU5"/>
      <c r="GV5"/>
      <c r="GW5"/>
      <c r="GX5"/>
      <c r="GY5"/>
      <c r="GZ5"/>
      <c r="HA5"/>
      <c r="HB5"/>
      <c r="HC5"/>
      <c r="HD5"/>
      <c r="HE5"/>
      <c r="HF5"/>
      <c r="HG5"/>
      <c r="HH5"/>
      <c r="HI5"/>
      <c r="HJ5"/>
      <c r="HK5"/>
      <c r="HL5"/>
      <c r="HM5"/>
      <c r="HN5"/>
      <c r="HO5"/>
      <c r="HP5"/>
      <c r="HQ5"/>
      <c r="HR5"/>
      <c r="HS5"/>
      <c r="HT5"/>
      <c r="HU5"/>
      <c r="HV5"/>
      <c r="HW5"/>
      <c r="HX5"/>
      <c r="HY5"/>
      <c r="HZ5"/>
      <c r="IA5"/>
      <c r="IB5"/>
      <c r="IC5"/>
      <c r="ID5"/>
      <c r="IE5"/>
      <c r="IF5"/>
      <c r="IG5"/>
      <c r="IH5"/>
      <c r="II5"/>
      <c r="IJ5"/>
      <c r="IK5"/>
      <c r="IL5"/>
      <c r="IM5"/>
      <c r="IN5"/>
      <c r="IO5"/>
      <c r="IP5"/>
      <c r="IQ5"/>
      <c r="IR5"/>
      <c r="IS5"/>
    </row>
    <row r="6" spans="1:253" ht="15.75">
      <c r="A6"/>
      <c r="B6" s="265" t="s">
        <v>338</v>
      </c>
      <c r="C6" s="267"/>
      <c r="D6" s="267"/>
      <c r="E6" s="267"/>
      <c r="F6" s="267"/>
      <c r="G6"/>
      <c r="H6"/>
      <c r="I6"/>
      <c r="J6"/>
      <c r="K6"/>
      <c r="L6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  <c r="GG6"/>
      <c r="GH6"/>
      <c r="GI6"/>
      <c r="GJ6"/>
      <c r="GK6"/>
      <c r="GL6"/>
      <c r="GM6"/>
      <c r="GN6"/>
      <c r="GO6"/>
      <c r="GP6"/>
      <c r="GQ6"/>
      <c r="GR6"/>
      <c r="GS6"/>
      <c r="GT6"/>
      <c r="GU6"/>
      <c r="GV6"/>
      <c r="GW6"/>
      <c r="GX6"/>
      <c r="GY6"/>
      <c r="GZ6"/>
      <c r="HA6"/>
      <c r="HB6"/>
      <c r="HC6"/>
      <c r="HD6"/>
      <c r="HE6"/>
      <c r="HF6"/>
      <c r="HG6"/>
      <c r="HH6"/>
      <c r="HI6"/>
      <c r="HJ6"/>
      <c r="HK6"/>
      <c r="HL6"/>
      <c r="HM6"/>
      <c r="HN6"/>
      <c r="HO6"/>
      <c r="HP6"/>
      <c r="HQ6"/>
      <c r="HR6"/>
      <c r="HS6"/>
      <c r="HT6"/>
      <c r="HU6"/>
      <c r="HV6"/>
      <c r="HW6"/>
      <c r="HX6"/>
      <c r="HY6"/>
      <c r="HZ6"/>
      <c r="IA6"/>
      <c r="IB6"/>
      <c r="IC6"/>
      <c r="ID6"/>
      <c r="IE6"/>
      <c r="IF6"/>
      <c r="IG6"/>
      <c r="IH6"/>
      <c r="II6"/>
      <c r="IJ6"/>
      <c r="IK6"/>
      <c r="IL6"/>
      <c r="IM6"/>
      <c r="IN6"/>
      <c r="IO6"/>
      <c r="IP6"/>
      <c r="IQ6"/>
      <c r="IR6"/>
      <c r="IS6"/>
    </row>
    <row r="7" spans="1:253" ht="15.75">
      <c r="A7"/>
      <c r="B7" s="341" t="s">
        <v>339</v>
      </c>
      <c r="C7" s="262"/>
      <c r="D7" s="262"/>
      <c r="E7" s="267"/>
      <c r="F7" s="267"/>
      <c r="G7"/>
      <c r="H7"/>
      <c r="I7"/>
      <c r="J7"/>
      <c r="K7"/>
      <c r="L7"/>
      <c r="M7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  <c r="GG7"/>
      <c r="GH7"/>
      <c r="GI7"/>
      <c r="GJ7"/>
      <c r="GK7"/>
      <c r="GL7"/>
      <c r="GM7"/>
      <c r="GN7"/>
      <c r="GO7"/>
      <c r="GP7"/>
      <c r="GQ7"/>
      <c r="GR7"/>
      <c r="GS7"/>
      <c r="GT7"/>
      <c r="GU7"/>
      <c r="GV7"/>
      <c r="GW7"/>
      <c r="GX7"/>
      <c r="GY7"/>
      <c r="GZ7"/>
      <c r="HA7"/>
      <c r="HB7"/>
      <c r="HC7"/>
      <c r="HD7"/>
      <c r="HE7"/>
      <c r="HF7"/>
      <c r="HG7"/>
      <c r="HH7"/>
      <c r="HI7"/>
      <c r="HJ7"/>
      <c r="HK7"/>
      <c r="HL7"/>
      <c r="HM7"/>
      <c r="HN7"/>
      <c r="HO7"/>
      <c r="HP7"/>
      <c r="HQ7"/>
      <c r="HR7"/>
      <c r="HS7"/>
      <c r="HT7"/>
      <c r="HU7"/>
      <c r="HV7"/>
      <c r="HW7"/>
      <c r="HX7"/>
      <c r="HY7"/>
      <c r="HZ7"/>
      <c r="IA7"/>
      <c r="IB7"/>
      <c r="IC7"/>
      <c r="ID7"/>
      <c r="IE7"/>
      <c r="IF7"/>
      <c r="IG7"/>
      <c r="IH7"/>
      <c r="II7"/>
      <c r="IJ7"/>
      <c r="IK7"/>
      <c r="IL7"/>
      <c r="IM7"/>
      <c r="IN7"/>
      <c r="IO7"/>
      <c r="IP7"/>
      <c r="IQ7"/>
      <c r="IR7"/>
      <c r="IS7"/>
    </row>
    <row r="8" spans="1:253" ht="15.75">
      <c r="A8"/>
      <c r="B8" s="265" t="s">
        <v>357</v>
      </c>
      <c r="C8" s="266"/>
      <c r="D8" s="266"/>
      <c r="E8" s="266"/>
      <c r="F8" s="263"/>
      <c r="G8"/>
      <c r="H8"/>
      <c r="I8"/>
      <c r="J8"/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  <c r="GG8"/>
      <c r="GH8"/>
      <c r="GI8"/>
      <c r="GJ8"/>
      <c r="GK8"/>
      <c r="GL8"/>
      <c r="GM8"/>
      <c r="GN8"/>
      <c r="GO8"/>
      <c r="GP8"/>
      <c r="GQ8"/>
      <c r="GR8"/>
      <c r="GS8"/>
      <c r="GT8"/>
      <c r="GU8"/>
      <c r="GV8"/>
      <c r="GW8"/>
      <c r="GX8"/>
      <c r="GY8"/>
      <c r="GZ8"/>
      <c r="HA8"/>
      <c r="HB8"/>
      <c r="HC8"/>
      <c r="HD8"/>
      <c r="HE8"/>
      <c r="HF8"/>
      <c r="HG8"/>
      <c r="HH8"/>
      <c r="HI8"/>
      <c r="HJ8"/>
      <c r="HK8"/>
      <c r="HL8"/>
      <c r="HM8"/>
      <c r="HN8"/>
      <c r="HO8"/>
      <c r="HP8"/>
      <c r="HQ8"/>
      <c r="HR8"/>
      <c r="HS8"/>
      <c r="HT8"/>
      <c r="HU8"/>
      <c r="HV8"/>
      <c r="HW8"/>
      <c r="HX8"/>
      <c r="HY8"/>
      <c r="HZ8"/>
      <c r="IA8"/>
      <c r="IB8"/>
      <c r="IC8"/>
      <c r="ID8"/>
      <c r="IE8"/>
      <c r="IF8"/>
      <c r="IG8"/>
      <c r="IH8"/>
      <c r="II8"/>
      <c r="IJ8"/>
      <c r="IK8"/>
      <c r="IL8"/>
      <c r="IM8"/>
      <c r="IN8"/>
      <c r="IO8"/>
      <c r="IP8"/>
      <c r="IQ8"/>
      <c r="IR8"/>
      <c r="IS8"/>
    </row>
    <row r="9" spans="1:253" ht="15.75">
      <c r="A9"/>
      <c r="B9" s="265" t="s">
        <v>367</v>
      </c>
      <c r="C9" s="266"/>
      <c r="D9" s="266"/>
      <c r="E9" s="266"/>
      <c r="F9" s="263"/>
      <c r="G9"/>
      <c r="H9"/>
      <c r="I9"/>
      <c r="J9"/>
      <c r="K9"/>
      <c r="L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  <c r="GG9"/>
      <c r="GH9"/>
      <c r="GI9"/>
      <c r="GJ9"/>
      <c r="GK9"/>
      <c r="GL9"/>
      <c r="GM9"/>
      <c r="GN9"/>
      <c r="GO9"/>
      <c r="GP9"/>
      <c r="GQ9"/>
      <c r="GR9"/>
      <c r="GS9"/>
      <c r="GT9"/>
      <c r="GU9"/>
      <c r="GV9"/>
      <c r="GW9"/>
      <c r="GX9"/>
      <c r="GY9"/>
      <c r="GZ9"/>
      <c r="HA9"/>
      <c r="HB9"/>
      <c r="HC9"/>
      <c r="HD9"/>
      <c r="HE9"/>
      <c r="HF9"/>
      <c r="HG9"/>
      <c r="HH9"/>
      <c r="HI9"/>
      <c r="HJ9"/>
      <c r="HK9"/>
      <c r="HL9"/>
      <c r="HM9"/>
      <c r="HN9"/>
      <c r="HO9"/>
      <c r="HP9"/>
      <c r="HQ9"/>
      <c r="HR9"/>
      <c r="HS9"/>
      <c r="HT9"/>
      <c r="HU9"/>
      <c r="HV9"/>
      <c r="HW9"/>
      <c r="HX9"/>
      <c r="HY9"/>
      <c r="HZ9"/>
      <c r="IA9"/>
      <c r="IB9"/>
      <c r="IC9"/>
      <c r="ID9"/>
      <c r="IE9"/>
      <c r="IF9"/>
      <c r="IG9"/>
      <c r="IH9"/>
      <c r="II9"/>
      <c r="IJ9"/>
      <c r="IK9"/>
      <c r="IL9"/>
      <c r="IM9"/>
      <c r="IN9"/>
      <c r="IO9"/>
      <c r="IP9"/>
      <c r="IQ9"/>
      <c r="IR9"/>
      <c r="IS9"/>
    </row>
    <row r="10" spans="1:253" ht="15.75">
      <c r="A10"/>
      <c r="B10" s="265" t="s">
        <v>372</v>
      </c>
      <c r="C10" s="266"/>
      <c r="D10" s="266"/>
      <c r="E10" s="266"/>
      <c r="F10" s="263"/>
      <c r="G10"/>
      <c r="H10"/>
      <c r="I10"/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  <c r="GH10"/>
      <c r="GI10"/>
      <c r="GJ10"/>
      <c r="GK10"/>
      <c r="GL10"/>
      <c r="GM10"/>
      <c r="GN10"/>
      <c r="GO10"/>
      <c r="GP10"/>
      <c r="GQ10"/>
      <c r="GR10"/>
      <c r="GS10"/>
      <c r="GT10"/>
      <c r="GU10"/>
      <c r="GV10"/>
      <c r="GW10"/>
      <c r="GX10"/>
      <c r="GY10"/>
      <c r="GZ10"/>
      <c r="HA10"/>
      <c r="HB10"/>
      <c r="HC10"/>
      <c r="HD10"/>
      <c r="HE10"/>
      <c r="HF10"/>
      <c r="HG10"/>
      <c r="HH10"/>
      <c r="HI10"/>
      <c r="HJ10"/>
      <c r="HK10"/>
      <c r="HL10"/>
      <c r="HM10"/>
      <c r="HN10"/>
      <c r="HO10"/>
      <c r="HP10"/>
      <c r="HQ10"/>
      <c r="HR10"/>
      <c r="HS10"/>
      <c r="HT10"/>
      <c r="HU10"/>
      <c r="HV10"/>
      <c r="HW10"/>
      <c r="HX10"/>
      <c r="HY10"/>
      <c r="HZ10"/>
      <c r="IA10"/>
      <c r="IB10"/>
      <c r="IC10"/>
      <c r="ID10"/>
      <c r="IE10"/>
      <c r="IF10"/>
      <c r="IG10"/>
      <c r="IH10"/>
      <c r="II10"/>
      <c r="IJ10"/>
      <c r="IK10"/>
      <c r="IL10"/>
      <c r="IM10"/>
      <c r="IN10"/>
      <c r="IO10"/>
      <c r="IP10"/>
      <c r="IQ10"/>
      <c r="IR10"/>
      <c r="IS10"/>
    </row>
    <row r="11" spans="1:253" ht="16.5">
      <c r="A11"/>
      <c r="B11" s="57"/>
      <c r="C11" s="210"/>
      <c r="D11" s="210"/>
      <c r="E11" s="57"/>
      <c r="F11" s="57"/>
      <c r="G11"/>
      <c r="H11"/>
      <c r="I11"/>
      <c r="J11"/>
      <c r="K11"/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  <c r="GG11"/>
      <c r="GH11"/>
      <c r="GI11"/>
      <c r="GJ11"/>
      <c r="GK11"/>
      <c r="GL11"/>
      <c r="GM11"/>
      <c r="GN11"/>
      <c r="GO11"/>
      <c r="GP11"/>
      <c r="GQ11"/>
      <c r="GR11"/>
      <c r="GS11"/>
      <c r="GT11"/>
      <c r="GU11"/>
      <c r="GV11"/>
      <c r="GW11"/>
      <c r="GX11"/>
      <c r="GY11"/>
      <c r="GZ11"/>
      <c r="HA11"/>
      <c r="HB11"/>
      <c r="HC11"/>
      <c r="HD11"/>
      <c r="HE11"/>
      <c r="HF11"/>
      <c r="HG11"/>
      <c r="HH11"/>
      <c r="HI11"/>
      <c r="HJ11"/>
      <c r="HK11"/>
      <c r="HL11"/>
      <c r="HM11"/>
      <c r="HN11"/>
      <c r="HO11"/>
      <c r="HP11"/>
      <c r="HQ11"/>
      <c r="HR11"/>
      <c r="HS11"/>
      <c r="HT11"/>
      <c r="HU11"/>
      <c r="HV11"/>
      <c r="HW11"/>
      <c r="HX11"/>
      <c r="HY11"/>
      <c r="HZ11"/>
      <c r="IA11"/>
      <c r="IB11"/>
      <c r="IC11"/>
      <c r="ID11"/>
      <c r="IE11"/>
      <c r="IF11"/>
      <c r="IG11"/>
      <c r="IH11"/>
      <c r="II11"/>
      <c r="IJ11"/>
      <c r="IK11"/>
      <c r="IL11"/>
      <c r="IM11"/>
      <c r="IN11"/>
      <c r="IO11"/>
      <c r="IP11"/>
      <c r="IQ11"/>
      <c r="IR11"/>
      <c r="IS11"/>
    </row>
    <row r="12" spans="1:253" ht="16.5">
      <c r="A12" s="361" t="s">
        <v>216</v>
      </c>
      <c r="B12" s="361"/>
      <c r="C12" s="361"/>
      <c r="D12" s="361"/>
      <c r="E12" s="57"/>
      <c r="F12" s="57"/>
      <c r="G12"/>
      <c r="H12"/>
      <c r="I12"/>
      <c r="J12"/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  <c r="GG12"/>
      <c r="GH12"/>
      <c r="GI12"/>
      <c r="GJ12"/>
      <c r="GK12"/>
      <c r="GL12"/>
      <c r="GM12"/>
      <c r="GN12"/>
      <c r="GO12"/>
      <c r="GP12"/>
      <c r="GQ12"/>
      <c r="GR12"/>
      <c r="GS12"/>
      <c r="GT12"/>
      <c r="GU12"/>
      <c r="GV12"/>
      <c r="GW12"/>
      <c r="GX12"/>
      <c r="GY12"/>
      <c r="GZ12"/>
      <c r="HA12"/>
      <c r="HB12"/>
      <c r="HC12"/>
      <c r="HD12"/>
      <c r="HE12"/>
      <c r="HF12"/>
      <c r="HG12"/>
      <c r="HH12"/>
      <c r="HI12"/>
      <c r="HJ12"/>
      <c r="HK12"/>
      <c r="HL12"/>
      <c r="HM12"/>
      <c r="HN12"/>
      <c r="HO12"/>
      <c r="HP12"/>
      <c r="HQ12"/>
      <c r="HR12"/>
      <c r="HS12"/>
      <c r="HT12"/>
      <c r="HU12"/>
      <c r="HV12"/>
      <c r="HW12"/>
      <c r="HX12"/>
      <c r="HY12"/>
      <c r="HZ12"/>
      <c r="IA12"/>
      <c r="IB12"/>
      <c r="IC12"/>
      <c r="ID12"/>
      <c r="IE12"/>
      <c r="IF12"/>
      <c r="IG12"/>
      <c r="IH12"/>
      <c r="II12"/>
      <c r="IJ12"/>
      <c r="IK12"/>
      <c r="IL12"/>
      <c r="IM12"/>
      <c r="IN12"/>
      <c r="IO12"/>
      <c r="IP12"/>
      <c r="IQ12"/>
      <c r="IR12"/>
      <c r="IS12"/>
    </row>
    <row r="13" spans="1:253" ht="16.5">
      <c r="A13" s="361" t="s">
        <v>229</v>
      </c>
      <c r="B13" s="361"/>
      <c r="C13" s="361"/>
      <c r="D13" s="361"/>
      <c r="E13" s="362"/>
      <c r="F13" s="57"/>
      <c r="G13"/>
      <c r="H13"/>
      <c r="I13"/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  <c r="GH13"/>
      <c r="GI13"/>
      <c r="GJ13"/>
      <c r="GK13"/>
      <c r="GL13"/>
      <c r="GM13"/>
      <c r="GN13"/>
      <c r="GO13"/>
      <c r="GP13"/>
      <c r="GQ13"/>
      <c r="GR13"/>
      <c r="GS13"/>
      <c r="GT13"/>
      <c r="GU13"/>
      <c r="GV13"/>
      <c r="GW13"/>
      <c r="GX13"/>
      <c r="GY13"/>
      <c r="GZ13"/>
      <c r="HA13"/>
      <c r="HB13"/>
      <c r="HC13"/>
      <c r="HD13"/>
      <c r="HE13"/>
      <c r="HF13"/>
      <c r="HG13"/>
      <c r="HH13"/>
      <c r="HI13"/>
      <c r="HJ13"/>
      <c r="HK13"/>
      <c r="HL13"/>
      <c r="HM13"/>
      <c r="HN13"/>
      <c r="HO13"/>
      <c r="HP13"/>
      <c r="HQ13"/>
      <c r="HR13"/>
      <c r="HS13"/>
      <c r="HT13"/>
      <c r="HU13"/>
      <c r="HV13"/>
      <c r="HW13"/>
      <c r="HX13"/>
      <c r="HY13"/>
      <c r="HZ13"/>
      <c r="IA13"/>
      <c r="IB13"/>
      <c r="IC13"/>
      <c r="ID13"/>
      <c r="IE13"/>
      <c r="IF13"/>
      <c r="IG13"/>
      <c r="IH13"/>
      <c r="II13"/>
      <c r="IJ13"/>
      <c r="IK13"/>
      <c r="IL13"/>
      <c r="IM13"/>
      <c r="IN13"/>
      <c r="IO13"/>
      <c r="IP13"/>
      <c r="IQ13"/>
      <c r="IR13"/>
      <c r="IS13"/>
    </row>
    <row r="14" spans="1:253" ht="16.5">
      <c r="A14" s="361" t="s">
        <v>217</v>
      </c>
      <c r="B14" s="361"/>
      <c r="C14" s="361"/>
      <c r="D14" s="361"/>
      <c r="E14" s="57"/>
      <c r="F14" s="57"/>
      <c r="G14"/>
      <c r="H14"/>
      <c r="I14"/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  <c r="GH14"/>
      <c r="GI14"/>
      <c r="GJ14"/>
      <c r="GK14"/>
      <c r="GL14"/>
      <c r="GM14"/>
      <c r="GN14"/>
      <c r="GO14"/>
      <c r="GP14"/>
      <c r="GQ14"/>
      <c r="GR14"/>
      <c r="GS14"/>
      <c r="GT14"/>
      <c r="GU14"/>
      <c r="GV14"/>
      <c r="GW14"/>
      <c r="GX14"/>
      <c r="GY14"/>
      <c r="GZ14"/>
      <c r="HA14"/>
      <c r="HB14"/>
      <c r="HC14"/>
      <c r="HD14"/>
      <c r="HE14"/>
      <c r="HF14"/>
      <c r="HG14"/>
      <c r="HH14"/>
      <c r="HI14"/>
      <c r="HJ14"/>
      <c r="HK14"/>
      <c r="HL14"/>
      <c r="HM14"/>
      <c r="HN14"/>
      <c r="HO14"/>
      <c r="HP14"/>
      <c r="HQ14"/>
      <c r="HR14"/>
      <c r="HS14"/>
      <c r="HT14"/>
      <c r="HU14"/>
      <c r="HV14"/>
      <c r="HW14"/>
      <c r="HX14"/>
      <c r="HY14"/>
      <c r="HZ14"/>
      <c r="IA14"/>
      <c r="IB14"/>
      <c r="IC14"/>
      <c r="ID14"/>
      <c r="IE14"/>
      <c r="IF14"/>
      <c r="IG14"/>
      <c r="IH14"/>
      <c r="II14"/>
      <c r="IJ14"/>
      <c r="IK14"/>
      <c r="IL14"/>
      <c r="IM14"/>
      <c r="IN14"/>
      <c r="IO14"/>
      <c r="IP14"/>
      <c r="IQ14"/>
      <c r="IR14"/>
      <c r="IS14"/>
    </row>
    <row r="15" spans="1:253" ht="16.5">
      <c r="A15" s="363" t="s">
        <v>303</v>
      </c>
      <c r="B15" s="363"/>
      <c r="C15" s="363"/>
      <c r="D15" s="363"/>
      <c r="E15" s="362"/>
      <c r="F15" s="57"/>
      <c r="G15"/>
      <c r="H15"/>
      <c r="I15"/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  <c r="GG15"/>
      <c r="GH15"/>
      <c r="GI15"/>
      <c r="GJ15"/>
      <c r="GK15"/>
      <c r="GL15"/>
      <c r="GM15"/>
      <c r="GN15"/>
      <c r="GO15"/>
      <c r="GP15"/>
      <c r="GQ15"/>
      <c r="GR15"/>
      <c r="GS15"/>
      <c r="GT15"/>
      <c r="GU15"/>
      <c r="GV15"/>
      <c r="GW15"/>
      <c r="GX15"/>
      <c r="GY15"/>
      <c r="GZ15"/>
      <c r="HA15"/>
      <c r="HB15"/>
      <c r="HC15"/>
      <c r="HD15"/>
      <c r="HE15"/>
      <c r="HF15"/>
      <c r="HG15"/>
      <c r="HH15"/>
      <c r="HI15"/>
      <c r="HJ15"/>
      <c r="HK15"/>
      <c r="HL15"/>
      <c r="HM15"/>
      <c r="HN15"/>
      <c r="HO15"/>
      <c r="HP15"/>
      <c r="HQ15"/>
      <c r="HR15"/>
      <c r="HS15"/>
      <c r="HT15"/>
      <c r="HU15"/>
      <c r="HV15"/>
      <c r="HW15"/>
      <c r="HX15"/>
      <c r="HY15"/>
      <c r="HZ15"/>
      <c r="IA15"/>
      <c r="IB15"/>
      <c r="IC15"/>
      <c r="ID15"/>
      <c r="IE15"/>
      <c r="IF15"/>
      <c r="IG15"/>
      <c r="IH15"/>
      <c r="II15"/>
      <c r="IJ15"/>
      <c r="IK15"/>
      <c r="IL15"/>
      <c r="IM15"/>
      <c r="IN15"/>
      <c r="IO15"/>
      <c r="IP15"/>
      <c r="IQ15"/>
      <c r="IR15"/>
      <c r="IS15"/>
    </row>
    <row r="16" spans="1:253" ht="16.5">
      <c r="A16"/>
      <c r="B16" s="57"/>
      <c r="C16" s="210"/>
      <c r="D16" s="210"/>
      <c r="E16" s="57"/>
      <c r="F16" s="57"/>
      <c r="G16"/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  <c r="GG16"/>
      <c r="GH16"/>
      <c r="GI16"/>
      <c r="GJ16"/>
      <c r="GK16"/>
      <c r="GL16"/>
      <c r="GM16"/>
      <c r="GN16"/>
      <c r="GO16"/>
      <c r="GP16"/>
      <c r="GQ16"/>
      <c r="GR16"/>
      <c r="GS16"/>
      <c r="GT16"/>
      <c r="GU16"/>
      <c r="GV16"/>
      <c r="GW16"/>
      <c r="GX16"/>
      <c r="GY16"/>
      <c r="GZ16"/>
      <c r="HA16"/>
      <c r="HB16"/>
      <c r="HC16"/>
      <c r="HD16"/>
      <c r="HE16"/>
      <c r="HF16"/>
      <c r="HG16"/>
      <c r="HH16"/>
      <c r="HI16"/>
      <c r="HJ16"/>
      <c r="HK16"/>
      <c r="HL16"/>
      <c r="HM16"/>
      <c r="HN16"/>
      <c r="HO16"/>
      <c r="HP16"/>
      <c r="HQ16"/>
      <c r="HR16"/>
      <c r="HS16"/>
      <c r="HT16"/>
      <c r="HU16"/>
      <c r="HV16"/>
      <c r="HW16"/>
      <c r="HX16"/>
      <c r="HY16"/>
      <c r="HZ16"/>
      <c r="IA16"/>
      <c r="IB16"/>
      <c r="IC16"/>
      <c r="ID16"/>
      <c r="IE16"/>
      <c r="IF16"/>
      <c r="IG16"/>
      <c r="IH16"/>
      <c r="II16"/>
      <c r="IJ16"/>
      <c r="IK16"/>
      <c r="IL16"/>
      <c r="IM16"/>
      <c r="IN16"/>
      <c r="IO16"/>
      <c r="IP16"/>
      <c r="IQ16"/>
      <c r="IR16"/>
      <c r="IS16"/>
    </row>
    <row r="17" spans="1:9" ht="19.5" thickBot="1">
      <c r="A17" s="81"/>
      <c r="B17" s="82"/>
      <c r="C17" s="83"/>
      <c r="D17" s="7" t="s">
        <v>98</v>
      </c>
      <c r="E17" s="83"/>
      <c r="F17" s="53"/>
    </row>
    <row r="18" spans="1:9" ht="33.75" thickBot="1">
      <c r="A18" s="333" t="s">
        <v>100</v>
      </c>
      <c r="B18" s="334" t="s">
        <v>6</v>
      </c>
      <c r="C18" s="335" t="s">
        <v>7</v>
      </c>
      <c r="D18" s="340" t="s">
        <v>304</v>
      </c>
      <c r="E18" s="84"/>
      <c r="F18" s="84"/>
    </row>
    <row r="19" spans="1:9" ht="21" customHeight="1" thickBot="1">
      <c r="A19" s="336" t="s">
        <v>57</v>
      </c>
      <c r="B19" s="337"/>
      <c r="C19" s="338"/>
      <c r="D19" s="339">
        <f>D20+D24+D29+D38+D50+D62+D73+D79+D83+D87+D103+D116+D137+D124</f>
        <v>52032713.950000003</v>
      </c>
      <c r="E19" s="59"/>
      <c r="F19" s="85"/>
    </row>
    <row r="20" spans="1:9" ht="41.25" customHeight="1">
      <c r="A20" s="291" t="s">
        <v>313</v>
      </c>
      <c r="B20" s="292" t="s">
        <v>175</v>
      </c>
      <c r="C20" s="292"/>
      <c r="D20" s="293">
        <f>D21</f>
        <v>64400</v>
      </c>
      <c r="E20" s="86"/>
      <c r="F20" s="85"/>
    </row>
    <row r="21" spans="1:9" ht="18.75" customHeight="1" thickBot="1">
      <c r="A21" s="102" t="s">
        <v>178</v>
      </c>
      <c r="B21" s="66" t="s">
        <v>176</v>
      </c>
      <c r="C21" s="66"/>
      <c r="D21" s="183">
        <f>D22</f>
        <v>64400</v>
      </c>
      <c r="E21" s="86"/>
      <c r="F21" s="85"/>
    </row>
    <row r="22" spans="1:9" ht="17.25" customHeight="1" thickBot="1">
      <c r="A22" s="184" t="s">
        <v>46</v>
      </c>
      <c r="B22" s="66" t="s">
        <v>177</v>
      </c>
      <c r="C22" s="66"/>
      <c r="D22" s="183">
        <f>D23</f>
        <v>64400</v>
      </c>
      <c r="E22" s="86"/>
      <c r="F22" s="85"/>
      <c r="I22" s="244"/>
    </row>
    <row r="23" spans="1:9" ht="36.200000000000003" customHeight="1">
      <c r="A23" s="109" t="s">
        <v>25</v>
      </c>
      <c r="B23" s="66" t="s">
        <v>177</v>
      </c>
      <c r="C23" s="66" t="s">
        <v>26</v>
      </c>
      <c r="D23" s="183">
        <v>64400</v>
      </c>
      <c r="E23" s="86"/>
      <c r="F23" s="85"/>
    </row>
    <row r="24" spans="1:9" ht="50.25" customHeight="1">
      <c r="A24" s="181" t="s">
        <v>309</v>
      </c>
      <c r="B24" s="64" t="s">
        <v>171</v>
      </c>
      <c r="C24" s="64"/>
      <c r="D24" s="182">
        <f>D25</f>
        <v>67500</v>
      </c>
      <c r="E24" s="87"/>
      <c r="F24" s="85"/>
    </row>
    <row r="25" spans="1:9" ht="37.35" customHeight="1">
      <c r="A25" s="102" t="s">
        <v>174</v>
      </c>
      <c r="B25" s="66" t="s">
        <v>172</v>
      </c>
      <c r="C25" s="66"/>
      <c r="D25" s="183">
        <f>D26</f>
        <v>67500</v>
      </c>
      <c r="E25" s="87"/>
      <c r="F25" s="85"/>
    </row>
    <row r="26" spans="1:9" ht="37.35" customHeight="1">
      <c r="A26" s="116" t="s">
        <v>218</v>
      </c>
      <c r="B26" s="66" t="s">
        <v>173</v>
      </c>
      <c r="C26" s="66"/>
      <c r="D26" s="183">
        <f>D28+D27</f>
        <v>67500</v>
      </c>
      <c r="E26" s="87"/>
      <c r="F26" s="85"/>
    </row>
    <row r="27" spans="1:9" ht="37.35" customHeight="1">
      <c r="A27" s="116" t="s">
        <v>15</v>
      </c>
      <c r="B27" s="66" t="s">
        <v>173</v>
      </c>
      <c r="C27" s="66" t="s">
        <v>16</v>
      </c>
      <c r="D27" s="183">
        <v>12000</v>
      </c>
      <c r="E27" s="87"/>
      <c r="F27" s="85"/>
    </row>
    <row r="28" spans="1:9" ht="37.35" customHeight="1">
      <c r="A28" s="109" t="s">
        <v>25</v>
      </c>
      <c r="B28" s="66" t="s">
        <v>173</v>
      </c>
      <c r="C28" s="66" t="s">
        <v>26</v>
      </c>
      <c r="D28" s="183">
        <v>55500</v>
      </c>
      <c r="E28" s="87"/>
      <c r="F28" s="85"/>
    </row>
    <row r="29" spans="1:9" ht="36" customHeight="1">
      <c r="A29" s="201" t="s">
        <v>322</v>
      </c>
      <c r="B29" s="64" t="s">
        <v>196</v>
      </c>
      <c r="C29" s="64"/>
      <c r="D29" s="182">
        <f>D30+D33</f>
        <v>61500</v>
      </c>
      <c r="E29" s="87"/>
      <c r="F29" s="85"/>
    </row>
    <row r="30" spans="1:9" ht="18.75" customHeight="1">
      <c r="A30" s="254" t="s">
        <v>226</v>
      </c>
      <c r="B30" s="66" t="s">
        <v>193</v>
      </c>
      <c r="C30" s="66"/>
      <c r="D30" s="183">
        <f>D31</f>
        <v>18000</v>
      </c>
      <c r="E30" s="87"/>
      <c r="F30" s="85"/>
    </row>
    <row r="31" spans="1:9" ht="21" customHeight="1">
      <c r="A31" s="254" t="s">
        <v>227</v>
      </c>
      <c r="B31" s="66" t="s">
        <v>264</v>
      </c>
      <c r="C31" s="66"/>
      <c r="D31" s="183">
        <f>D32</f>
        <v>18000</v>
      </c>
      <c r="E31" s="87"/>
      <c r="F31" s="85"/>
    </row>
    <row r="32" spans="1:9" ht="33.75" customHeight="1">
      <c r="A32" s="105" t="s">
        <v>25</v>
      </c>
      <c r="B32" s="66" t="s">
        <v>264</v>
      </c>
      <c r="C32" s="66" t="s">
        <v>26</v>
      </c>
      <c r="D32" s="183">
        <v>18000</v>
      </c>
      <c r="E32" s="87"/>
      <c r="F32" s="85"/>
    </row>
    <row r="33" spans="1:6" ht="18" customHeight="1">
      <c r="A33" s="105" t="s">
        <v>221</v>
      </c>
      <c r="B33" s="66" t="s">
        <v>246</v>
      </c>
      <c r="C33" s="66"/>
      <c r="D33" s="183">
        <f>D34</f>
        <v>43500</v>
      </c>
      <c r="E33" s="87"/>
      <c r="F33" s="85"/>
    </row>
    <row r="34" spans="1:6" ht="18.75" customHeight="1">
      <c r="A34" s="109" t="s">
        <v>46</v>
      </c>
      <c r="B34" s="66" t="s">
        <v>247</v>
      </c>
      <c r="C34" s="66"/>
      <c r="D34" s="183">
        <f>D36+D35+D37</f>
        <v>43500</v>
      </c>
      <c r="E34" s="87"/>
      <c r="F34" s="85"/>
    </row>
    <row r="35" spans="1:6" ht="34.5" customHeight="1">
      <c r="A35" s="308" t="s">
        <v>15</v>
      </c>
      <c r="B35" s="69" t="s">
        <v>247</v>
      </c>
      <c r="C35" s="69" t="s">
        <v>16</v>
      </c>
      <c r="D35" s="187">
        <v>0</v>
      </c>
      <c r="E35" s="87"/>
      <c r="F35" s="85"/>
    </row>
    <row r="36" spans="1:6" ht="33.75" customHeight="1">
      <c r="A36" s="146" t="s">
        <v>25</v>
      </c>
      <c r="B36" s="272" t="s">
        <v>247</v>
      </c>
      <c r="C36" s="69" t="s">
        <v>26</v>
      </c>
      <c r="D36" s="187">
        <v>24500</v>
      </c>
      <c r="E36" s="87"/>
      <c r="F36" s="87"/>
    </row>
    <row r="37" spans="1:6" ht="19.5" customHeight="1">
      <c r="A37" s="138" t="s">
        <v>283</v>
      </c>
      <c r="B37" s="272" t="s">
        <v>247</v>
      </c>
      <c r="C37" s="69" t="s">
        <v>281</v>
      </c>
      <c r="D37" s="187">
        <v>19000</v>
      </c>
      <c r="E37" s="87"/>
      <c r="F37" s="87"/>
    </row>
    <row r="38" spans="1:6" ht="51" customHeight="1">
      <c r="A38" s="186" t="s">
        <v>316</v>
      </c>
      <c r="B38" s="68" t="s">
        <v>222</v>
      </c>
      <c r="C38" s="68"/>
      <c r="D38" s="189">
        <f>D39+D44+D47</f>
        <v>4173493</v>
      </c>
      <c r="E38" s="87"/>
      <c r="F38" s="85"/>
    </row>
    <row r="39" spans="1:6" ht="18.75" customHeight="1">
      <c r="A39" s="102" t="s">
        <v>214</v>
      </c>
      <c r="B39" s="71" t="s">
        <v>206</v>
      </c>
      <c r="C39" s="71"/>
      <c r="D39" s="190">
        <f>D40</f>
        <v>3193943</v>
      </c>
      <c r="E39" s="87"/>
      <c r="F39" s="85"/>
    </row>
    <row r="40" spans="1:6" ht="17.25" customHeight="1">
      <c r="A40" s="116" t="s">
        <v>64</v>
      </c>
      <c r="B40" s="71" t="s">
        <v>258</v>
      </c>
      <c r="C40" s="71"/>
      <c r="D40" s="190">
        <f>D41+D42+D43</f>
        <v>3193943</v>
      </c>
      <c r="E40" s="87"/>
      <c r="F40" s="85"/>
    </row>
    <row r="41" spans="1:6" ht="16.5" customHeight="1">
      <c r="A41" s="109" t="s">
        <v>65</v>
      </c>
      <c r="B41" s="71" t="s">
        <v>258</v>
      </c>
      <c r="C41" s="71" t="s">
        <v>66</v>
      </c>
      <c r="D41" s="190">
        <v>1804841</v>
      </c>
      <c r="E41" s="87"/>
      <c r="F41" s="85"/>
    </row>
    <row r="42" spans="1:6" ht="37.5" customHeight="1">
      <c r="A42" s="109" t="s">
        <v>25</v>
      </c>
      <c r="B42" s="71" t="s">
        <v>258</v>
      </c>
      <c r="C42" s="71" t="s">
        <v>26</v>
      </c>
      <c r="D42" s="190">
        <v>1070102</v>
      </c>
      <c r="E42" s="87"/>
      <c r="F42" s="85"/>
    </row>
    <row r="43" spans="1:6" ht="16.5" customHeight="1">
      <c r="A43" s="184" t="s">
        <v>27</v>
      </c>
      <c r="B43" s="71" t="s">
        <v>258</v>
      </c>
      <c r="C43" s="120" t="s">
        <v>28</v>
      </c>
      <c r="D43" s="190">
        <v>319000</v>
      </c>
      <c r="E43" s="87"/>
      <c r="F43" s="85"/>
    </row>
    <row r="44" spans="1:6" ht="32.25" customHeight="1">
      <c r="A44" s="106" t="s">
        <v>215</v>
      </c>
      <c r="B44" s="71" t="s">
        <v>259</v>
      </c>
      <c r="C44" s="120"/>
      <c r="D44" s="190">
        <f>D45</f>
        <v>289550</v>
      </c>
      <c r="E44" s="87"/>
      <c r="F44" s="85"/>
    </row>
    <row r="45" spans="1:6" ht="19.5" customHeight="1">
      <c r="A45" s="106" t="s">
        <v>79</v>
      </c>
      <c r="B45" s="71" t="s">
        <v>260</v>
      </c>
      <c r="C45" s="120"/>
      <c r="D45" s="190">
        <f>D46</f>
        <v>289550</v>
      </c>
      <c r="E45" s="87"/>
      <c r="F45" s="85"/>
    </row>
    <row r="46" spans="1:6" ht="36.75" customHeight="1">
      <c r="A46" s="109" t="s">
        <v>25</v>
      </c>
      <c r="B46" s="71" t="s">
        <v>260</v>
      </c>
      <c r="C46" s="120" t="s">
        <v>26</v>
      </c>
      <c r="D46" s="190">
        <v>289550</v>
      </c>
      <c r="E46" s="87"/>
      <c r="F46" s="85"/>
    </row>
    <row r="47" spans="1:6" ht="17.25" customHeight="1">
      <c r="A47" s="353" t="s">
        <v>363</v>
      </c>
      <c r="B47" s="71" t="s">
        <v>362</v>
      </c>
      <c r="C47" s="120"/>
      <c r="D47" s="190">
        <f>D48</f>
        <v>690000</v>
      </c>
      <c r="E47" s="87"/>
      <c r="F47" s="85"/>
    </row>
    <row r="48" spans="1:6" ht="18" customHeight="1">
      <c r="A48" s="353" t="s">
        <v>364</v>
      </c>
      <c r="B48" s="71" t="s">
        <v>361</v>
      </c>
      <c r="C48" s="120"/>
      <c r="D48" s="190">
        <f>D49</f>
        <v>690000</v>
      </c>
      <c r="E48" s="87"/>
      <c r="F48" s="85"/>
    </row>
    <row r="49" spans="1:6" ht="36.75" customHeight="1">
      <c r="A49" s="355" t="s">
        <v>25</v>
      </c>
      <c r="B49" s="71" t="s">
        <v>361</v>
      </c>
      <c r="C49" s="120" t="s">
        <v>26</v>
      </c>
      <c r="D49" s="190">
        <v>690000</v>
      </c>
      <c r="E49" s="87"/>
      <c r="F49" s="85"/>
    </row>
    <row r="50" spans="1:6" ht="55.5" customHeight="1">
      <c r="A50" s="188" t="s">
        <v>312</v>
      </c>
      <c r="B50" s="202" t="s">
        <v>211</v>
      </c>
      <c r="C50" s="202"/>
      <c r="D50" s="182">
        <f>D51+D56+D59</f>
        <v>16620965</v>
      </c>
      <c r="E50" s="87"/>
      <c r="F50" s="85"/>
    </row>
    <row r="51" spans="1:6" ht="19.5" customHeight="1">
      <c r="A51" s="108" t="s">
        <v>225</v>
      </c>
      <c r="B51" s="125" t="s">
        <v>223</v>
      </c>
      <c r="C51" s="125"/>
      <c r="D51" s="183">
        <f>D52+D54</f>
        <v>404295</v>
      </c>
      <c r="E51" s="87"/>
      <c r="F51" s="85"/>
    </row>
    <row r="52" spans="1:6" ht="19.5" customHeight="1">
      <c r="A52" s="108" t="s">
        <v>284</v>
      </c>
      <c r="B52" s="125" t="s">
        <v>249</v>
      </c>
      <c r="C52" s="125"/>
      <c r="D52" s="286">
        <f>D53</f>
        <v>0</v>
      </c>
      <c r="E52" s="87"/>
      <c r="F52" s="85"/>
    </row>
    <row r="53" spans="1:6" ht="18.75" customHeight="1">
      <c r="A53" s="146" t="s">
        <v>219</v>
      </c>
      <c r="B53" s="125" t="s">
        <v>249</v>
      </c>
      <c r="C53" s="125" t="s">
        <v>220</v>
      </c>
      <c r="D53" s="219">
        <v>0</v>
      </c>
      <c r="E53" s="87"/>
      <c r="F53" s="85"/>
    </row>
    <row r="54" spans="1:6" ht="19.5" customHeight="1">
      <c r="A54" s="150" t="s">
        <v>288</v>
      </c>
      <c r="B54" s="69" t="s">
        <v>289</v>
      </c>
      <c r="C54" s="125"/>
      <c r="D54" s="137">
        <f>D55</f>
        <v>404295</v>
      </c>
      <c r="E54" s="87"/>
      <c r="F54" s="85"/>
    </row>
    <row r="55" spans="1:6" ht="33.75" customHeight="1">
      <c r="A55" s="109" t="s">
        <v>25</v>
      </c>
      <c r="B55" s="127" t="s">
        <v>289</v>
      </c>
      <c r="C55" s="125" t="s">
        <v>26</v>
      </c>
      <c r="D55" s="137">
        <v>404295</v>
      </c>
      <c r="E55" s="87"/>
      <c r="F55" s="85"/>
    </row>
    <row r="56" spans="1:6" ht="21" customHeight="1">
      <c r="A56" s="276" t="s">
        <v>188</v>
      </c>
      <c r="B56" s="236" t="s">
        <v>240</v>
      </c>
      <c r="C56" s="236"/>
      <c r="D56" s="185">
        <f>D57</f>
        <v>0</v>
      </c>
      <c r="E56" s="87"/>
      <c r="F56" s="85"/>
    </row>
    <row r="57" spans="1:6" ht="36.75" customHeight="1">
      <c r="A57" s="110" t="s">
        <v>189</v>
      </c>
      <c r="B57" s="65" t="s">
        <v>245</v>
      </c>
      <c r="C57" s="65"/>
      <c r="D57" s="183">
        <f>D58</f>
        <v>0</v>
      </c>
      <c r="E57" s="87"/>
      <c r="F57" s="85"/>
    </row>
    <row r="58" spans="1:6" ht="21" customHeight="1">
      <c r="A58" s="191" t="s">
        <v>53</v>
      </c>
      <c r="B58" s="193" t="s">
        <v>245</v>
      </c>
      <c r="C58" s="192" t="s">
        <v>54</v>
      </c>
      <c r="D58" s="194">
        <v>0</v>
      </c>
      <c r="E58" s="87"/>
      <c r="F58" s="85"/>
    </row>
    <row r="59" spans="1:6" ht="35.25" customHeight="1">
      <c r="A59" s="146" t="s">
        <v>332</v>
      </c>
      <c r="B59" s="127" t="s">
        <v>265</v>
      </c>
      <c r="C59" s="126"/>
      <c r="D59" s="137">
        <f>D60</f>
        <v>16216670</v>
      </c>
      <c r="E59" s="87"/>
      <c r="F59" s="85"/>
    </row>
    <row r="60" spans="1:6" ht="67.5" customHeight="1">
      <c r="A60" s="146" t="s">
        <v>333</v>
      </c>
      <c r="B60" s="127" t="s">
        <v>335</v>
      </c>
      <c r="C60" s="126"/>
      <c r="D60" s="137">
        <f>D61</f>
        <v>16216670</v>
      </c>
      <c r="E60" s="87"/>
      <c r="F60" s="85"/>
    </row>
    <row r="61" spans="1:6" ht="19.5" customHeight="1">
      <c r="A61" s="191" t="s">
        <v>53</v>
      </c>
      <c r="B61" s="127" t="s">
        <v>335</v>
      </c>
      <c r="C61" s="126" t="s">
        <v>54</v>
      </c>
      <c r="D61" s="137">
        <v>16216670</v>
      </c>
      <c r="E61" s="87"/>
      <c r="F61" s="85"/>
    </row>
    <row r="62" spans="1:6" ht="55.5" customHeight="1">
      <c r="A62" s="305" t="s">
        <v>307</v>
      </c>
      <c r="B62" s="306" t="s">
        <v>183</v>
      </c>
      <c r="C62" s="306"/>
      <c r="D62" s="307">
        <f>D63+D70</f>
        <v>50500</v>
      </c>
      <c r="E62" s="87"/>
      <c r="F62" s="85"/>
    </row>
    <row r="63" spans="1:6" ht="15" customHeight="1">
      <c r="A63" s="103" t="s">
        <v>169</v>
      </c>
      <c r="B63" s="198" t="s">
        <v>233</v>
      </c>
      <c r="C63" s="214"/>
      <c r="D63" s="215">
        <f>D64+D68</f>
        <v>41000</v>
      </c>
      <c r="E63" s="87"/>
      <c r="F63" s="85"/>
    </row>
    <row r="64" spans="1:6" ht="36" customHeight="1">
      <c r="A64" s="234" t="s">
        <v>37</v>
      </c>
      <c r="B64" s="66" t="s">
        <v>243</v>
      </c>
      <c r="C64" s="69"/>
      <c r="D64" s="183">
        <f>D66+D65+D67</f>
        <v>11000</v>
      </c>
      <c r="E64" s="87"/>
      <c r="F64" s="85"/>
    </row>
    <row r="65" spans="1:6" ht="36.75" customHeight="1">
      <c r="A65" s="116" t="s">
        <v>15</v>
      </c>
      <c r="B65" s="66" t="s">
        <v>243</v>
      </c>
      <c r="C65" s="69" t="s">
        <v>16</v>
      </c>
      <c r="D65" s="183">
        <v>7000</v>
      </c>
      <c r="E65" s="87"/>
      <c r="F65" s="85"/>
    </row>
    <row r="66" spans="1:6" ht="35.25" customHeight="1">
      <c r="A66" s="273" t="s">
        <v>25</v>
      </c>
      <c r="B66" s="66" t="s">
        <v>243</v>
      </c>
      <c r="C66" s="66" t="s">
        <v>26</v>
      </c>
      <c r="D66" s="183">
        <v>4000</v>
      </c>
      <c r="E66" s="87"/>
      <c r="F66" s="85"/>
    </row>
    <row r="67" spans="1:6" ht="20.25" customHeight="1">
      <c r="A67" s="138" t="s">
        <v>283</v>
      </c>
      <c r="B67" s="66" t="s">
        <v>243</v>
      </c>
      <c r="C67" s="66" t="s">
        <v>281</v>
      </c>
      <c r="D67" s="183">
        <v>0</v>
      </c>
      <c r="E67" s="87"/>
      <c r="F67" s="85"/>
    </row>
    <row r="68" spans="1:6" ht="34.5" customHeight="1">
      <c r="A68" s="230" t="s">
        <v>239</v>
      </c>
      <c r="B68" s="66" t="s">
        <v>266</v>
      </c>
      <c r="C68" s="66"/>
      <c r="D68" s="183">
        <f>D69</f>
        <v>30000</v>
      </c>
      <c r="E68" s="87"/>
      <c r="F68" s="85"/>
    </row>
    <row r="69" spans="1:6" ht="35.25" customHeight="1">
      <c r="A69" s="114" t="s">
        <v>25</v>
      </c>
      <c r="B69" s="66" t="s">
        <v>266</v>
      </c>
      <c r="C69" s="66" t="s">
        <v>26</v>
      </c>
      <c r="D69" s="183">
        <v>30000</v>
      </c>
      <c r="E69" s="87"/>
      <c r="F69" s="85"/>
    </row>
    <row r="70" spans="1:6" ht="19.5" customHeight="1">
      <c r="A70" s="107" t="s">
        <v>213</v>
      </c>
      <c r="B70" s="71" t="s">
        <v>256</v>
      </c>
      <c r="C70" s="71"/>
      <c r="D70" s="190">
        <f>D71</f>
        <v>9500</v>
      </c>
      <c r="E70" s="87"/>
      <c r="F70" s="85"/>
    </row>
    <row r="71" spans="1:6" ht="36" customHeight="1">
      <c r="A71" s="119" t="s">
        <v>78</v>
      </c>
      <c r="B71" s="66" t="s">
        <v>267</v>
      </c>
      <c r="C71" s="71"/>
      <c r="D71" s="190">
        <f>D72</f>
        <v>9500</v>
      </c>
      <c r="E71" s="87"/>
      <c r="F71" s="85"/>
    </row>
    <row r="72" spans="1:6" ht="36.75" customHeight="1">
      <c r="A72" s="114" t="s">
        <v>25</v>
      </c>
      <c r="B72" s="66" t="s">
        <v>267</v>
      </c>
      <c r="C72" s="71" t="s">
        <v>26</v>
      </c>
      <c r="D72" s="190">
        <f>[2]Вед.2019!G193</f>
        <v>9500</v>
      </c>
      <c r="E72" s="87"/>
      <c r="F72" s="85"/>
    </row>
    <row r="73" spans="1:6" ht="53.25" customHeight="1">
      <c r="A73" s="253" t="s">
        <v>310</v>
      </c>
      <c r="B73" s="232" t="s">
        <v>179</v>
      </c>
      <c r="C73" s="232"/>
      <c r="D73" s="233">
        <f>D74+D77</f>
        <v>9703600</v>
      </c>
      <c r="E73" s="87"/>
      <c r="F73" s="85"/>
    </row>
    <row r="74" spans="1:6" ht="33.75" customHeight="1">
      <c r="A74" s="220" t="s">
        <v>182</v>
      </c>
      <c r="B74" s="198" t="s">
        <v>180</v>
      </c>
      <c r="C74" s="198"/>
      <c r="D74" s="215">
        <f>D75</f>
        <v>521600</v>
      </c>
      <c r="E74" s="87"/>
      <c r="F74" s="85"/>
    </row>
    <row r="75" spans="1:6" ht="36.75" customHeight="1">
      <c r="A75" s="221" t="s">
        <v>48</v>
      </c>
      <c r="B75" s="69" t="s">
        <v>181</v>
      </c>
      <c r="C75" s="66"/>
      <c r="D75" s="185">
        <f>D76</f>
        <v>521600</v>
      </c>
      <c r="E75" s="87"/>
      <c r="F75" s="85"/>
    </row>
    <row r="76" spans="1:6" ht="37.5" customHeight="1">
      <c r="A76" s="146" t="s">
        <v>25</v>
      </c>
      <c r="B76" s="127" t="s">
        <v>181</v>
      </c>
      <c r="C76" s="272" t="s">
        <v>26</v>
      </c>
      <c r="D76" s="247">
        <v>521600</v>
      </c>
      <c r="E76" s="87"/>
      <c r="F76" s="85"/>
    </row>
    <row r="77" spans="1:6" ht="18" customHeight="1">
      <c r="A77" s="149" t="s">
        <v>293</v>
      </c>
      <c r="B77" s="127" t="s">
        <v>292</v>
      </c>
      <c r="C77" s="297"/>
      <c r="D77" s="137">
        <f>D78</f>
        <v>9182000</v>
      </c>
      <c r="E77" s="87"/>
      <c r="F77" s="85"/>
    </row>
    <row r="78" spans="1:6" ht="51" customHeight="1">
      <c r="A78" s="149" t="s">
        <v>305</v>
      </c>
      <c r="B78" s="127" t="s">
        <v>291</v>
      </c>
      <c r="C78" s="297" t="s">
        <v>321</v>
      </c>
      <c r="D78" s="137">
        <v>9182000</v>
      </c>
      <c r="E78" s="87"/>
      <c r="F78" s="85"/>
    </row>
    <row r="79" spans="1:6" ht="51" customHeight="1">
      <c r="A79" s="295" t="s">
        <v>308</v>
      </c>
      <c r="B79" s="296" t="s">
        <v>184</v>
      </c>
      <c r="C79" s="204"/>
      <c r="D79" s="298">
        <f>D81</f>
        <v>2000</v>
      </c>
      <c r="E79" s="87"/>
      <c r="F79" s="85"/>
    </row>
    <row r="80" spans="1:6" ht="18" customHeight="1">
      <c r="A80" s="140" t="s">
        <v>170</v>
      </c>
      <c r="B80" s="69" t="s">
        <v>185</v>
      </c>
      <c r="C80" s="69"/>
      <c r="D80" s="187">
        <f>D81</f>
        <v>2000</v>
      </c>
      <c r="E80" s="87"/>
      <c r="F80" s="85"/>
    </row>
    <row r="81" spans="1:6" ht="33.75" customHeight="1">
      <c r="A81" s="104" t="s">
        <v>37</v>
      </c>
      <c r="B81" s="71" t="s">
        <v>244</v>
      </c>
      <c r="C81" s="69"/>
      <c r="D81" s="187">
        <f>D82</f>
        <v>2000</v>
      </c>
      <c r="E81" s="87"/>
      <c r="F81" s="85"/>
    </row>
    <row r="82" spans="1:6" ht="36" customHeight="1">
      <c r="A82" s="105" t="s">
        <v>25</v>
      </c>
      <c r="B82" s="120" t="s">
        <v>244</v>
      </c>
      <c r="C82" s="69" t="s">
        <v>26</v>
      </c>
      <c r="D82" s="187">
        <f>[2]Вед.2019!G73</f>
        <v>2000</v>
      </c>
      <c r="E82" s="87"/>
      <c r="F82" s="85"/>
    </row>
    <row r="83" spans="1:6" ht="51" customHeight="1">
      <c r="A83" s="246" t="s">
        <v>318</v>
      </c>
      <c r="B83" s="124" t="s">
        <v>195</v>
      </c>
      <c r="C83" s="124"/>
      <c r="D83" s="136">
        <f>D84</f>
        <v>0</v>
      </c>
      <c r="E83" s="87"/>
      <c r="F83" s="85"/>
    </row>
    <row r="84" spans="1:6" ht="24.75" customHeight="1">
      <c r="A84" s="224" t="s">
        <v>238</v>
      </c>
      <c r="B84" s="248" t="s">
        <v>194</v>
      </c>
      <c r="C84" s="168"/>
      <c r="D84" s="249">
        <f>D85</f>
        <v>0</v>
      </c>
      <c r="E84" s="87"/>
      <c r="F84" s="85"/>
    </row>
    <row r="85" spans="1:6" ht="34.5" customHeight="1">
      <c r="A85" s="224" t="s">
        <v>237</v>
      </c>
      <c r="B85" s="226" t="s">
        <v>268</v>
      </c>
      <c r="C85" s="127"/>
      <c r="D85" s="223">
        <f>D86</f>
        <v>0</v>
      </c>
      <c r="E85" s="87"/>
      <c r="F85" s="85"/>
    </row>
    <row r="86" spans="1:6" ht="33.75" customHeight="1">
      <c r="A86" s="231" t="s">
        <v>235</v>
      </c>
      <c r="B86" s="227" t="s">
        <v>268</v>
      </c>
      <c r="C86" s="127" t="s">
        <v>26</v>
      </c>
      <c r="D86" s="223">
        <v>0</v>
      </c>
      <c r="E86" s="87"/>
      <c r="F86" s="85"/>
    </row>
    <row r="87" spans="1:6" ht="52.5" customHeight="1">
      <c r="A87" s="181" t="s">
        <v>323</v>
      </c>
      <c r="B87" s="68" t="s">
        <v>202</v>
      </c>
      <c r="C87" s="72"/>
      <c r="D87" s="182">
        <f>D88+D96+D100</f>
        <v>12766401</v>
      </c>
      <c r="E87" s="87"/>
      <c r="F87" s="85"/>
    </row>
    <row r="88" spans="1:6" s="90" customFormat="1" ht="21.75" customHeight="1">
      <c r="A88" s="115" t="s">
        <v>197</v>
      </c>
      <c r="B88" s="66" t="s">
        <v>198</v>
      </c>
      <c r="C88" s="70"/>
      <c r="D88" s="183">
        <f>D89+D94</f>
        <v>9640790</v>
      </c>
      <c r="E88" s="88"/>
      <c r="F88" s="89"/>
    </row>
    <row r="89" spans="1:6" s="90" customFormat="1" ht="19.5" customHeight="1">
      <c r="A89" s="116" t="s">
        <v>64</v>
      </c>
      <c r="B89" s="66" t="s">
        <v>199</v>
      </c>
      <c r="C89" s="70"/>
      <c r="D89" s="183">
        <f>D90+D91+D93+D92</f>
        <v>8411880</v>
      </c>
      <c r="E89" s="88"/>
      <c r="F89" s="89"/>
    </row>
    <row r="90" spans="1:6" s="90" customFormat="1" ht="18" customHeight="1">
      <c r="A90" s="109" t="s">
        <v>65</v>
      </c>
      <c r="B90" s="66" t="s">
        <v>199</v>
      </c>
      <c r="C90" s="71" t="s">
        <v>66</v>
      </c>
      <c r="D90" s="183">
        <v>5292567</v>
      </c>
      <c r="E90" s="88"/>
      <c r="F90" s="89"/>
    </row>
    <row r="91" spans="1:6" s="90" customFormat="1" ht="32.25" customHeight="1">
      <c r="A91" s="114" t="s">
        <v>25</v>
      </c>
      <c r="B91" s="66" t="s">
        <v>199</v>
      </c>
      <c r="C91" s="66" t="s">
        <v>26</v>
      </c>
      <c r="D91" s="183">
        <v>2842313</v>
      </c>
      <c r="E91" s="88"/>
      <c r="F91" s="89"/>
    </row>
    <row r="92" spans="1:6" s="90" customFormat="1" ht="18" customHeight="1">
      <c r="A92" s="235" t="s">
        <v>241</v>
      </c>
      <c r="B92" s="66" t="s">
        <v>199</v>
      </c>
      <c r="C92" s="66" t="s">
        <v>242</v>
      </c>
      <c r="D92" s="183">
        <v>28000</v>
      </c>
      <c r="E92" s="88"/>
      <c r="F92" s="89"/>
    </row>
    <row r="93" spans="1:6" s="90" customFormat="1" ht="18" customHeight="1">
      <c r="A93" s="184" t="s">
        <v>27</v>
      </c>
      <c r="B93" s="66" t="s">
        <v>199</v>
      </c>
      <c r="C93" s="71" t="s">
        <v>28</v>
      </c>
      <c r="D93" s="190">
        <v>249000</v>
      </c>
      <c r="E93" s="88"/>
      <c r="F93" s="89"/>
    </row>
    <row r="94" spans="1:6" s="90" customFormat="1" ht="20.25" customHeight="1">
      <c r="A94" s="275" t="s">
        <v>200</v>
      </c>
      <c r="B94" s="69" t="s">
        <v>201</v>
      </c>
      <c r="C94" s="69"/>
      <c r="D94" s="222">
        <f>D95</f>
        <v>1228910</v>
      </c>
      <c r="E94" s="88"/>
      <c r="F94" s="89"/>
    </row>
    <row r="95" spans="1:6" s="90" customFormat="1" ht="36.75" customHeight="1">
      <c r="A95" s="277" t="s">
        <v>25</v>
      </c>
      <c r="B95" s="287" t="s">
        <v>201</v>
      </c>
      <c r="C95" s="287" t="s">
        <v>26</v>
      </c>
      <c r="D95" s="294">
        <v>1228910</v>
      </c>
      <c r="E95" s="88"/>
      <c r="F95" s="89"/>
    </row>
    <row r="96" spans="1:6" s="90" customFormat="1" ht="20.25" customHeight="1">
      <c r="A96" s="117" t="s">
        <v>203</v>
      </c>
      <c r="B96" s="66" t="s">
        <v>204</v>
      </c>
      <c r="C96" s="66"/>
      <c r="D96" s="183">
        <f>D97</f>
        <v>2600611</v>
      </c>
      <c r="E96" s="88"/>
      <c r="F96" s="89"/>
    </row>
    <row r="97" spans="1:6" s="90" customFormat="1" ht="36.75" customHeight="1">
      <c r="A97" s="116" t="s">
        <v>224</v>
      </c>
      <c r="B97" s="70" t="s">
        <v>205</v>
      </c>
      <c r="C97" s="71"/>
      <c r="D97" s="190">
        <f>D98+D99</f>
        <v>2600611</v>
      </c>
      <c r="E97" s="88"/>
      <c r="F97" s="89"/>
    </row>
    <row r="98" spans="1:6" s="90" customFormat="1" ht="32.25" customHeight="1">
      <c r="A98" s="116" t="s">
        <v>15</v>
      </c>
      <c r="B98" s="70" t="s">
        <v>205</v>
      </c>
      <c r="C98" s="71" t="s">
        <v>16</v>
      </c>
      <c r="D98" s="190">
        <v>2245811</v>
      </c>
      <c r="E98" s="88"/>
      <c r="F98" s="89"/>
    </row>
    <row r="99" spans="1:6" s="90" customFormat="1" ht="33" customHeight="1">
      <c r="A99" s="221" t="s">
        <v>25</v>
      </c>
      <c r="B99" s="70" t="s">
        <v>205</v>
      </c>
      <c r="C99" s="71" t="s">
        <v>26</v>
      </c>
      <c r="D99" s="190">
        <v>354800</v>
      </c>
      <c r="E99" s="88"/>
      <c r="F99" s="89"/>
    </row>
    <row r="100" spans="1:6" s="90" customFormat="1" ht="18.75" customHeight="1">
      <c r="A100" s="352" t="s">
        <v>276</v>
      </c>
      <c r="B100" s="354" t="s">
        <v>290</v>
      </c>
      <c r="C100" s="71"/>
      <c r="D100" s="190">
        <f>D101</f>
        <v>525000</v>
      </c>
      <c r="E100" s="88"/>
      <c r="F100" s="89"/>
    </row>
    <row r="101" spans="1:6" s="90" customFormat="1" ht="16.5" customHeight="1">
      <c r="A101" s="351" t="s">
        <v>359</v>
      </c>
      <c r="B101" s="70" t="s">
        <v>360</v>
      </c>
      <c r="C101" s="71"/>
      <c r="D101" s="190">
        <f>D102</f>
        <v>525000</v>
      </c>
      <c r="E101" s="88"/>
      <c r="F101" s="89"/>
    </row>
    <row r="102" spans="1:6" s="90" customFormat="1" ht="35.25" customHeight="1">
      <c r="A102" s="221" t="s">
        <v>25</v>
      </c>
      <c r="B102" s="70" t="s">
        <v>360</v>
      </c>
      <c r="C102" s="71" t="s">
        <v>26</v>
      </c>
      <c r="D102" s="190">
        <v>525000</v>
      </c>
      <c r="E102" s="88"/>
      <c r="F102" s="89"/>
    </row>
    <row r="103" spans="1:6" s="90" customFormat="1" ht="49.5" customHeight="1">
      <c r="A103" s="134" t="s">
        <v>319</v>
      </c>
      <c r="B103" s="72" t="s">
        <v>186</v>
      </c>
      <c r="C103" s="68"/>
      <c r="D103" s="189">
        <f>D104+D111</f>
        <v>383648</v>
      </c>
      <c r="E103" s="88"/>
      <c r="F103" s="89"/>
    </row>
    <row r="104" spans="1:6" s="90" customFormat="1" ht="17.25" customHeight="1">
      <c r="A104" s="259" t="s">
        <v>209</v>
      </c>
      <c r="B104" s="250" t="s">
        <v>187</v>
      </c>
      <c r="C104" s="120"/>
      <c r="D104" s="222">
        <f>D105+D107+D109</f>
        <v>191500</v>
      </c>
      <c r="E104" s="88"/>
      <c r="F104" s="89"/>
    </row>
    <row r="105" spans="1:6" s="90" customFormat="1" ht="30.75" customHeight="1">
      <c r="A105" s="255" t="s">
        <v>210</v>
      </c>
      <c r="B105" s="256" t="s">
        <v>253</v>
      </c>
      <c r="C105" s="228"/>
      <c r="D105" s="229">
        <f>+ D106</f>
        <v>65000</v>
      </c>
      <c r="E105" s="88"/>
      <c r="F105" s="89"/>
    </row>
    <row r="106" spans="1:6" s="90" customFormat="1" ht="33.75" customHeight="1">
      <c r="A106" s="109" t="s">
        <v>236</v>
      </c>
      <c r="B106" s="70" t="s">
        <v>253</v>
      </c>
      <c r="C106" s="71" t="s">
        <v>234</v>
      </c>
      <c r="D106" s="190">
        <v>65000</v>
      </c>
      <c r="E106" s="88"/>
      <c r="F106" s="89"/>
    </row>
    <row r="107" spans="1:6" s="90" customFormat="1" ht="19.5" customHeight="1">
      <c r="A107" s="111" t="s">
        <v>73</v>
      </c>
      <c r="B107" s="70" t="s">
        <v>254</v>
      </c>
      <c r="C107" s="71"/>
      <c r="D107" s="190">
        <f>+D108</f>
        <v>120000</v>
      </c>
      <c r="E107" s="88"/>
      <c r="F107" s="89"/>
    </row>
    <row r="108" spans="1:6" s="90" customFormat="1" ht="33" customHeight="1">
      <c r="A108" s="109" t="s">
        <v>236</v>
      </c>
      <c r="B108" s="70" t="s">
        <v>254</v>
      </c>
      <c r="C108" s="71" t="s">
        <v>234</v>
      </c>
      <c r="D108" s="190">
        <v>120000</v>
      </c>
      <c r="E108" s="88"/>
      <c r="F108" s="89"/>
    </row>
    <row r="109" spans="1:6" s="90" customFormat="1" ht="31.5" customHeight="1">
      <c r="A109" s="114" t="s">
        <v>74</v>
      </c>
      <c r="B109" s="70" t="s">
        <v>255</v>
      </c>
      <c r="C109" s="75"/>
      <c r="D109" s="190">
        <f>+D110</f>
        <v>6500</v>
      </c>
      <c r="E109" s="88"/>
      <c r="F109" s="89"/>
    </row>
    <row r="110" spans="1:6" ht="37.5" customHeight="1">
      <c r="A110" s="221" t="s">
        <v>236</v>
      </c>
      <c r="B110" s="70" t="s">
        <v>255</v>
      </c>
      <c r="C110" s="71" t="s">
        <v>234</v>
      </c>
      <c r="D110" s="190">
        <v>6500</v>
      </c>
      <c r="E110" s="87"/>
      <c r="F110" s="85"/>
    </row>
    <row r="111" spans="1:6" ht="39" customHeight="1">
      <c r="A111" s="118" t="s">
        <v>207</v>
      </c>
      <c r="B111" s="70" t="s">
        <v>230</v>
      </c>
      <c r="C111" s="71"/>
      <c r="D111" s="190">
        <f>D112+D114</f>
        <v>192148</v>
      </c>
      <c r="E111" s="87"/>
      <c r="F111" s="85"/>
    </row>
    <row r="112" spans="1:6" ht="21.75" customHeight="1">
      <c r="A112" s="251" t="s">
        <v>208</v>
      </c>
      <c r="B112" s="250" t="s">
        <v>261</v>
      </c>
      <c r="C112" s="120"/>
      <c r="D112" s="222">
        <f>D113</f>
        <v>149148</v>
      </c>
      <c r="E112" s="87"/>
      <c r="F112" s="85"/>
    </row>
    <row r="113" spans="1:6" ht="24" customHeight="1">
      <c r="A113" s="146" t="s">
        <v>70</v>
      </c>
      <c r="B113" s="113" t="s">
        <v>261</v>
      </c>
      <c r="C113" s="129" t="s">
        <v>71</v>
      </c>
      <c r="D113" s="148">
        <v>149148</v>
      </c>
      <c r="E113" s="87"/>
      <c r="F113" s="85"/>
    </row>
    <row r="114" spans="1:6" ht="51.75" customHeight="1">
      <c r="A114" s="245" t="s">
        <v>271</v>
      </c>
      <c r="B114" s="113" t="s">
        <v>262</v>
      </c>
      <c r="C114" s="129"/>
      <c r="D114" s="148">
        <f>+D115</f>
        <v>43000</v>
      </c>
      <c r="E114" s="87"/>
      <c r="F114" s="85"/>
    </row>
    <row r="115" spans="1:6" ht="22.5" customHeight="1">
      <c r="A115" s="109" t="s">
        <v>65</v>
      </c>
      <c r="B115" s="113" t="s">
        <v>262</v>
      </c>
      <c r="C115" s="129" t="s">
        <v>66</v>
      </c>
      <c r="D115" s="148">
        <v>43000</v>
      </c>
      <c r="E115" s="87"/>
      <c r="F115" s="85"/>
    </row>
    <row r="116" spans="1:6" ht="51.75" customHeight="1">
      <c r="A116" s="141" t="s">
        <v>320</v>
      </c>
      <c r="B116" s="124" t="s">
        <v>190</v>
      </c>
      <c r="C116" s="124"/>
      <c r="D116" s="136">
        <f>D117</f>
        <v>1831881.95</v>
      </c>
      <c r="E116" s="87"/>
      <c r="F116" s="85"/>
    </row>
    <row r="117" spans="1:6" ht="27" customHeight="1">
      <c r="A117" s="112" t="s">
        <v>155</v>
      </c>
      <c r="B117" s="236" t="s">
        <v>191</v>
      </c>
      <c r="C117" s="236"/>
      <c r="D117" s="185">
        <f>D118+D120+D122</f>
        <v>1831881.95</v>
      </c>
      <c r="E117" s="87"/>
      <c r="F117" s="85"/>
    </row>
    <row r="118" spans="1:6" ht="31.5" customHeight="1">
      <c r="A118" s="203" t="s">
        <v>60</v>
      </c>
      <c r="B118" s="66" t="s">
        <v>192</v>
      </c>
      <c r="C118" s="66"/>
      <c r="D118" s="183">
        <f>D119</f>
        <v>580855</v>
      </c>
      <c r="E118" s="87"/>
      <c r="F118" s="85"/>
    </row>
    <row r="119" spans="1:6" ht="31.5" customHeight="1">
      <c r="A119" s="203" t="s">
        <v>25</v>
      </c>
      <c r="B119" s="66" t="s">
        <v>192</v>
      </c>
      <c r="C119" s="66" t="s">
        <v>26</v>
      </c>
      <c r="D119" s="183">
        <v>580855</v>
      </c>
      <c r="E119" s="87"/>
      <c r="F119" s="85"/>
    </row>
    <row r="120" spans="1:6" ht="18.75" customHeight="1">
      <c r="A120" s="109" t="s">
        <v>46</v>
      </c>
      <c r="B120" s="66" t="s">
        <v>56</v>
      </c>
      <c r="C120" s="66"/>
      <c r="D120" s="183">
        <f>D121</f>
        <v>448505</v>
      </c>
      <c r="E120" s="87"/>
      <c r="F120" s="85"/>
    </row>
    <row r="121" spans="1:6" ht="33.75" customHeight="1">
      <c r="A121" s="109" t="s">
        <v>25</v>
      </c>
      <c r="B121" s="66" t="s">
        <v>56</v>
      </c>
      <c r="C121" s="66" t="s">
        <v>26</v>
      </c>
      <c r="D121" s="183">
        <v>448505</v>
      </c>
      <c r="E121" s="87"/>
      <c r="F121" s="85"/>
    </row>
    <row r="122" spans="1:6" ht="20.25" customHeight="1">
      <c r="A122" s="257" t="s">
        <v>275</v>
      </c>
      <c r="B122" s="66" t="s">
        <v>274</v>
      </c>
      <c r="C122" s="66"/>
      <c r="D122" s="183">
        <f>D123</f>
        <v>802521.95</v>
      </c>
      <c r="E122" s="87"/>
      <c r="F122" s="85"/>
    </row>
    <row r="123" spans="1:6" ht="34.5" customHeight="1">
      <c r="A123" s="109" t="s">
        <v>25</v>
      </c>
      <c r="B123" s="66" t="s">
        <v>274</v>
      </c>
      <c r="C123" s="66" t="s">
        <v>26</v>
      </c>
      <c r="D123" s="183">
        <v>802521.95</v>
      </c>
      <c r="E123" s="87"/>
      <c r="F123" s="85"/>
    </row>
    <row r="124" spans="1:6" ht="51.75" customHeight="1">
      <c r="A124" s="252" t="s">
        <v>311</v>
      </c>
      <c r="B124" s="290" t="s">
        <v>168</v>
      </c>
      <c r="C124" s="131"/>
      <c r="D124" s="283">
        <f>D125</f>
        <v>6306825</v>
      </c>
      <c r="E124" s="87"/>
      <c r="F124" s="85"/>
    </row>
    <row r="125" spans="1:6" ht="32.25" customHeight="1">
      <c r="A125" s="140" t="s">
        <v>325</v>
      </c>
      <c r="B125" s="279" t="s">
        <v>324</v>
      </c>
      <c r="C125" s="288"/>
      <c r="D125" s="289">
        <f>D129+D126+D132+D135</f>
        <v>6306825</v>
      </c>
      <c r="E125" s="87"/>
      <c r="F125" s="85"/>
    </row>
    <row r="126" spans="1:6" ht="66" customHeight="1">
      <c r="A126" s="140" t="s">
        <v>326</v>
      </c>
      <c r="B126" s="279" t="s">
        <v>327</v>
      </c>
      <c r="C126" s="288"/>
      <c r="D126" s="289">
        <f>D127+D128</f>
        <v>6243476.9000000004</v>
      </c>
      <c r="E126" s="87"/>
      <c r="F126" s="85"/>
    </row>
    <row r="127" spans="1:6" ht="37.5" customHeight="1">
      <c r="A127" s="109" t="s">
        <v>25</v>
      </c>
      <c r="B127" s="279" t="s">
        <v>327</v>
      </c>
      <c r="C127" s="299" t="s">
        <v>26</v>
      </c>
      <c r="D127" s="289">
        <v>0</v>
      </c>
      <c r="E127" s="87"/>
      <c r="F127" s="85"/>
    </row>
    <row r="128" spans="1:6" ht="18" customHeight="1">
      <c r="A128" s="349" t="s">
        <v>53</v>
      </c>
      <c r="B128" s="279" t="s">
        <v>327</v>
      </c>
      <c r="C128" s="299" t="s">
        <v>54</v>
      </c>
      <c r="D128" s="289">
        <v>6243476.9000000004</v>
      </c>
      <c r="E128" s="87"/>
      <c r="F128" s="85"/>
    </row>
    <row r="129" spans="1:6" ht="52.5" customHeight="1">
      <c r="A129" s="146" t="s">
        <v>329</v>
      </c>
      <c r="B129" s="279" t="s">
        <v>328</v>
      </c>
      <c r="C129" s="279"/>
      <c r="D129" s="284">
        <f>D130+D131</f>
        <v>31674.05</v>
      </c>
      <c r="E129" s="87"/>
      <c r="F129" s="85"/>
    </row>
    <row r="130" spans="1:6" ht="36.75" customHeight="1">
      <c r="A130" s="109" t="s">
        <v>25</v>
      </c>
      <c r="B130" s="279" t="s">
        <v>328</v>
      </c>
      <c r="C130" s="300" t="s">
        <v>26</v>
      </c>
      <c r="D130" s="284">
        <v>0</v>
      </c>
      <c r="E130" s="87"/>
      <c r="F130" s="85"/>
    </row>
    <row r="131" spans="1:6" ht="18.75" customHeight="1">
      <c r="A131" s="349" t="s">
        <v>53</v>
      </c>
      <c r="B131" s="279" t="s">
        <v>328</v>
      </c>
      <c r="C131" s="300" t="s">
        <v>54</v>
      </c>
      <c r="D131" s="278">
        <v>31674.05</v>
      </c>
      <c r="E131" s="87"/>
      <c r="F131" s="85"/>
    </row>
    <row r="132" spans="1:6" ht="38.25" customHeight="1">
      <c r="A132" s="321" t="s">
        <v>331</v>
      </c>
      <c r="B132" s="279" t="s">
        <v>330</v>
      </c>
      <c r="C132" s="279"/>
      <c r="D132" s="284">
        <f>D133+D134</f>
        <v>0</v>
      </c>
      <c r="E132" s="87"/>
      <c r="F132" s="85"/>
    </row>
    <row r="133" spans="1:6" ht="35.25" customHeight="1">
      <c r="A133" s="109" t="s">
        <v>25</v>
      </c>
      <c r="B133" s="279" t="s">
        <v>330</v>
      </c>
      <c r="C133" s="279" t="s">
        <v>26</v>
      </c>
      <c r="D133" s="284">
        <v>0</v>
      </c>
      <c r="E133" s="87"/>
      <c r="F133" s="85"/>
    </row>
    <row r="134" spans="1:6" ht="19.5" customHeight="1">
      <c r="A134" s="350" t="s">
        <v>53</v>
      </c>
      <c r="B134" s="279" t="s">
        <v>330</v>
      </c>
      <c r="C134" s="299" t="s">
        <v>54</v>
      </c>
      <c r="D134" s="289">
        <v>0</v>
      </c>
      <c r="E134" s="87"/>
      <c r="F134" s="85"/>
    </row>
    <row r="135" spans="1:6" ht="39.75" customHeight="1">
      <c r="A135" s="321" t="s">
        <v>331</v>
      </c>
      <c r="B135" s="279" t="s">
        <v>369</v>
      </c>
      <c r="C135" s="279"/>
      <c r="D135" s="284">
        <f>D136+D137</f>
        <v>31674.05</v>
      </c>
      <c r="E135" s="87"/>
      <c r="F135" s="85"/>
    </row>
    <row r="136" spans="1:6" ht="19.5" customHeight="1">
      <c r="A136" s="350" t="s">
        <v>53</v>
      </c>
      <c r="B136" s="279" t="s">
        <v>369</v>
      </c>
      <c r="C136" s="299" t="s">
        <v>54</v>
      </c>
      <c r="D136" s="289">
        <v>31674.05</v>
      </c>
      <c r="E136" s="87"/>
      <c r="F136" s="85"/>
    </row>
    <row r="137" spans="1:6" ht="53.25" customHeight="1">
      <c r="A137" s="301" t="s">
        <v>273</v>
      </c>
      <c r="B137" s="302" t="s">
        <v>212</v>
      </c>
      <c r="C137" s="303"/>
      <c r="D137" s="304">
        <f>D138</f>
        <v>0</v>
      </c>
      <c r="E137" s="87"/>
      <c r="F137" s="85"/>
    </row>
    <row r="138" spans="1:6" ht="22.5" customHeight="1">
      <c r="A138" s="274" t="s">
        <v>276</v>
      </c>
      <c r="B138" s="69" t="s">
        <v>278</v>
      </c>
      <c r="C138" s="225"/>
      <c r="D138" s="137">
        <f>D139</f>
        <v>0</v>
      </c>
      <c r="E138" s="87"/>
      <c r="F138" s="85"/>
    </row>
    <row r="139" spans="1:6" ht="20.25" customHeight="1">
      <c r="A139" s="149" t="s">
        <v>277</v>
      </c>
      <c r="B139" s="66" t="s">
        <v>279</v>
      </c>
      <c r="C139" s="127"/>
      <c r="D139" s="137">
        <f>D140</f>
        <v>0</v>
      </c>
      <c r="E139" s="87"/>
      <c r="F139" s="85"/>
    </row>
    <row r="140" spans="1:6" ht="39.75" customHeight="1">
      <c r="A140" s="274" t="s">
        <v>25</v>
      </c>
      <c r="B140" s="69" t="s">
        <v>279</v>
      </c>
      <c r="C140" s="225" t="s">
        <v>26</v>
      </c>
      <c r="D140" s="137">
        <v>0</v>
      </c>
      <c r="E140" s="87"/>
      <c r="F140" s="85"/>
    </row>
    <row r="141" spans="1:6" ht="36.75" customHeight="1">
      <c r="A141" s="206" t="s">
        <v>58</v>
      </c>
      <c r="B141" s="207" t="s">
        <v>156</v>
      </c>
      <c r="C141" s="208"/>
      <c r="D141" s="209">
        <f>D142+D145+D148+D156</f>
        <v>6203237</v>
      </c>
      <c r="E141" s="87"/>
      <c r="F141" s="85"/>
    </row>
    <row r="142" spans="1:6" ht="41.25" customHeight="1">
      <c r="A142" s="181" t="s">
        <v>19</v>
      </c>
      <c r="B142" s="101" t="s">
        <v>159</v>
      </c>
      <c r="C142" s="64"/>
      <c r="D142" s="182">
        <f>D143</f>
        <v>441896</v>
      </c>
      <c r="E142" s="87"/>
      <c r="F142" s="85"/>
    </row>
    <row r="143" spans="1:6" ht="36" customHeight="1">
      <c r="A143" s="102" t="s">
        <v>20</v>
      </c>
      <c r="B143" s="100" t="s">
        <v>160</v>
      </c>
      <c r="C143" s="66"/>
      <c r="D143" s="183">
        <f>D144</f>
        <v>441896</v>
      </c>
      <c r="E143" s="87"/>
      <c r="F143" s="85"/>
    </row>
    <row r="144" spans="1:6" ht="35.25" customHeight="1">
      <c r="A144" s="102" t="s">
        <v>15</v>
      </c>
      <c r="B144" s="100" t="s">
        <v>160</v>
      </c>
      <c r="C144" s="66" t="s">
        <v>16</v>
      </c>
      <c r="D144" s="183">
        <v>441896</v>
      </c>
      <c r="E144" s="87"/>
      <c r="F144" s="85"/>
    </row>
    <row r="145" spans="1:6" ht="36" customHeight="1">
      <c r="A145" s="211" t="s">
        <v>13</v>
      </c>
      <c r="B145" s="216" t="s">
        <v>157</v>
      </c>
      <c r="C145" s="212"/>
      <c r="D145" s="213">
        <f>D146</f>
        <v>1226285</v>
      </c>
      <c r="E145" s="87"/>
      <c r="F145" s="85"/>
    </row>
    <row r="146" spans="1:6" s="90" customFormat="1" ht="21" customHeight="1">
      <c r="A146" s="217" t="s">
        <v>14</v>
      </c>
      <c r="B146" s="218" t="s">
        <v>158</v>
      </c>
      <c r="C146" s="198"/>
      <c r="D146" s="215">
        <f>D147</f>
        <v>1226285</v>
      </c>
      <c r="E146" s="88"/>
      <c r="F146" s="89"/>
    </row>
    <row r="147" spans="1:6" s="90" customFormat="1" ht="36" customHeight="1">
      <c r="A147" s="102" t="s">
        <v>15</v>
      </c>
      <c r="B147" s="100" t="s">
        <v>158</v>
      </c>
      <c r="C147" s="66" t="s">
        <v>16</v>
      </c>
      <c r="D147" s="183">
        <v>1226285</v>
      </c>
      <c r="E147" s="88"/>
      <c r="F147" s="89"/>
    </row>
    <row r="148" spans="1:6" s="90" customFormat="1" ht="18.75" customHeight="1">
      <c r="A148" s="181" t="s">
        <v>23</v>
      </c>
      <c r="B148" s="101" t="s">
        <v>161</v>
      </c>
      <c r="C148" s="64"/>
      <c r="D148" s="182">
        <f>D149+D152</f>
        <v>4073156</v>
      </c>
      <c r="E148" s="88"/>
      <c r="F148" s="89"/>
    </row>
    <row r="149" spans="1:6" s="90" customFormat="1" ht="21" customHeight="1">
      <c r="A149" s="102" t="s">
        <v>24</v>
      </c>
      <c r="B149" s="100" t="s">
        <v>162</v>
      </c>
      <c r="C149" s="66"/>
      <c r="D149" s="183">
        <f>D150+D151+D154+D155</f>
        <v>4072156</v>
      </c>
      <c r="E149" s="88"/>
      <c r="F149" s="89"/>
    </row>
    <row r="150" spans="1:6" ht="33.75" customHeight="1">
      <c r="A150" s="102" t="s">
        <v>15</v>
      </c>
      <c r="B150" s="100" t="s">
        <v>162</v>
      </c>
      <c r="C150" s="66" t="s">
        <v>16</v>
      </c>
      <c r="D150" s="183">
        <v>2814884</v>
      </c>
      <c r="E150" s="87"/>
      <c r="F150" s="85"/>
    </row>
    <row r="151" spans="1:6" ht="34.5" customHeight="1">
      <c r="A151" s="105" t="s">
        <v>25</v>
      </c>
      <c r="B151" s="100" t="s">
        <v>162</v>
      </c>
      <c r="C151" s="66" t="s">
        <v>26</v>
      </c>
      <c r="D151" s="183">
        <v>1184272</v>
      </c>
      <c r="E151" s="87"/>
      <c r="F151" s="85"/>
    </row>
    <row r="152" spans="1:6" ht="51.75" customHeight="1">
      <c r="A152" s="140" t="s">
        <v>295</v>
      </c>
      <c r="B152" s="100" t="s">
        <v>296</v>
      </c>
      <c r="C152" s="66"/>
      <c r="D152" s="183">
        <f>D153</f>
        <v>1000</v>
      </c>
      <c r="E152" s="87"/>
      <c r="F152" s="85"/>
    </row>
    <row r="153" spans="1:6" ht="16.5" customHeight="1">
      <c r="A153" s="105" t="s">
        <v>25</v>
      </c>
      <c r="B153" s="100" t="s">
        <v>296</v>
      </c>
      <c r="C153" s="66" t="s">
        <v>26</v>
      </c>
      <c r="D153" s="183">
        <v>1000</v>
      </c>
      <c r="E153" s="87"/>
      <c r="F153" s="85"/>
    </row>
    <row r="154" spans="1:6" ht="18" customHeight="1">
      <c r="A154" s="184" t="s">
        <v>27</v>
      </c>
      <c r="B154" s="100" t="s">
        <v>162</v>
      </c>
      <c r="C154" s="66" t="s">
        <v>28</v>
      </c>
      <c r="D154" s="183">
        <v>68000</v>
      </c>
      <c r="E154" s="87"/>
      <c r="F154" s="85"/>
    </row>
    <row r="155" spans="1:6" ht="16.5" customHeight="1">
      <c r="A155" s="235" t="s">
        <v>241</v>
      </c>
      <c r="B155" s="100" t="s">
        <v>162</v>
      </c>
      <c r="C155" s="236" t="s">
        <v>242</v>
      </c>
      <c r="D155" s="185">
        <v>5000</v>
      </c>
      <c r="E155" s="87"/>
      <c r="F155" s="85"/>
    </row>
    <row r="156" spans="1:6" ht="24" customHeight="1">
      <c r="A156" s="181" t="s">
        <v>29</v>
      </c>
      <c r="B156" s="64" t="s">
        <v>164</v>
      </c>
      <c r="C156" s="68"/>
      <c r="D156" s="182">
        <f>D157+D159+D162</f>
        <v>461900</v>
      </c>
      <c r="E156" s="87"/>
      <c r="F156" s="85"/>
    </row>
    <row r="157" spans="1:6" ht="42" customHeight="1">
      <c r="A157" s="102" t="s">
        <v>40</v>
      </c>
      <c r="B157" s="66" t="s">
        <v>165</v>
      </c>
      <c r="C157" s="71"/>
      <c r="D157" s="183">
        <f>D158</f>
        <v>25000</v>
      </c>
      <c r="E157" s="87"/>
      <c r="F157" s="85"/>
    </row>
    <row r="158" spans="1:6" ht="23.25" customHeight="1">
      <c r="A158" s="102" t="s">
        <v>41</v>
      </c>
      <c r="B158" s="66" t="s">
        <v>165</v>
      </c>
      <c r="C158" s="71" t="s">
        <v>42</v>
      </c>
      <c r="D158" s="183">
        <f>[2]Вед.2019!G42</f>
        <v>25000</v>
      </c>
      <c r="E158" s="87"/>
      <c r="F158" s="85"/>
    </row>
    <row r="159" spans="1:6" ht="19.5" customHeight="1">
      <c r="A159" s="102" t="s">
        <v>31</v>
      </c>
      <c r="B159" s="66" t="s">
        <v>167</v>
      </c>
      <c r="C159" s="66"/>
      <c r="D159" s="183">
        <f>D161+D160</f>
        <v>120000</v>
      </c>
      <c r="E159" s="87"/>
      <c r="F159" s="85"/>
    </row>
    <row r="160" spans="1:6" ht="18" customHeight="1">
      <c r="A160" s="285" t="s">
        <v>282</v>
      </c>
      <c r="B160" s="66" t="s">
        <v>167</v>
      </c>
      <c r="C160" s="69" t="s">
        <v>242</v>
      </c>
      <c r="D160" s="187">
        <v>4000</v>
      </c>
      <c r="E160" s="87"/>
      <c r="F160" s="85"/>
    </row>
    <row r="161" spans="1:6" ht="22.5" customHeight="1">
      <c r="A161" s="138" t="s">
        <v>27</v>
      </c>
      <c r="B161" s="272" t="s">
        <v>167</v>
      </c>
      <c r="C161" s="69" t="s">
        <v>28</v>
      </c>
      <c r="D161" s="187">
        <v>116000</v>
      </c>
      <c r="E161" s="87"/>
      <c r="F161" s="85"/>
    </row>
    <row r="162" spans="1:6" ht="34.5" customHeight="1">
      <c r="A162" s="197" t="s">
        <v>34</v>
      </c>
      <c r="B162" s="198" t="s">
        <v>280</v>
      </c>
      <c r="C162" s="199"/>
      <c r="D162" s="200">
        <f>D163+D164</f>
        <v>316900</v>
      </c>
      <c r="E162" s="87"/>
      <c r="F162" s="85"/>
    </row>
    <row r="163" spans="1:6" ht="35.25" customHeight="1">
      <c r="A163" s="102" t="s">
        <v>15</v>
      </c>
      <c r="B163" s="66" t="s">
        <v>280</v>
      </c>
      <c r="C163" s="66" t="s">
        <v>16</v>
      </c>
      <c r="D163" s="183">
        <v>308700</v>
      </c>
      <c r="E163" s="87"/>
      <c r="F163" s="85"/>
    </row>
    <row r="164" spans="1:6" ht="16.5" customHeight="1">
      <c r="A164" s="195" t="s">
        <v>25</v>
      </c>
      <c r="B164" s="196" t="s">
        <v>280</v>
      </c>
      <c r="C164" s="196" t="s">
        <v>26</v>
      </c>
      <c r="D164" s="194">
        <v>8200</v>
      </c>
      <c r="E164" s="87"/>
      <c r="F164" s="85"/>
    </row>
    <row r="165" spans="1:6" ht="16.5" customHeight="1" thickBot="1">
      <c r="A165" s="240" t="s">
        <v>59</v>
      </c>
      <c r="B165" s="241"/>
      <c r="C165" s="242"/>
      <c r="D165" s="243">
        <f>D19+D141</f>
        <v>58235950.950000003</v>
      </c>
      <c r="E165" s="87"/>
      <c r="F165" s="85"/>
    </row>
    <row r="166" spans="1:6" ht="18.75">
      <c r="E166" s="87"/>
      <c r="F166" s="85"/>
    </row>
    <row r="167" spans="1:6" ht="18.75">
      <c r="E167" s="87"/>
      <c r="F167" s="85"/>
    </row>
    <row r="168" spans="1:6" ht="18.75">
      <c r="E168" s="87"/>
      <c r="F168" s="85"/>
    </row>
    <row r="169" spans="1:6" ht="18.75">
      <c r="E169" s="87"/>
      <c r="F169" s="85"/>
    </row>
    <row r="170" spans="1:6" ht="18.75">
      <c r="E170" s="87"/>
      <c r="F170" s="85"/>
    </row>
    <row r="171" spans="1:6" ht="18.75">
      <c r="E171" s="87"/>
      <c r="F171" s="85"/>
    </row>
    <row r="172" spans="1:6" ht="18.75">
      <c r="E172" s="87"/>
      <c r="F172" s="85"/>
    </row>
    <row r="173" spans="1:6" ht="18.75">
      <c r="E173" s="87"/>
      <c r="F173" s="85"/>
    </row>
    <row r="174" spans="1:6" ht="24.75" customHeight="1">
      <c r="E174" s="87"/>
      <c r="F174" s="85"/>
    </row>
    <row r="175" spans="1:6" ht="20.25" customHeight="1">
      <c r="E175" s="87"/>
      <c r="F175" s="85"/>
    </row>
    <row r="176" spans="1:6" ht="21" customHeight="1">
      <c r="E176" s="87"/>
      <c r="F176" s="85"/>
    </row>
    <row r="177" spans="5:6" ht="17.25" customHeight="1">
      <c r="E177" s="87"/>
      <c r="F177" s="85"/>
    </row>
    <row r="178" spans="5:6" ht="24.75" customHeight="1">
      <c r="E178" s="87"/>
      <c r="F178" s="85"/>
    </row>
  </sheetData>
  <sheetProtection selectLockedCells="1" selectUnlockedCells="1"/>
  <mergeCells count="4">
    <mergeCell ref="A12:D12"/>
    <mergeCell ref="A13:E13"/>
    <mergeCell ref="A14:D14"/>
    <mergeCell ref="A15:E15"/>
  </mergeCells>
  <pageMargins left="1.3779527559055118" right="0.59055118110236227" top="0.59055118110236227" bottom="0.59055118110236227" header="0.51181102362204722" footer="0.51181102362204722"/>
  <pageSetup paperSize="9" scale="60" firstPageNumber="0" orientation="portrait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dimension ref="A1:IV23"/>
  <sheetViews>
    <sheetView view="pageBreakPreview" workbookViewId="0">
      <selection activeCell="F11" activeCellId="1" sqref="A1:E49 F11"/>
    </sheetView>
  </sheetViews>
  <sheetFormatPr defaultRowHeight="15.75"/>
  <cols>
    <col min="1" max="1" width="9.140625" style="52"/>
    <col min="2" max="2" width="59.28515625" style="52" customWidth="1"/>
    <col min="3" max="3" width="17.5703125" style="52" customWidth="1"/>
    <col min="4" max="16384" width="9.140625" style="52"/>
  </cols>
  <sheetData>
    <row r="1" spans="1:256">
      <c r="A1" s="4" t="s">
        <v>154</v>
      </c>
      <c r="B1" s="51" t="s">
        <v>82</v>
      </c>
      <c r="C1" s="5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  <c r="BV1"/>
      <c r="BW1"/>
      <c r="BX1"/>
      <c r="BY1"/>
      <c r="BZ1"/>
      <c r="CA1"/>
      <c r="CB1"/>
      <c r="CC1"/>
      <c r="CD1"/>
      <c r="CE1"/>
      <c r="CF1"/>
      <c r="CG1"/>
      <c r="CH1"/>
      <c r="CI1"/>
      <c r="CJ1"/>
      <c r="CK1"/>
      <c r="CL1"/>
      <c r="CM1"/>
      <c r="CN1"/>
      <c r="CO1"/>
      <c r="CP1"/>
      <c r="CQ1"/>
      <c r="CR1"/>
      <c r="CS1"/>
      <c r="CT1"/>
      <c r="CU1"/>
      <c r="CV1"/>
      <c r="CW1"/>
      <c r="CX1"/>
      <c r="CY1"/>
      <c r="CZ1"/>
      <c r="DA1"/>
      <c r="DB1"/>
      <c r="DC1"/>
      <c r="DD1"/>
      <c r="DE1"/>
      <c r="DF1"/>
      <c r="DG1"/>
      <c r="DH1"/>
      <c r="DI1"/>
      <c r="DJ1"/>
      <c r="DK1"/>
      <c r="DL1"/>
      <c r="DM1"/>
      <c r="DN1"/>
      <c r="DO1"/>
      <c r="DP1"/>
      <c r="DQ1"/>
      <c r="DR1"/>
      <c r="DS1"/>
      <c r="DT1"/>
      <c r="DU1"/>
      <c r="DV1"/>
      <c r="DW1"/>
      <c r="DX1"/>
      <c r="DY1"/>
      <c r="DZ1"/>
      <c r="EA1"/>
      <c r="EB1"/>
      <c r="EC1"/>
      <c r="ED1"/>
      <c r="EE1"/>
      <c r="EF1"/>
      <c r="EG1"/>
      <c r="EH1"/>
      <c r="EI1"/>
      <c r="EJ1"/>
      <c r="EK1"/>
      <c r="EL1"/>
      <c r="EM1"/>
      <c r="EN1"/>
      <c r="EO1"/>
      <c r="EP1"/>
      <c r="EQ1"/>
      <c r="ER1"/>
      <c r="ES1"/>
      <c r="ET1"/>
      <c r="EU1"/>
      <c r="EV1"/>
      <c r="EW1"/>
      <c r="EX1"/>
      <c r="EY1"/>
      <c r="EZ1"/>
      <c r="FA1"/>
      <c r="FB1"/>
      <c r="FC1"/>
      <c r="FD1"/>
      <c r="FE1"/>
      <c r="FF1"/>
      <c r="FG1"/>
      <c r="FH1"/>
      <c r="FI1"/>
      <c r="FJ1"/>
      <c r="FK1"/>
      <c r="FL1"/>
      <c r="FM1"/>
      <c r="FN1"/>
      <c r="FO1"/>
      <c r="FP1"/>
      <c r="FQ1"/>
      <c r="FR1"/>
      <c r="FS1"/>
      <c r="FT1"/>
      <c r="FU1"/>
      <c r="FV1"/>
      <c r="FW1"/>
      <c r="FX1"/>
      <c r="FY1"/>
      <c r="FZ1"/>
      <c r="GA1"/>
      <c r="GB1"/>
      <c r="GC1"/>
      <c r="GD1"/>
      <c r="GE1"/>
      <c r="GF1"/>
      <c r="GG1"/>
      <c r="GH1"/>
      <c r="GI1"/>
      <c r="GJ1"/>
      <c r="GK1"/>
      <c r="GL1"/>
      <c r="GM1"/>
      <c r="GN1"/>
      <c r="GO1"/>
      <c r="GP1"/>
      <c r="GQ1"/>
      <c r="GR1"/>
      <c r="GS1"/>
      <c r="GT1"/>
      <c r="GU1"/>
      <c r="GV1"/>
      <c r="GW1"/>
      <c r="GX1"/>
      <c r="GY1"/>
      <c r="GZ1"/>
      <c r="HA1"/>
      <c r="HB1"/>
      <c r="HC1"/>
      <c r="HD1"/>
      <c r="HE1"/>
      <c r="HF1"/>
      <c r="HG1"/>
      <c r="HH1"/>
      <c r="HI1"/>
      <c r="HJ1"/>
      <c r="HK1"/>
      <c r="HL1"/>
      <c r="HM1"/>
      <c r="HN1"/>
      <c r="HO1"/>
      <c r="HP1"/>
      <c r="HQ1"/>
      <c r="HR1"/>
      <c r="HS1"/>
      <c r="HT1"/>
      <c r="HU1"/>
      <c r="HV1"/>
      <c r="HW1"/>
      <c r="HX1"/>
      <c r="HY1"/>
      <c r="HZ1"/>
      <c r="IA1"/>
      <c r="IB1"/>
      <c r="IC1"/>
      <c r="ID1"/>
      <c r="IE1"/>
      <c r="IF1"/>
      <c r="IG1"/>
      <c r="IH1"/>
      <c r="II1"/>
      <c r="IJ1"/>
      <c r="IK1"/>
      <c r="IL1"/>
      <c r="IM1"/>
      <c r="IN1"/>
      <c r="IO1"/>
      <c r="IP1"/>
      <c r="IQ1"/>
      <c r="IR1"/>
      <c r="IS1"/>
      <c r="IT1"/>
      <c r="IU1"/>
      <c r="IV1"/>
    </row>
    <row r="2" spans="1:256">
      <c r="A2" s="4"/>
      <c r="B2" s="365" t="s">
        <v>83</v>
      </c>
      <c r="C2" s="365"/>
      <c r="D2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  <c r="BC2"/>
      <c r="BD2"/>
      <c r="BE2"/>
      <c r="BF2"/>
      <c r="BG2"/>
      <c r="BH2"/>
      <c r="BI2"/>
      <c r="BJ2"/>
      <c r="BK2"/>
      <c r="BL2"/>
      <c r="BM2"/>
      <c r="BN2"/>
      <c r="BO2"/>
      <c r="BP2"/>
      <c r="BQ2"/>
      <c r="BR2"/>
      <c r="BS2"/>
      <c r="BT2"/>
      <c r="BU2"/>
      <c r="BV2"/>
      <c r="BW2"/>
      <c r="BX2"/>
      <c r="BY2"/>
      <c r="BZ2"/>
      <c r="CA2"/>
      <c r="CB2"/>
      <c r="CC2"/>
      <c r="CD2"/>
      <c r="CE2"/>
      <c r="CF2"/>
      <c r="CG2"/>
      <c r="CH2"/>
      <c r="CI2"/>
      <c r="CJ2"/>
      <c r="CK2"/>
      <c r="CL2"/>
      <c r="CM2"/>
      <c r="CN2"/>
      <c r="CO2"/>
      <c r="CP2"/>
      <c r="CQ2"/>
      <c r="CR2"/>
      <c r="CS2"/>
      <c r="CT2"/>
      <c r="CU2"/>
      <c r="CV2"/>
      <c r="CW2"/>
      <c r="CX2"/>
      <c r="CY2"/>
      <c r="CZ2"/>
      <c r="DA2"/>
      <c r="DB2"/>
      <c r="DC2"/>
      <c r="DD2"/>
      <c r="DE2"/>
      <c r="DF2"/>
      <c r="DG2"/>
      <c r="DH2"/>
      <c r="DI2"/>
      <c r="DJ2"/>
      <c r="DK2"/>
      <c r="DL2"/>
      <c r="DM2"/>
      <c r="DN2"/>
      <c r="DO2"/>
      <c r="DP2"/>
      <c r="DQ2"/>
      <c r="DR2"/>
      <c r="DS2"/>
      <c r="DT2"/>
      <c r="DU2"/>
      <c r="DV2"/>
      <c r="DW2"/>
      <c r="DX2"/>
      <c r="DY2"/>
      <c r="DZ2"/>
      <c r="EA2"/>
      <c r="EB2"/>
      <c r="EC2"/>
      <c r="ED2"/>
      <c r="EE2"/>
      <c r="EF2"/>
      <c r="EG2"/>
      <c r="EH2"/>
      <c r="EI2"/>
      <c r="EJ2"/>
      <c r="EK2"/>
      <c r="EL2"/>
      <c r="EM2"/>
      <c r="EN2"/>
      <c r="EO2"/>
      <c r="EP2"/>
      <c r="EQ2"/>
      <c r="ER2"/>
      <c r="ES2"/>
      <c r="ET2"/>
      <c r="EU2"/>
      <c r="EV2"/>
      <c r="EW2"/>
      <c r="EX2"/>
      <c r="EY2"/>
      <c r="EZ2"/>
      <c r="FA2"/>
      <c r="FB2"/>
      <c r="FC2"/>
      <c r="FD2"/>
      <c r="FE2"/>
      <c r="FF2"/>
      <c r="FG2"/>
      <c r="FH2"/>
      <c r="FI2"/>
      <c r="FJ2"/>
      <c r="FK2"/>
      <c r="FL2"/>
      <c r="FM2"/>
      <c r="FN2"/>
      <c r="FO2"/>
      <c r="FP2"/>
      <c r="FQ2"/>
      <c r="FR2"/>
      <c r="FS2"/>
      <c r="FT2"/>
      <c r="FU2"/>
      <c r="FV2"/>
      <c r="FW2"/>
      <c r="FX2"/>
      <c r="FY2"/>
      <c r="FZ2"/>
      <c r="GA2"/>
      <c r="GB2"/>
      <c r="GC2"/>
      <c r="GD2"/>
      <c r="GE2"/>
      <c r="GF2"/>
      <c r="GG2"/>
      <c r="GH2"/>
      <c r="GI2"/>
      <c r="GJ2"/>
      <c r="GK2"/>
      <c r="GL2"/>
      <c r="GM2"/>
      <c r="GN2"/>
      <c r="GO2"/>
      <c r="GP2"/>
      <c r="GQ2"/>
      <c r="GR2"/>
      <c r="GS2"/>
      <c r="GT2"/>
      <c r="GU2"/>
      <c r="GV2"/>
      <c r="GW2"/>
      <c r="GX2"/>
      <c r="GY2"/>
      <c r="GZ2"/>
      <c r="HA2"/>
      <c r="HB2"/>
      <c r="HC2"/>
      <c r="HD2"/>
      <c r="HE2"/>
      <c r="HF2"/>
      <c r="HG2"/>
      <c r="HH2"/>
      <c r="HI2"/>
      <c r="HJ2"/>
      <c r="HK2"/>
      <c r="HL2"/>
      <c r="HM2"/>
      <c r="HN2"/>
      <c r="HO2"/>
      <c r="HP2"/>
      <c r="HQ2"/>
      <c r="HR2"/>
      <c r="HS2"/>
      <c r="HT2"/>
      <c r="HU2"/>
      <c r="HV2"/>
      <c r="HW2"/>
      <c r="HX2"/>
      <c r="HY2"/>
      <c r="HZ2"/>
      <c r="IA2"/>
      <c r="IB2"/>
      <c r="IC2"/>
      <c r="ID2"/>
      <c r="IE2"/>
      <c r="IF2"/>
      <c r="IG2"/>
      <c r="IH2"/>
      <c r="II2"/>
      <c r="IJ2"/>
      <c r="IK2"/>
      <c r="IL2"/>
      <c r="IM2"/>
      <c r="IN2"/>
      <c r="IO2"/>
      <c r="IP2"/>
      <c r="IQ2"/>
      <c r="IR2"/>
      <c r="IS2"/>
      <c r="IT2"/>
      <c r="IU2"/>
      <c r="IV2"/>
    </row>
    <row r="3" spans="1:256">
      <c r="A3" s="4"/>
      <c r="B3" s="51" t="s">
        <v>84</v>
      </c>
      <c r="C3" s="51"/>
      <c r="D3"/>
      <c r="E3"/>
      <c r="F3"/>
      <c r="G3"/>
      <c r="H3"/>
      <c r="I3"/>
      <c r="J3"/>
      <c r="K3"/>
      <c r="L3"/>
      <c r="M3"/>
      <c r="N3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  <c r="BB3"/>
      <c r="BC3"/>
      <c r="BD3"/>
      <c r="BE3"/>
      <c r="BF3"/>
      <c r="BG3"/>
      <c r="BH3"/>
      <c r="BI3"/>
      <c r="BJ3"/>
      <c r="BK3"/>
      <c r="BL3"/>
      <c r="BM3"/>
      <c r="BN3"/>
      <c r="BO3"/>
      <c r="BP3"/>
      <c r="BQ3"/>
      <c r="BR3"/>
      <c r="BS3"/>
      <c r="BT3"/>
      <c r="BU3"/>
      <c r="BV3"/>
      <c r="BW3"/>
      <c r="BX3"/>
      <c r="BY3"/>
      <c r="BZ3"/>
      <c r="CA3"/>
      <c r="CB3"/>
      <c r="CC3"/>
      <c r="CD3"/>
      <c r="CE3"/>
      <c r="CF3"/>
      <c r="CG3"/>
      <c r="CH3"/>
      <c r="CI3"/>
      <c r="CJ3"/>
      <c r="CK3"/>
      <c r="CL3"/>
      <c r="CM3"/>
      <c r="CN3"/>
      <c r="CO3"/>
      <c r="CP3"/>
      <c r="CQ3"/>
      <c r="CR3"/>
      <c r="CS3"/>
      <c r="CT3"/>
      <c r="CU3"/>
      <c r="CV3"/>
      <c r="CW3"/>
      <c r="CX3"/>
      <c r="CY3"/>
      <c r="CZ3"/>
      <c r="DA3"/>
      <c r="DB3"/>
      <c r="DC3"/>
      <c r="DD3"/>
      <c r="DE3"/>
      <c r="DF3"/>
      <c r="DG3"/>
      <c r="DH3"/>
      <c r="DI3"/>
      <c r="DJ3"/>
      <c r="DK3"/>
      <c r="DL3"/>
      <c r="DM3"/>
      <c r="DN3"/>
      <c r="DO3"/>
      <c r="DP3"/>
      <c r="DQ3"/>
      <c r="DR3"/>
      <c r="DS3"/>
      <c r="DT3"/>
      <c r="DU3"/>
      <c r="DV3"/>
      <c r="DW3"/>
      <c r="DX3"/>
      <c r="DY3"/>
      <c r="DZ3"/>
      <c r="EA3"/>
      <c r="EB3"/>
      <c r="EC3"/>
      <c r="ED3"/>
      <c r="EE3"/>
      <c r="EF3"/>
      <c r="EG3"/>
      <c r="EH3"/>
      <c r="EI3"/>
      <c r="EJ3"/>
      <c r="EK3"/>
      <c r="EL3"/>
      <c r="EM3"/>
      <c r="EN3"/>
      <c r="EO3"/>
      <c r="EP3"/>
      <c r="EQ3"/>
      <c r="ER3"/>
      <c r="ES3"/>
      <c r="ET3"/>
      <c r="EU3"/>
      <c r="EV3"/>
      <c r="EW3"/>
      <c r="EX3"/>
      <c r="EY3"/>
      <c r="EZ3"/>
      <c r="FA3"/>
      <c r="FB3"/>
      <c r="FC3"/>
      <c r="FD3"/>
      <c r="FE3"/>
      <c r="FF3"/>
      <c r="FG3"/>
      <c r="FH3"/>
      <c r="FI3"/>
      <c r="FJ3"/>
      <c r="FK3"/>
      <c r="FL3"/>
      <c r="FM3"/>
      <c r="FN3"/>
      <c r="FO3"/>
      <c r="FP3"/>
      <c r="FQ3"/>
      <c r="FR3"/>
      <c r="FS3"/>
      <c r="FT3"/>
      <c r="FU3"/>
      <c r="FV3"/>
      <c r="FW3"/>
      <c r="FX3"/>
      <c r="FY3"/>
      <c r="FZ3"/>
      <c r="GA3"/>
      <c r="GB3"/>
      <c r="GC3"/>
      <c r="GD3"/>
      <c r="GE3"/>
      <c r="GF3"/>
      <c r="GG3"/>
      <c r="GH3"/>
      <c r="GI3"/>
      <c r="GJ3"/>
      <c r="GK3"/>
      <c r="GL3"/>
      <c r="GM3"/>
      <c r="GN3"/>
      <c r="GO3"/>
      <c r="GP3"/>
      <c r="GQ3"/>
      <c r="GR3"/>
      <c r="GS3"/>
      <c r="GT3"/>
      <c r="GU3"/>
      <c r="GV3"/>
      <c r="GW3"/>
      <c r="GX3"/>
      <c r="GY3"/>
      <c r="GZ3"/>
      <c r="HA3"/>
      <c r="HB3"/>
      <c r="HC3"/>
      <c r="HD3"/>
      <c r="HE3"/>
      <c r="HF3"/>
      <c r="HG3"/>
      <c r="HH3"/>
      <c r="HI3"/>
      <c r="HJ3"/>
      <c r="HK3"/>
      <c r="HL3"/>
      <c r="HM3"/>
      <c r="HN3"/>
      <c r="HO3"/>
      <c r="HP3"/>
      <c r="HQ3"/>
      <c r="HR3"/>
      <c r="HS3"/>
      <c r="HT3"/>
      <c r="HU3"/>
      <c r="HV3"/>
      <c r="HW3"/>
      <c r="HX3"/>
      <c r="HY3"/>
      <c r="HZ3"/>
      <c r="IA3"/>
      <c r="IB3"/>
      <c r="IC3"/>
      <c r="ID3"/>
      <c r="IE3"/>
      <c r="IF3"/>
      <c r="IG3"/>
      <c r="IH3"/>
      <c r="II3"/>
      <c r="IJ3"/>
      <c r="IK3"/>
      <c r="IL3"/>
      <c r="IM3"/>
      <c r="IN3"/>
      <c r="IO3"/>
      <c r="IP3"/>
      <c r="IQ3"/>
      <c r="IR3"/>
      <c r="IS3"/>
      <c r="IT3"/>
      <c r="IU3"/>
      <c r="IV3"/>
    </row>
    <row r="4" spans="1:256">
      <c r="A4" s="4"/>
      <c r="B4" s="51" t="s">
        <v>85</v>
      </c>
      <c r="C4" s="51"/>
      <c r="D4"/>
      <c r="E4"/>
      <c r="F4"/>
      <c r="G4"/>
      <c r="H4"/>
      <c r="I4"/>
      <c r="J4"/>
      <c r="K4"/>
      <c r="L4"/>
      <c r="M4"/>
      <c r="N4"/>
      <c r="O4"/>
      <c r="P4"/>
      <c r="Q4"/>
      <c r="R4"/>
      <c r="S4"/>
      <c r="T4"/>
      <c r="U4"/>
      <c r="V4"/>
      <c r="W4"/>
      <c r="X4"/>
      <c r="Y4"/>
      <c r="Z4"/>
      <c r="AA4"/>
      <c r="AB4"/>
      <c r="AC4"/>
      <c r="AD4"/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  <c r="AV4"/>
      <c r="AW4"/>
      <c r="AX4"/>
      <c r="AY4"/>
      <c r="AZ4"/>
      <c r="BA4"/>
      <c r="BB4"/>
      <c r="BC4"/>
      <c r="BD4"/>
      <c r="BE4"/>
      <c r="BF4"/>
      <c r="BG4"/>
      <c r="BH4"/>
      <c r="BI4"/>
      <c r="BJ4"/>
      <c r="BK4"/>
      <c r="BL4"/>
      <c r="BM4"/>
      <c r="BN4"/>
      <c r="BO4"/>
      <c r="BP4"/>
      <c r="BQ4"/>
      <c r="BR4"/>
      <c r="BS4"/>
      <c r="BT4"/>
      <c r="BU4"/>
      <c r="BV4"/>
      <c r="BW4"/>
      <c r="BX4"/>
      <c r="BY4"/>
      <c r="BZ4"/>
      <c r="CA4"/>
      <c r="CB4"/>
      <c r="CC4"/>
      <c r="CD4"/>
      <c r="CE4"/>
      <c r="CF4"/>
      <c r="CG4"/>
      <c r="CH4"/>
      <c r="CI4"/>
      <c r="CJ4"/>
      <c r="CK4"/>
      <c r="CL4"/>
      <c r="CM4"/>
      <c r="CN4"/>
      <c r="CO4"/>
      <c r="CP4"/>
      <c r="CQ4"/>
      <c r="CR4"/>
      <c r="CS4"/>
      <c r="CT4"/>
      <c r="CU4"/>
      <c r="CV4"/>
      <c r="CW4"/>
      <c r="CX4"/>
      <c r="CY4"/>
      <c r="CZ4"/>
      <c r="DA4"/>
      <c r="DB4"/>
      <c r="DC4"/>
      <c r="DD4"/>
      <c r="DE4"/>
      <c r="DF4"/>
      <c r="DG4"/>
      <c r="DH4"/>
      <c r="DI4"/>
      <c r="DJ4"/>
      <c r="DK4"/>
      <c r="DL4"/>
      <c r="DM4"/>
      <c r="DN4"/>
      <c r="DO4"/>
      <c r="DP4"/>
      <c r="DQ4"/>
      <c r="DR4"/>
      <c r="DS4"/>
      <c r="DT4"/>
      <c r="DU4"/>
      <c r="DV4"/>
      <c r="DW4"/>
      <c r="DX4"/>
      <c r="DY4"/>
      <c r="DZ4"/>
      <c r="EA4"/>
      <c r="EB4"/>
      <c r="EC4"/>
      <c r="ED4"/>
      <c r="EE4"/>
      <c r="EF4"/>
      <c r="EG4"/>
      <c r="EH4"/>
      <c r="EI4"/>
      <c r="EJ4"/>
      <c r="EK4"/>
      <c r="EL4"/>
      <c r="EM4"/>
      <c r="EN4"/>
      <c r="EO4"/>
      <c r="EP4"/>
      <c r="EQ4"/>
      <c r="ER4"/>
      <c r="ES4"/>
      <c r="ET4"/>
      <c r="EU4"/>
      <c r="EV4"/>
      <c r="EW4"/>
      <c r="EX4"/>
      <c r="EY4"/>
      <c r="EZ4"/>
      <c r="FA4"/>
      <c r="FB4"/>
      <c r="FC4"/>
      <c r="FD4"/>
      <c r="FE4"/>
      <c r="FF4"/>
      <c r="FG4"/>
      <c r="FH4"/>
      <c r="FI4"/>
      <c r="FJ4"/>
      <c r="FK4"/>
      <c r="FL4"/>
      <c r="FM4"/>
      <c r="FN4"/>
      <c r="FO4"/>
      <c r="FP4"/>
      <c r="FQ4"/>
      <c r="FR4"/>
      <c r="FS4"/>
      <c r="FT4"/>
      <c r="FU4"/>
      <c r="FV4"/>
      <c r="FW4"/>
      <c r="FX4"/>
      <c r="FY4"/>
      <c r="FZ4"/>
      <c r="GA4"/>
      <c r="GB4"/>
      <c r="GC4"/>
      <c r="GD4"/>
      <c r="GE4"/>
      <c r="GF4"/>
      <c r="GG4"/>
      <c r="GH4"/>
      <c r="GI4"/>
      <c r="GJ4"/>
      <c r="GK4"/>
      <c r="GL4"/>
      <c r="GM4"/>
      <c r="GN4"/>
      <c r="GO4"/>
      <c r="GP4"/>
      <c r="GQ4"/>
      <c r="GR4"/>
      <c r="GS4"/>
      <c r="GT4"/>
      <c r="GU4"/>
      <c r="GV4"/>
      <c r="GW4"/>
      <c r="GX4"/>
      <c r="GY4"/>
      <c r="GZ4"/>
      <c r="HA4"/>
      <c r="HB4"/>
      <c r="HC4"/>
      <c r="HD4"/>
      <c r="HE4"/>
      <c r="HF4"/>
      <c r="HG4"/>
      <c r="HH4"/>
      <c r="HI4"/>
      <c r="HJ4"/>
      <c r="HK4"/>
      <c r="HL4"/>
      <c r="HM4"/>
      <c r="HN4"/>
      <c r="HO4"/>
      <c r="HP4"/>
      <c r="HQ4"/>
      <c r="HR4"/>
      <c r="HS4"/>
      <c r="HT4"/>
      <c r="HU4"/>
      <c r="HV4"/>
      <c r="HW4"/>
      <c r="HX4"/>
      <c r="HY4"/>
      <c r="HZ4"/>
      <c r="IA4"/>
      <c r="IB4"/>
      <c r="IC4"/>
      <c r="ID4"/>
      <c r="IE4"/>
      <c r="IF4"/>
      <c r="IG4"/>
      <c r="IH4"/>
      <c r="II4"/>
      <c r="IJ4"/>
      <c r="IK4"/>
      <c r="IL4"/>
      <c r="IM4"/>
      <c r="IN4"/>
      <c r="IO4"/>
      <c r="IP4"/>
      <c r="IQ4"/>
      <c r="IR4"/>
      <c r="IS4"/>
      <c r="IT4"/>
      <c r="IU4"/>
      <c r="IV4"/>
    </row>
    <row r="5" spans="1:256" ht="21" customHeight="1">
      <c r="A5" s="4"/>
      <c r="B5" s="51" t="s">
        <v>86</v>
      </c>
      <c r="C5" s="51"/>
      <c r="D5"/>
      <c r="E5"/>
      <c r="F5"/>
      <c r="G5"/>
      <c r="H5"/>
      <c r="I5"/>
      <c r="J5"/>
      <c r="K5"/>
      <c r="L5"/>
      <c r="M5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  <c r="CJ5"/>
      <c r="CK5"/>
      <c r="CL5"/>
      <c r="CM5"/>
      <c r="CN5"/>
      <c r="CO5"/>
      <c r="CP5"/>
      <c r="CQ5"/>
      <c r="CR5"/>
      <c r="CS5"/>
      <c r="CT5"/>
      <c r="CU5"/>
      <c r="CV5"/>
      <c r="CW5"/>
      <c r="CX5"/>
      <c r="CY5"/>
      <c r="CZ5"/>
      <c r="DA5"/>
      <c r="DB5"/>
      <c r="DC5"/>
      <c r="DD5"/>
      <c r="DE5"/>
      <c r="DF5"/>
      <c r="DG5"/>
      <c r="DH5"/>
      <c r="DI5"/>
      <c r="DJ5"/>
      <c r="DK5"/>
      <c r="DL5"/>
      <c r="DM5"/>
      <c r="DN5"/>
      <c r="DO5"/>
      <c r="DP5"/>
      <c r="DQ5"/>
      <c r="DR5"/>
      <c r="DS5"/>
      <c r="DT5"/>
      <c r="DU5"/>
      <c r="DV5"/>
      <c r="DW5"/>
      <c r="DX5"/>
      <c r="DY5"/>
      <c r="DZ5"/>
      <c r="EA5"/>
      <c r="EB5"/>
      <c r="EC5"/>
      <c r="ED5"/>
      <c r="EE5"/>
      <c r="EF5"/>
      <c r="EG5"/>
      <c r="EH5"/>
      <c r="EI5"/>
      <c r="EJ5"/>
      <c r="EK5"/>
      <c r="EL5"/>
      <c r="EM5"/>
      <c r="EN5"/>
      <c r="EO5"/>
      <c r="EP5"/>
      <c r="EQ5"/>
      <c r="ER5"/>
      <c r="ES5"/>
      <c r="ET5"/>
      <c r="EU5"/>
      <c r="EV5"/>
      <c r="EW5"/>
      <c r="EX5"/>
      <c r="EY5"/>
      <c r="EZ5"/>
      <c r="FA5"/>
      <c r="FB5"/>
      <c r="FC5"/>
      <c r="FD5"/>
      <c r="FE5"/>
      <c r="FF5"/>
      <c r="FG5"/>
      <c r="FH5"/>
      <c r="FI5"/>
      <c r="FJ5"/>
      <c r="FK5"/>
      <c r="FL5"/>
      <c r="FM5"/>
      <c r="FN5"/>
      <c r="FO5"/>
      <c r="FP5"/>
      <c r="FQ5"/>
      <c r="FR5"/>
      <c r="FS5"/>
      <c r="FT5"/>
      <c r="FU5"/>
      <c r="FV5"/>
      <c r="FW5"/>
      <c r="FX5"/>
      <c r="FY5"/>
      <c r="FZ5"/>
      <c r="GA5"/>
      <c r="GB5"/>
      <c r="GC5"/>
      <c r="GD5"/>
      <c r="GE5"/>
      <c r="GF5"/>
      <c r="GG5"/>
      <c r="GH5"/>
      <c r="GI5"/>
      <c r="GJ5"/>
      <c r="GK5"/>
      <c r="GL5"/>
      <c r="GM5"/>
      <c r="GN5"/>
      <c r="GO5"/>
      <c r="GP5"/>
      <c r="GQ5"/>
      <c r="GR5"/>
      <c r="GS5"/>
      <c r="GT5"/>
      <c r="GU5"/>
      <c r="GV5"/>
      <c r="GW5"/>
      <c r="GX5"/>
      <c r="GY5"/>
      <c r="GZ5"/>
      <c r="HA5"/>
      <c r="HB5"/>
      <c r="HC5"/>
      <c r="HD5"/>
      <c r="HE5"/>
      <c r="HF5"/>
      <c r="HG5"/>
      <c r="HH5"/>
      <c r="HI5"/>
      <c r="HJ5"/>
      <c r="HK5"/>
      <c r="HL5"/>
      <c r="HM5"/>
      <c r="HN5"/>
      <c r="HO5"/>
      <c r="HP5"/>
      <c r="HQ5"/>
      <c r="HR5"/>
      <c r="HS5"/>
      <c r="HT5"/>
      <c r="HU5"/>
      <c r="HV5"/>
      <c r="HW5"/>
      <c r="HX5"/>
      <c r="HY5"/>
      <c r="HZ5"/>
      <c r="IA5"/>
      <c r="IB5"/>
      <c r="IC5"/>
      <c r="ID5"/>
      <c r="IE5"/>
      <c r="IF5"/>
      <c r="IG5"/>
      <c r="IH5"/>
      <c r="II5"/>
      <c r="IJ5"/>
      <c r="IK5"/>
      <c r="IL5"/>
      <c r="IM5"/>
      <c r="IN5"/>
      <c r="IO5"/>
      <c r="IP5"/>
      <c r="IQ5"/>
      <c r="IR5"/>
      <c r="IS5"/>
      <c r="IT5"/>
      <c r="IU5"/>
      <c r="IV5"/>
    </row>
    <row r="6" spans="1:256" ht="18" customHeight="1">
      <c r="A6" s="4"/>
      <c r="B6" s="51" t="s">
        <v>87</v>
      </c>
      <c r="C6" s="51"/>
      <c r="D6"/>
      <c r="E6"/>
      <c r="F6"/>
      <c r="G6"/>
      <c r="H6"/>
      <c r="I6"/>
      <c r="J6"/>
      <c r="K6"/>
      <c r="L6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  <c r="GG6"/>
      <c r="GH6"/>
      <c r="GI6"/>
      <c r="GJ6"/>
      <c r="GK6"/>
      <c r="GL6"/>
      <c r="GM6"/>
      <c r="GN6"/>
      <c r="GO6"/>
      <c r="GP6"/>
      <c r="GQ6"/>
      <c r="GR6"/>
      <c r="GS6"/>
      <c r="GT6"/>
      <c r="GU6"/>
      <c r="GV6"/>
      <c r="GW6"/>
      <c r="GX6"/>
      <c r="GY6"/>
      <c r="GZ6"/>
      <c r="HA6"/>
      <c r="HB6"/>
      <c r="HC6"/>
      <c r="HD6"/>
      <c r="HE6"/>
      <c r="HF6"/>
      <c r="HG6"/>
      <c r="HH6"/>
      <c r="HI6"/>
      <c r="HJ6"/>
      <c r="HK6"/>
      <c r="HL6"/>
      <c r="HM6"/>
      <c r="HN6"/>
      <c r="HO6"/>
      <c r="HP6"/>
      <c r="HQ6"/>
      <c r="HR6"/>
      <c r="HS6"/>
      <c r="HT6"/>
      <c r="HU6"/>
      <c r="HV6"/>
      <c r="HW6"/>
      <c r="HX6"/>
      <c r="HY6"/>
      <c r="HZ6"/>
      <c r="IA6"/>
      <c r="IB6"/>
      <c r="IC6"/>
      <c r="ID6"/>
      <c r="IE6"/>
      <c r="IF6"/>
      <c r="IG6"/>
      <c r="IH6"/>
      <c r="II6"/>
      <c r="IJ6"/>
      <c r="IK6"/>
      <c r="IL6"/>
      <c r="IM6"/>
      <c r="IN6"/>
      <c r="IO6"/>
      <c r="IP6"/>
      <c r="IQ6"/>
      <c r="IR6"/>
      <c r="IS6"/>
      <c r="IT6"/>
      <c r="IU6"/>
      <c r="IV6"/>
    </row>
    <row r="7" spans="1:256" ht="18" customHeight="1">
      <c r="A7" s="4"/>
      <c r="B7" s="51" t="s">
        <v>88</v>
      </c>
      <c r="C7" s="51"/>
      <c r="D7"/>
      <c r="E7"/>
      <c r="F7"/>
      <c r="G7"/>
      <c r="H7"/>
      <c r="I7"/>
      <c r="J7"/>
      <c r="K7"/>
      <c r="L7"/>
      <c r="M7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  <c r="GG7"/>
      <c r="GH7"/>
      <c r="GI7"/>
      <c r="GJ7"/>
      <c r="GK7"/>
      <c r="GL7"/>
      <c r="GM7"/>
      <c r="GN7"/>
      <c r="GO7"/>
      <c r="GP7"/>
      <c r="GQ7"/>
      <c r="GR7"/>
      <c r="GS7"/>
      <c r="GT7"/>
      <c r="GU7"/>
      <c r="GV7"/>
      <c r="GW7"/>
      <c r="GX7"/>
      <c r="GY7"/>
      <c r="GZ7"/>
      <c r="HA7"/>
      <c r="HB7"/>
      <c r="HC7"/>
      <c r="HD7"/>
      <c r="HE7"/>
      <c r="HF7"/>
      <c r="HG7"/>
      <c r="HH7"/>
      <c r="HI7"/>
      <c r="HJ7"/>
      <c r="HK7"/>
      <c r="HL7"/>
      <c r="HM7"/>
      <c r="HN7"/>
      <c r="HO7"/>
      <c r="HP7"/>
      <c r="HQ7"/>
      <c r="HR7"/>
      <c r="HS7"/>
      <c r="HT7"/>
      <c r="HU7"/>
      <c r="HV7"/>
      <c r="HW7"/>
      <c r="HX7"/>
      <c r="HY7"/>
      <c r="HZ7"/>
      <c r="IA7"/>
      <c r="IB7"/>
      <c r="IC7"/>
      <c r="ID7"/>
      <c r="IE7"/>
      <c r="IF7"/>
      <c r="IG7"/>
      <c r="IH7"/>
      <c r="II7"/>
      <c r="IJ7"/>
      <c r="IK7"/>
      <c r="IL7"/>
      <c r="IM7"/>
      <c r="IN7"/>
      <c r="IO7"/>
      <c r="IP7"/>
      <c r="IQ7"/>
      <c r="IR7"/>
      <c r="IS7"/>
      <c r="IT7"/>
      <c r="IU7"/>
      <c r="IV7"/>
    </row>
    <row r="8" spans="1:256">
      <c r="B8" s="91"/>
      <c r="C8" s="91"/>
    </row>
    <row r="9" spans="1:256">
      <c r="B9" s="91"/>
      <c r="C9" s="91"/>
    </row>
    <row r="10" spans="1:256">
      <c r="B10" s="91"/>
      <c r="C10" s="91"/>
    </row>
    <row r="11" spans="1:256">
      <c r="B11" s="91"/>
      <c r="C11" s="91"/>
    </row>
    <row r="13" spans="1:256" ht="15.75" customHeight="1">
      <c r="A13" s="366" t="s">
        <v>89</v>
      </c>
      <c r="B13" s="366"/>
      <c r="C13" s="366"/>
      <c r="D13" s="366"/>
      <c r="E13" s="92"/>
      <c r="F13" s="92"/>
    </row>
    <row r="14" spans="1:256" ht="15.75" customHeight="1">
      <c r="A14" s="366" t="s">
        <v>90</v>
      </c>
      <c r="B14" s="366"/>
      <c r="C14" s="366"/>
      <c r="D14" s="366"/>
    </row>
    <row r="15" spans="1:256" ht="15.75" customHeight="1">
      <c r="A15" s="366" t="s">
        <v>91</v>
      </c>
      <c r="B15" s="366"/>
      <c r="C15" s="366"/>
      <c r="D15" s="366"/>
      <c r="E15" s="92"/>
      <c r="F15" s="92"/>
    </row>
    <row r="16" spans="1:256">
      <c r="B16" s="91"/>
      <c r="C16" s="92"/>
      <c r="D16" s="92"/>
      <c r="E16" s="92"/>
      <c r="F16" s="92"/>
    </row>
    <row r="17" spans="1:6">
      <c r="B17" s="91"/>
      <c r="C17" s="92"/>
      <c r="D17" s="92"/>
      <c r="E17" s="92"/>
      <c r="F17" s="92"/>
    </row>
    <row r="19" spans="1:6" s="94" customFormat="1">
      <c r="A19" s="93" t="s">
        <v>81</v>
      </c>
      <c r="B19" s="93" t="s">
        <v>92</v>
      </c>
      <c r="C19" s="93" t="s">
        <v>93</v>
      </c>
    </row>
    <row r="20" spans="1:6" ht="28.5" customHeight="1">
      <c r="A20" s="364" t="s">
        <v>94</v>
      </c>
      <c r="B20" s="95" t="s">
        <v>112</v>
      </c>
      <c r="C20" s="96">
        <f>C22-C23</f>
        <v>5340000</v>
      </c>
    </row>
    <row r="21" spans="1:6">
      <c r="A21" s="364"/>
      <c r="B21" s="97" t="s">
        <v>95</v>
      </c>
      <c r="C21" s="98"/>
    </row>
    <row r="22" spans="1:6" ht="47.25">
      <c r="A22" s="364"/>
      <c r="B22" s="99" t="s">
        <v>96</v>
      </c>
      <c r="C22" s="96">
        <v>5500000</v>
      </c>
    </row>
    <row r="23" spans="1:6" ht="47.25">
      <c r="A23" s="364"/>
      <c r="B23" s="99" t="s">
        <v>97</v>
      </c>
      <c r="C23" s="96">
        <v>160000</v>
      </c>
    </row>
  </sheetData>
  <sheetProtection selectLockedCells="1" selectUnlockedCells="1"/>
  <mergeCells count="5">
    <mergeCell ref="A20:A23"/>
    <mergeCell ref="B2:C2"/>
    <mergeCell ref="A13:D13"/>
    <mergeCell ref="A14:D14"/>
    <mergeCell ref="A15:D15"/>
  </mergeCells>
  <phoneticPr fontId="0" type="noConversion"/>
  <pageMargins left="0.70833333333333337" right="0" top="0.74791666666666667" bottom="0.74791666666666667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4</vt:i4>
      </vt:variant>
    </vt:vector>
  </HeadingPairs>
  <TitlesOfParts>
    <vt:vector size="9" baseType="lpstr">
      <vt:lpstr>источ. 2020</vt:lpstr>
      <vt:lpstr>Вед.2020</vt:lpstr>
      <vt:lpstr>Ф2020</vt:lpstr>
      <vt:lpstr>МЦП по ЦСР - 2020</vt:lpstr>
      <vt:lpstr>кредиты</vt:lpstr>
      <vt:lpstr>'источ. 2020'!Excel_BuiltIn_Print_Area</vt:lpstr>
      <vt:lpstr>'источ. 2020'!Область_печати</vt:lpstr>
      <vt:lpstr>'МЦП по ЦСР - 2020'!Область_печати</vt:lpstr>
      <vt:lpstr>Ф2020!Область_печати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c400</cp:lastModifiedBy>
  <cp:lastPrinted>2020-04-14T02:51:48Z</cp:lastPrinted>
  <dcterms:created xsi:type="dcterms:W3CDTF">2020-05-27T08:40:58Z</dcterms:created>
  <dcterms:modified xsi:type="dcterms:W3CDTF">2020-05-27T08:40:58Z</dcterms:modified>
</cp:coreProperties>
</file>