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680" windowWidth="16380" windowHeight="6510" tabRatio="697" activeTab="3"/>
  </bookViews>
  <sheets>
    <sheet name="источ. 2020" sheetId="1" r:id="rId1"/>
    <sheet name="Вед.2020" sheetId="21" r:id="rId2"/>
    <sheet name="Ф2020" sheetId="22" r:id="rId3"/>
    <sheet name="МЦП по ЦСР - 2020" sheetId="23" r:id="rId4"/>
    <sheet name="кредиты" sheetId="12" state="hidden" r:id="rId5"/>
  </sheets>
  <externalReferences>
    <externalReference r:id="rId6"/>
    <externalReference r:id="rId7"/>
  </externalReferences>
  <definedNames>
    <definedName name="Excel_BuiltIn_Print_Area" localSheetId="1">[2]Ф2019!$A$1:$C$654</definedName>
    <definedName name="Excel_BuiltIn_Print_Area" localSheetId="0">'источ. 2020'!$A$2:$F$50</definedName>
    <definedName name="Excel_BuiltIn_Print_Area" localSheetId="3">[2]кредиты!$A$1:$F$35</definedName>
    <definedName name="Excel_BuiltIn_Print_Area" localSheetId="2">#REF!</definedName>
    <definedName name="_xlnm.Print_Area" localSheetId="0">'источ. 2020'!$A$1:$F$50</definedName>
    <definedName name="_xlnm.Print_Area" localSheetId="3">'МЦП по ЦСР - 2020'!$A$1:$E$166</definedName>
    <definedName name="_xlnm.Print_Area" localSheetId="2">Ф2020!$A$1:$F$576</definedName>
  </definedNames>
  <calcPr calcId="125725"/>
</workbook>
</file>

<file path=xl/calcChain.xml><?xml version="1.0" encoding="utf-8"?>
<calcChain xmlns="http://schemas.openxmlformats.org/spreadsheetml/2006/main">
  <c r="D125" i="23"/>
  <c r="D124"/>
  <c r="D135"/>
  <c r="G102" i="21"/>
  <c r="D38" i="23"/>
  <c r="D42" i="22"/>
  <c r="D37"/>
  <c r="D87" i="23"/>
  <c r="D100"/>
  <c r="D101"/>
  <c r="D57"/>
  <c r="D56"/>
  <c r="D48"/>
  <c r="D47"/>
  <c r="G145" i="21"/>
  <c r="G146"/>
  <c r="G147"/>
  <c r="G154"/>
  <c r="G205"/>
  <c r="G204"/>
  <c r="G202"/>
  <c r="G155"/>
  <c r="D89" i="23"/>
  <c r="D34"/>
  <c r="D33"/>
  <c r="G122" i="21"/>
  <c r="G121"/>
  <c r="G120"/>
  <c r="D132" i="23"/>
  <c r="D129"/>
  <c r="D126"/>
  <c r="G99" i="21"/>
  <c r="G92"/>
  <c r="G91"/>
  <c r="G90"/>
  <c r="G96"/>
  <c r="G93"/>
  <c r="D118" i="23"/>
  <c r="D117"/>
  <c r="D116"/>
  <c r="D114"/>
  <c r="G128" i="21"/>
  <c r="G187"/>
  <c r="G186"/>
  <c r="D60" i="23"/>
  <c r="D59"/>
  <c r="G113" i="21"/>
  <c r="G112"/>
  <c r="D77" i="23"/>
  <c r="D26"/>
  <c r="D25"/>
  <c r="D24"/>
  <c r="G87" i="21"/>
  <c r="G77"/>
  <c r="G76"/>
  <c r="G75"/>
  <c r="G74"/>
  <c r="G107"/>
  <c r="G106"/>
  <c r="D162" i="23"/>
  <c r="D152"/>
  <c r="G33" i="21"/>
  <c r="G36"/>
  <c r="D158" i="23"/>
  <c r="D157"/>
  <c r="D156"/>
  <c r="D141"/>
  <c r="D146"/>
  <c r="D145"/>
  <c r="D143"/>
  <c r="D142"/>
  <c r="D139"/>
  <c r="D138"/>
  <c r="D137"/>
  <c r="D122"/>
  <c r="D120"/>
  <c r="D112"/>
  <c r="D109"/>
  <c r="D107"/>
  <c r="D105"/>
  <c r="D97"/>
  <c r="D96"/>
  <c r="D94"/>
  <c r="D85"/>
  <c r="D84"/>
  <c r="D83"/>
  <c r="D82"/>
  <c r="D81"/>
  <c r="D80"/>
  <c r="D75"/>
  <c r="D74"/>
  <c r="D73"/>
  <c r="D72"/>
  <c r="D71"/>
  <c r="D70"/>
  <c r="D62"/>
  <c r="D68"/>
  <c r="D54"/>
  <c r="D52"/>
  <c r="D45"/>
  <c r="D44"/>
  <c r="D31"/>
  <c r="D30"/>
  <c r="D29"/>
  <c r="D22"/>
  <c r="D21"/>
  <c r="D20"/>
  <c r="D24" i="22"/>
  <c r="D22"/>
  <c r="D20"/>
  <c r="G201" i="21"/>
  <c r="G197"/>
  <c r="G196"/>
  <c r="G195"/>
  <c r="G193"/>
  <c r="G192"/>
  <c r="G191"/>
  <c r="G184"/>
  <c r="G182"/>
  <c r="G180"/>
  <c r="G179"/>
  <c r="G176"/>
  <c r="G175"/>
  <c r="G174"/>
  <c r="G171"/>
  <c r="G170"/>
  <c r="G169"/>
  <c r="G168"/>
  <c r="G164"/>
  <c r="G163"/>
  <c r="G162"/>
  <c r="G161"/>
  <c r="G159"/>
  <c r="G158"/>
  <c r="G157"/>
  <c r="G152"/>
  <c r="G141"/>
  <c r="G140"/>
  <c r="G139"/>
  <c r="G138"/>
  <c r="G136"/>
  <c r="G135"/>
  <c r="G134"/>
  <c r="G132"/>
  <c r="G127"/>
  <c r="G126"/>
  <c r="G115"/>
  <c r="G130"/>
  <c r="G118"/>
  <c r="G117"/>
  <c r="G116"/>
  <c r="G110"/>
  <c r="G109"/>
  <c r="G85"/>
  <c r="G84"/>
  <c r="G72"/>
  <c r="G70"/>
  <c r="G66"/>
  <c r="G65"/>
  <c r="G64"/>
  <c r="G59"/>
  <c r="G58"/>
  <c r="G53"/>
  <c r="G48"/>
  <c r="G47"/>
  <c r="G43"/>
  <c r="G42"/>
  <c r="G41"/>
  <c r="G40"/>
  <c r="G28"/>
  <c r="G27"/>
  <c r="G26"/>
  <c r="G25"/>
  <c r="G23"/>
  <c r="G22"/>
  <c r="G21"/>
  <c r="G20"/>
  <c r="C48" i="1"/>
  <c r="C46"/>
  <c r="C42"/>
  <c r="C41"/>
  <c r="C39"/>
  <c r="C38"/>
  <c r="C37"/>
  <c r="C50"/>
  <c r="C35"/>
  <c r="C33"/>
  <c r="C32"/>
  <c r="C30"/>
  <c r="C28"/>
  <c r="C27"/>
  <c r="C25"/>
  <c r="C23"/>
  <c r="C20"/>
  <c r="C18"/>
  <c r="D22"/>
  <c r="D32"/>
  <c r="C20" i="12"/>
  <c r="D40" i="23"/>
  <c r="D39"/>
  <c r="C22" i="1"/>
  <c r="D149" i="23"/>
  <c r="D148"/>
  <c r="D159"/>
  <c r="D64"/>
  <c r="D63"/>
  <c r="G57" i="21"/>
  <c r="G56"/>
  <c r="G55"/>
  <c r="G178"/>
  <c r="G173"/>
  <c r="G167"/>
  <c r="D40" i="22"/>
  <c r="D38"/>
  <c r="G83" i="21"/>
  <c r="G82"/>
  <c r="G81"/>
  <c r="G71"/>
  <c r="G63"/>
  <c r="G62"/>
  <c r="G52"/>
  <c r="G51"/>
  <c r="G32"/>
  <c r="G31"/>
  <c r="G30"/>
  <c r="D19" i="22"/>
  <c r="G46" i="21"/>
  <c r="D28" i="22"/>
  <c r="D27" s="1"/>
  <c r="G45" i="21"/>
  <c r="D21" i="22"/>
  <c r="D16"/>
  <c r="D88" i="23"/>
  <c r="D111"/>
  <c r="D104"/>
  <c r="D51"/>
  <c r="D50"/>
  <c r="G190" i="21"/>
  <c r="G189"/>
  <c r="D41" i="22"/>
  <c r="G144" i="21"/>
  <c r="G143"/>
  <c r="G105"/>
  <c r="G104"/>
  <c r="D103" i="23"/>
  <c r="D36" i="22"/>
  <c r="D35" s="1"/>
  <c r="D32"/>
  <c r="D33"/>
  <c r="G19" i="21"/>
  <c r="D79" i="23"/>
  <c r="D19"/>
  <c r="D165"/>
  <c r="G89" i="21"/>
  <c r="G207"/>
  <c r="D31" i="22"/>
  <c r="D30"/>
  <c r="D43" l="1"/>
</calcChain>
</file>

<file path=xl/sharedStrings.xml><?xml version="1.0" encoding="utf-8"?>
<sst xmlns="http://schemas.openxmlformats.org/spreadsheetml/2006/main" count="1557" uniqueCount="373">
  <si>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</si>
  <si>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</si>
  <si>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</si>
  <si>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</si>
  <si>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</si>
  <si>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</si>
  <si>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</si>
  <si>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</si>
  <si>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</si>
  <si>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</si>
  <si>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</si>
  <si>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</si>
  <si>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</si>
  <si>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</si>
  <si>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</si>
  <si>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</si>
  <si>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</si>
  <si>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</si>
  <si>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</si>
  <si>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</si>
  <si>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</si>
  <si>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</si>
  <si>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</si>
  <si>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</si>
  <si>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</si>
  <si>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</si>
  <si>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</si>
  <si>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</si>
  <si>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</si>
  <si>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</si>
  <si>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</si>
  <si>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</si>
  <si>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</si>
  <si>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</si>
  <si>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</si>
  <si>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</si>
  <si>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</si>
  <si>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</si>
  <si>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</si>
  <si>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</si>
  <si>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</si>
  <si>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</si>
  <si>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</si>
  <si>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</si>
  <si>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</si>
  <si>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</si>
  <si>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</si>
  <si>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</si>
  <si>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</si>
  <si>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</si>
  <si>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</si>
  <si>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</si>
  <si>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</si>
  <si>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</si>
  <si>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</si>
  <si>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</si>
  <si>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</si>
  <si>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</si>
  <si>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</si>
  <si>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</si>
  <si>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</si>
  <si>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</si>
  <si>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</si>
  <si>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</si>
  <si>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</si>
  <si>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</si>
  <si>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</si>
  <si>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</si>
  <si>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</si>
  <si>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</si>
  <si>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</si>
  <si>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</si>
  <si>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</si>
  <si>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</si>
  <si>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</si>
  <si>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</si>
  <si>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</si>
  <si>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</si>
  <si>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</si>
  <si>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</si>
  <si>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</si>
  <si>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</si>
  <si>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</si>
  <si>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</si>
  <si>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</si>
  <si>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</si>
  <si>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</si>
  <si>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</si>
  <si>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</si>
  <si>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</si>
  <si>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</si>
  <si>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</si>
  <si>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</si>
  <si>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</si>
  <si>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</si>
  <si>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</si>
  <si>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</si>
  <si>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</si>
  <si>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</si>
  <si>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</si>
  <si>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</si>
  <si>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</si>
  <si>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</si>
  <si>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</si>
  <si>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</si>
  <si>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</si>
  <si>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</si>
  <si>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</si>
  <si>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</si>
  <si>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</si>
  <si>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</si>
  <si>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</si>
  <si>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</si>
  <si>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</si>
  <si>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</si>
  <si>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</si>
  <si>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</si>
  <si>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</si>
  <si>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</si>
  <si>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</si>
  <si>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</si>
  <si>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</si>
  <si>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</si>
  <si>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</si>
  <si>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</si>
  <si>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</si>
  <si>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</si>
  <si>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</si>
  <si>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</si>
  <si>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</si>
  <si>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</si>
  <si>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</si>
  <si>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</si>
  <si>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</si>
  <si>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</si>
  <si>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</si>
  <si>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</si>
  <si>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</si>
  <si>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</si>
  <si>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</si>
  <si>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</si>
  <si>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</si>
  <si>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</si>
  <si>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</si>
  <si>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</si>
  <si>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</si>
  <si>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</si>
  <si>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</si>
  <si>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</si>
  <si>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</si>
  <si>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</si>
  <si>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</si>
  <si>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</si>
  <si>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</si>
  <si>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</si>
  <si>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</si>
  <si>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</si>
  <si>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</si>
  <si>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</si>
  <si>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</si>
  <si>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</si>
  <si>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</si>
  <si>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</si>
  <si>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</si>
  <si>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</si>
  <si>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</si>
  <si>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</si>
  <si>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</si>
  <si>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</si>
  <si>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</si>
  <si>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</si>
  <si>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</si>
  <si>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</si>
  <si>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</si>
  <si>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</si>
  <si>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</si>
  <si>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</si>
  <si>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</si>
  <si>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</si>
  <si>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</si>
  <si>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</si>
  <si>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</si>
  <si>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</si>
  <si>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</si>
  <si>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</si>
  <si>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</si>
  <si>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</si>
  <si>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</si>
  <si>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</si>
  <si>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</si>
  <si>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</si>
  <si>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</si>
  <si>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</si>
  <si>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</si>
  <si>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</si>
  <si>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</si>
  <si>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</si>
  <si>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</si>
  <si>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</si>
  <si>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</si>
  <si>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</si>
  <si>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</si>
  <si>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</si>
  <si>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</si>
  <si>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</si>
  <si>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</si>
  <si>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</si>
  <si>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</si>
  <si>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</si>
  <si>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</si>
  <si>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</si>
  <si>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</si>
  <si>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</si>
  <si>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</si>
  <si>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</si>
  <si>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</si>
  <si>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</si>
  <si>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</si>
  <si>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</si>
  <si>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</si>
  <si>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</si>
  <si>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</si>
  <si>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</si>
  <si>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</si>
  <si>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</si>
  <si>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</si>
  <si>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</si>
  <si>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</si>
  <si>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</si>
  <si>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</si>
  <si>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</si>
  <si>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</si>
  <si>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</si>
  <si>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</si>
  <si>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</si>
  <si>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</si>
  <si>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</si>
  <si>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</si>
  <si>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</si>
  <si>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Мероприятия по профилактике злоупотребления наркотическими веществами</t>
  </si>
  <si>
    <t>14002 00000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</si>
  <si>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</si>
  <si>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</si>
  <si>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</si>
  <si>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</si>
  <si>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</si>
  <si>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</si>
  <si>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</si>
  <si>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</si>
  <si>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</si>
  <si>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</si>
  <si>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</si>
  <si>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</si>
  <si>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</si>
  <si>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</si>
  <si>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</si>
  <si>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</si>
  <si>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</si>
  <si>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</si>
  <si>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</si>
  <si>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</si>
  <si>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20002 14910</t>
  </si>
  <si>
    <t>20002 70270</t>
  </si>
  <si>
    <t>Сумма                           на 2020 год</t>
  </si>
  <si>
    <t>12001 22100</t>
  </si>
  <si>
    <t>14003 00000</t>
  </si>
  <si>
    <t>1500122280</t>
  </si>
  <si>
    <t>15002 22270</t>
  </si>
  <si>
    <t>18001 22130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</si>
  <si>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</si>
  <si>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</si>
  <si>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</si>
  <si>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</si>
  <si>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</si>
  <si>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</si>
  <si>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</si>
  <si>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</si>
  <si>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</si>
  <si>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</si>
  <si>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</si>
  <si>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70700 51180</t>
  </si>
  <si>
    <t>360</t>
  </si>
  <si>
    <t xml:space="preserve"> Исполнение судебных актов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</si>
  <si>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</si>
  <si>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</si>
  <si>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12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</si>
  <si>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</si>
  <si>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</si>
  <si>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</si>
  <si>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</si>
  <si>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</si>
  <si>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160R1 53930</t>
  </si>
  <si>
    <t>160R1 00000</t>
  </si>
  <si>
    <t>Региональный проект Республики Хакасия "Дорожная сеть"</t>
  </si>
  <si>
    <t>Сумма на 2020 год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</si>
  <si>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</si>
  <si>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</si>
  <si>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</si>
  <si>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</si>
  <si>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2020 год</t>
  </si>
  <si>
    <t xml:space="preserve">на  2020 год </t>
  </si>
  <si>
    <t xml:space="preserve">Сумма на                  2020 год                  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</si>
  <si>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2020 год</t>
  </si>
  <si>
    <t>муниципального образования   Солнечный сельсовет Усть-Абаканского района Республики Хакасия на 2020 год</t>
  </si>
  <si>
    <t>Сумма                           на 2020год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</si>
  <si>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</si>
  <si>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</si>
  <si>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</si>
  <si>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</si>
  <si>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</si>
  <si>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</si>
  <si>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</si>
  <si>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</si>
  <si>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</si>
  <si>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</si>
  <si>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</si>
  <si>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</si>
  <si>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</si>
  <si>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</si>
  <si>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</si>
  <si>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</si>
  <si>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</si>
  <si>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</si>
  <si>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</si>
  <si>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220F3 00000</t>
  </si>
  <si>
    <t>Обеспечение устойчивого сокращения непригодного для проживания жилищного фонда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</si>
  <si>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</si>
  <si>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67483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</si>
  <si>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</si>
  <si>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</si>
  <si>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67485</t>
  </si>
  <si>
    <t>Обеспечение мероприятий по переселению граждан из аварийного жилищного фонда за счет средств местного бюджета</t>
  </si>
  <si>
    <t>Обеспечение сельских населенных пунктов объектами социальной и инженерной инфраструктуры и автомобильными дорогами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</si>
  <si>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</si>
  <si>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Приложение 8</t>
  </si>
  <si>
    <t>14003 L5761</t>
  </si>
  <si>
    <t xml:space="preserve">к Решению Совета депутатов Солнечного сельсовета 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</si>
  <si>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</si>
  <si>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</si>
  <si>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</si>
  <si>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Солнечного сельсовета  от 25.12.2019г.  № 131</t>
  </si>
  <si>
    <t xml:space="preserve">             Приложение 10</t>
  </si>
  <si>
    <t xml:space="preserve">             к Решению Совета депутатов Солнечного сельсовета </t>
  </si>
  <si>
    <t xml:space="preserve">             Усть-Абаканского района  Республики Хакасия</t>
  </si>
  <si>
    <t xml:space="preserve">             "О внесении изменений в Решение Совета депутатов </t>
  </si>
  <si>
    <t xml:space="preserve">             "О местном бюджете муниципального  образования </t>
  </si>
  <si>
    <t xml:space="preserve">               Солнечный сельсовет  Усть-Абаканского района  Республики</t>
  </si>
  <si>
    <t xml:space="preserve">              Солнечного сельсовета от 25.12.2019г.  № 131</t>
  </si>
  <si>
    <t>Солнечного сельсовета  от 25 .12.2019г.  № 131</t>
  </si>
  <si>
    <t>Приложение 1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</si>
  <si>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</si>
  <si>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</si>
  <si>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</si>
  <si>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</si>
  <si>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</si>
  <si>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 xml:space="preserve"> Солнечного сельсовета от 25.12.2019г.  № 131</t>
  </si>
  <si>
    <t xml:space="preserve"> Хакасия на 2020 год и плановый период 2021 и 2022 годов",</t>
  </si>
  <si>
    <t>Хакасия на 2020 год и плановый период 2021 и 2022 годов",</t>
  </si>
  <si>
    <t xml:space="preserve">               Хакасия на 2020 год и плановый период 2021 и 2022 годов",</t>
  </si>
  <si>
    <t>Мероприятия по капитальному ремонту учреждений культуры</t>
  </si>
  <si>
    <t>19004 22170</t>
  </si>
  <si>
    <t>13003 22180</t>
  </si>
  <si>
    <t>13003 00000</t>
  </si>
  <si>
    <t>Обеспечение развитие отрасли физической культуры и спорта</t>
  </si>
  <si>
    <t>Мероприятия по текущему ремонту учреждений культуры и спорта</t>
  </si>
  <si>
    <t>приложение  2</t>
  </si>
  <si>
    <t xml:space="preserve">               приложение 3</t>
  </si>
  <si>
    <t>приложение  4</t>
  </si>
  <si>
    <t xml:space="preserve"> от  " ___ " июня  2020г. № ____</t>
  </si>
  <si>
    <t>220F3 6748S</t>
  </si>
  <si>
    <t>от "____"  июня  2020г.   № _____</t>
  </si>
  <si>
    <t xml:space="preserve">               от "___" июня  2020г. № _______</t>
  </si>
  <si>
    <t>от " _____ "  июня   2020г.  № _____</t>
  </si>
</sst>
</file>

<file path=xl/styles.xml><?xml version="1.0" encoding="utf-8"?>
<styleSheet xmlns="http://schemas.openxmlformats.org/spreadsheetml/2006/main">
  <numFmts count="1">
    <numFmt numFmtId="180" formatCode="0.0"/>
  </numFmts>
  <fonts count="2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9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24" fillId="0" borderId="0"/>
    <xf numFmtId="0" fontId="17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7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8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19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8" xfId="0" applyFont="1" applyBorder="1" applyAlignment="1">
      <alignment horizontal="justify" vertical="top" wrapText="1"/>
    </xf>
    <xf numFmtId="3" fontId="3" fillId="0" borderId="18" xfId="0" applyNumberFormat="1" applyFont="1" applyBorder="1" applyAlignment="1">
      <alignment horizontal="center"/>
    </xf>
    <xf numFmtId="0" fontId="3" fillId="0" borderId="18" xfId="0" applyFont="1" applyFill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vertical="center" wrapText="1"/>
    </xf>
    <xf numFmtId="49" fontId="9" fillId="0" borderId="18" xfId="0" applyNumberFormat="1" applyFont="1" applyBorder="1" applyAlignment="1">
      <alignment horizontal="center"/>
    </xf>
    <xf numFmtId="49" fontId="8" fillId="0" borderId="18" xfId="0" applyNumberFormat="1" applyFont="1" applyBorder="1" applyAlignment="1">
      <alignment horizontal="center"/>
    </xf>
    <xf numFmtId="0" fontId="12" fillId="0" borderId="20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vertical="top" wrapText="1"/>
    </xf>
    <xf numFmtId="0" fontId="9" fillId="0" borderId="22" xfId="0" applyFont="1" applyFill="1" applyBorder="1" applyAlignment="1">
      <alignment wrapText="1"/>
    </xf>
    <xf numFmtId="0" fontId="12" fillId="0" borderId="20" xfId="0" applyFont="1" applyFill="1" applyBorder="1" applyAlignment="1">
      <alignment wrapText="1"/>
    </xf>
    <xf numFmtId="49" fontId="9" fillId="0" borderId="20" xfId="0" applyNumberFormat="1" applyFont="1" applyBorder="1" applyAlignment="1">
      <alignment wrapText="1"/>
    </xf>
    <xf numFmtId="0" fontId="9" fillId="4" borderId="21" xfId="0" applyFont="1" applyFill="1" applyBorder="1" applyAlignment="1">
      <alignment vertical="top" wrapText="1"/>
    </xf>
    <xf numFmtId="0" fontId="12" fillId="4" borderId="21" xfId="0" applyFont="1" applyFill="1" applyBorder="1" applyAlignment="1">
      <alignment vertical="top" wrapText="1"/>
    </xf>
    <xf numFmtId="0" fontId="12" fillId="0" borderId="20" xfId="0" applyFont="1" applyBorder="1" applyAlignment="1">
      <alignment wrapText="1"/>
    </xf>
    <xf numFmtId="0" fontId="12" fillId="0" borderId="21" xfId="1" applyFont="1" applyBorder="1" applyAlignment="1">
      <alignment vertical="top" wrapText="1"/>
    </xf>
    <xf numFmtId="0" fontId="12" fillId="0" borderId="20" xfId="0" applyFont="1" applyBorder="1"/>
    <xf numFmtId="0" fontId="9" fillId="0" borderId="22" xfId="0" applyFont="1" applyBorder="1" applyAlignment="1">
      <alignment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wrapText="1"/>
    </xf>
    <xf numFmtId="0" fontId="9" fillId="3" borderId="20" xfId="0" applyFont="1" applyFill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9" fillId="4" borderId="21" xfId="0" applyFont="1" applyFill="1" applyBorder="1" applyAlignment="1">
      <alignment wrapText="1"/>
    </xf>
    <xf numFmtId="0" fontId="9" fillId="3" borderId="24" xfId="0" applyFont="1" applyFill="1" applyBorder="1" applyAlignment="1">
      <alignment vertical="top" wrapText="1"/>
    </xf>
    <xf numFmtId="49" fontId="9" fillId="0" borderId="19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/>
    </xf>
    <xf numFmtId="49" fontId="9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/>
    </xf>
    <xf numFmtId="49" fontId="9" fillId="0" borderId="23" xfId="0" applyNumberFormat="1" applyFont="1" applyBorder="1" applyAlignment="1">
      <alignment horizontal="center" vertical="center" wrapText="1"/>
    </xf>
    <xf numFmtId="49" fontId="11" fillId="3" borderId="23" xfId="0" applyNumberFormat="1" applyFont="1" applyFill="1" applyBorder="1" applyAlignment="1">
      <alignment horizontal="center" vertical="center" wrapText="1"/>
    </xf>
    <xf numFmtId="49" fontId="8" fillId="3" borderId="23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4" fontId="8" fillId="0" borderId="25" xfId="0" applyNumberFormat="1" applyFont="1" applyBorder="1" applyAlignment="1">
      <alignment horizontal="center" vertical="center" wrapText="1"/>
    </xf>
    <xf numFmtId="4" fontId="8" fillId="0" borderId="25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wrapText="1"/>
    </xf>
    <xf numFmtId="0" fontId="12" fillId="0" borderId="21" xfId="0" applyFont="1" applyFill="1" applyBorder="1"/>
    <xf numFmtId="49" fontId="9" fillId="0" borderId="21" xfId="0" applyNumberFormat="1" applyFont="1" applyBorder="1" applyAlignment="1">
      <alignment wrapText="1"/>
    </xf>
    <xf numFmtId="0" fontId="8" fillId="0" borderId="21" xfId="0" applyFont="1" applyFill="1" applyBorder="1" applyAlignment="1">
      <alignment vertical="top" wrapText="1"/>
    </xf>
    <xf numFmtId="4" fontId="8" fillId="0" borderId="25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wrapText="1"/>
    </xf>
    <xf numFmtId="0" fontId="12" fillId="0" borderId="21" xfId="0" applyFont="1" applyBorder="1" applyAlignment="1">
      <alignment vertical="top" wrapText="1"/>
    </xf>
    <xf numFmtId="0" fontId="12" fillId="0" borderId="21" xfId="0" applyFont="1" applyBorder="1" applyAlignment="1">
      <alignment wrapText="1"/>
    </xf>
    <xf numFmtId="4" fontId="9" fillId="0" borderId="25" xfId="0" applyNumberFormat="1" applyFont="1" applyBorder="1" applyAlignment="1">
      <alignment horizontal="center" vertical="center" wrapText="1"/>
    </xf>
    <xf numFmtId="4" fontId="9" fillId="0" borderId="25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wrapText="1"/>
    </xf>
    <xf numFmtId="0" fontId="12" fillId="3" borderId="21" xfId="0" applyFont="1" applyFill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26" xfId="0" applyNumberFormat="1" applyFont="1" applyFill="1" applyBorder="1" applyAlignment="1">
      <alignment horizontal="center" vertical="center" wrapText="1"/>
    </xf>
    <xf numFmtId="2" fontId="8" fillId="5" borderId="27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/>
    </xf>
    <xf numFmtId="0" fontId="11" fillId="4" borderId="28" xfId="0" applyFont="1" applyFill="1" applyBorder="1" applyAlignment="1">
      <alignment vertical="top" wrapText="1"/>
    </xf>
    <xf numFmtId="49" fontId="11" fillId="4" borderId="23" xfId="0" applyNumberFormat="1" applyFont="1" applyFill="1" applyBorder="1" applyAlignment="1">
      <alignment horizontal="center" vertical="center" wrapText="1"/>
    </xf>
    <xf numFmtId="49" fontId="8" fillId="4" borderId="23" xfId="0" applyNumberFormat="1" applyFont="1" applyFill="1" applyBorder="1" applyAlignment="1">
      <alignment horizontal="center" vertical="center" wrapText="1"/>
    </xf>
    <xf numFmtId="4" fontId="8" fillId="4" borderId="25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top" wrapText="1"/>
    </xf>
    <xf numFmtId="49" fontId="12" fillId="0" borderId="29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/>
    </xf>
    <xf numFmtId="49" fontId="12" fillId="0" borderId="29" xfId="0" applyNumberFormat="1" applyFont="1" applyFill="1" applyBorder="1" applyAlignment="1">
      <alignment horizontal="center" vertical="center" wrapText="1"/>
    </xf>
    <xf numFmtId="4" fontId="9" fillId="0" borderId="30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2" fillId="6" borderId="21" xfId="0" applyFont="1" applyFill="1" applyBorder="1" applyAlignment="1">
      <alignment vertical="top" wrapText="1"/>
    </xf>
    <xf numFmtId="49" fontId="12" fillId="6" borderId="31" xfId="0" applyNumberFormat="1" applyFont="1" applyFill="1" applyBorder="1" applyAlignment="1">
      <alignment horizontal="center" vertical="center" wrapText="1"/>
    </xf>
    <xf numFmtId="49" fontId="9" fillId="6" borderId="23" xfId="0" applyNumberFormat="1" applyFont="1" applyFill="1" applyBorder="1" applyAlignment="1">
      <alignment horizontal="center" vertical="center" wrapText="1"/>
    </xf>
    <xf numFmtId="4" fontId="9" fillId="6" borderId="32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wrapText="1"/>
    </xf>
    <xf numFmtId="0" fontId="21" fillId="0" borderId="0" xfId="0" applyFont="1"/>
    <xf numFmtId="0" fontId="8" fillId="0" borderId="33" xfId="0" applyFont="1" applyBorder="1" applyAlignment="1">
      <alignment vertical="top" wrapText="1"/>
    </xf>
    <xf numFmtId="2" fontId="8" fillId="2" borderId="34" xfId="0" applyNumberFormat="1" applyFont="1" applyFill="1" applyBorder="1" applyAlignment="1">
      <alignment horizontal="center" vertical="center" wrapText="1"/>
    </xf>
    <xf numFmtId="2" fontId="8" fillId="2" borderId="35" xfId="0" applyNumberFormat="1" applyFont="1" applyFill="1" applyBorder="1" applyAlignment="1">
      <alignment horizontal="center" vertical="center" wrapText="1"/>
    </xf>
    <xf numFmtId="2" fontId="8" fillId="2" borderId="36" xfId="0" applyNumberFormat="1" applyFont="1" applyFill="1" applyBorder="1" applyAlignment="1">
      <alignment horizontal="center" vertical="center" wrapText="1"/>
    </xf>
    <xf numFmtId="4" fontId="8" fillId="2" borderId="37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vertical="top" wrapText="1"/>
    </xf>
    <xf numFmtId="4" fontId="8" fillId="0" borderId="38" xfId="0" applyNumberFormat="1" applyFont="1" applyFill="1" applyBorder="1" applyAlignment="1">
      <alignment horizontal="center" vertical="center"/>
    </xf>
    <xf numFmtId="4" fontId="9" fillId="0" borderId="38" xfId="0" applyNumberFormat="1" applyFont="1" applyFill="1" applyBorder="1" applyAlignment="1">
      <alignment horizontal="center" vertical="center"/>
    </xf>
    <xf numFmtId="0" fontId="12" fillId="0" borderId="20" xfId="0" applyFont="1" applyFill="1" applyBorder="1"/>
    <xf numFmtId="4" fontId="9" fillId="0" borderId="39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vertical="top" wrapText="1"/>
    </xf>
    <xf numFmtId="4" fontId="9" fillId="0" borderId="40" xfId="0" applyNumberFormat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vertical="top" wrapText="1"/>
    </xf>
    <xf numFmtId="4" fontId="8" fillId="0" borderId="38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0" fontId="12" fillId="0" borderId="41" xfId="0" applyFont="1" applyBorder="1"/>
    <xf numFmtId="49" fontId="9" fillId="0" borderId="42" xfId="0" applyNumberFormat="1" applyFont="1" applyBorder="1" applyAlignment="1">
      <alignment horizontal="center"/>
    </xf>
    <xf numFmtId="49" fontId="12" fillId="0" borderId="42" xfId="0" applyNumberFormat="1" applyFont="1" applyFill="1" applyBorder="1" applyAlignment="1">
      <alignment horizontal="center" vertical="center" wrapText="1"/>
    </xf>
    <xf numFmtId="4" fontId="9" fillId="0" borderId="43" xfId="0" applyNumberFormat="1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wrapText="1"/>
    </xf>
    <xf numFmtId="49" fontId="9" fillId="0" borderId="42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vertical="top" wrapText="1"/>
    </xf>
    <xf numFmtId="49" fontId="9" fillId="0" borderId="45" xfId="0" applyNumberFormat="1" applyFont="1" applyFill="1" applyBorder="1" applyAlignment="1">
      <alignment horizontal="center" vertical="center" wrapText="1"/>
    </xf>
    <xf numFmtId="49" fontId="8" fillId="0" borderId="45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Border="1" applyAlignment="1">
      <alignment wrapText="1"/>
    </xf>
    <xf numFmtId="49" fontId="8" fillId="0" borderId="47" xfId="0" applyNumberFormat="1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wrapText="1"/>
    </xf>
    <xf numFmtId="49" fontId="8" fillId="0" borderId="19" xfId="0" applyNumberFormat="1" applyFont="1" applyFill="1" applyBorder="1" applyAlignment="1">
      <alignment horizontal="center" vertical="center" wrapText="1"/>
    </xf>
    <xf numFmtId="4" fontId="8" fillId="7" borderId="49" xfId="0" applyNumberFormat="1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vertical="top" wrapText="1"/>
    </xf>
    <xf numFmtId="49" fontId="8" fillId="8" borderId="50" xfId="0" applyNumberFormat="1" applyFont="1" applyFill="1" applyBorder="1" applyAlignment="1">
      <alignment horizontal="center"/>
    </xf>
    <xf numFmtId="0" fontId="9" fillId="8" borderId="23" xfId="0" applyFont="1" applyFill="1" applyBorder="1" applyAlignment="1">
      <alignment horizontal="center"/>
    </xf>
    <xf numFmtId="4" fontId="8" fillId="8" borderId="25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11" fillId="0" borderId="41" xfId="0" applyFont="1" applyFill="1" applyBorder="1" applyAlignment="1">
      <alignment vertical="top" wrapText="1"/>
    </xf>
    <xf numFmtId="49" fontId="8" fillId="0" borderId="42" xfId="0" applyNumberFormat="1" applyFont="1" applyFill="1" applyBorder="1" applyAlignment="1">
      <alignment horizontal="center" vertical="center" wrapText="1"/>
    </xf>
    <xf numFmtId="4" fontId="8" fillId="0" borderId="43" xfId="0" applyNumberFormat="1" applyFont="1" applyFill="1" applyBorder="1" applyAlignment="1">
      <alignment horizontal="center" vertical="center"/>
    </xf>
    <xf numFmtId="49" fontId="9" fillId="0" borderId="51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/>
    </xf>
    <xf numFmtId="0" fontId="12" fillId="0" borderId="44" xfId="0" applyFont="1" applyFill="1" applyBorder="1" applyAlignment="1">
      <alignment vertical="top" wrapText="1"/>
    </xf>
    <xf numFmtId="49" fontId="9" fillId="0" borderId="45" xfId="0" applyNumberFormat="1" applyFont="1" applyBorder="1" applyAlignment="1">
      <alignment horizontal="center"/>
    </xf>
    <xf numFmtId="4" fontId="9" fillId="0" borderId="52" xfId="0" applyNumberFormat="1" applyFont="1" applyFill="1" applyBorder="1" applyAlignment="1">
      <alignment horizontal="center" vertical="center"/>
    </xf>
    <xf numFmtId="0" fontId="9" fillId="0" borderId="53" xfId="1" applyFont="1" applyBorder="1" applyAlignment="1">
      <alignment vertical="top" wrapText="1"/>
    </xf>
    <xf numFmtId="0" fontId="12" fillId="0" borderId="54" xfId="0" applyFont="1" applyBorder="1" applyAlignment="1">
      <alignment wrapText="1"/>
    </xf>
    <xf numFmtId="4" fontId="9" fillId="0" borderId="40" xfId="0" applyNumberFormat="1" applyFont="1" applyBorder="1" applyAlignment="1">
      <alignment horizontal="center" vertical="center"/>
    </xf>
    <xf numFmtId="4" fontId="9" fillId="0" borderId="55" xfId="0" applyNumberFormat="1" applyFont="1" applyFill="1" applyBorder="1" applyAlignment="1">
      <alignment horizontal="center" vertical="center"/>
    </xf>
    <xf numFmtId="0" fontId="12" fillId="0" borderId="56" xfId="0" applyFont="1" applyBorder="1" applyAlignment="1">
      <alignment wrapText="1"/>
    </xf>
    <xf numFmtId="49" fontId="9" fillId="0" borderId="57" xfId="0" applyNumberFormat="1" applyFont="1" applyFill="1" applyBorder="1" applyAlignment="1">
      <alignment horizontal="center" vertical="center" wrapText="1"/>
    </xf>
    <xf numFmtId="49" fontId="9" fillId="0" borderId="58" xfId="0" applyNumberFormat="1" applyFont="1" applyFill="1" applyBorder="1" applyAlignment="1">
      <alignment horizontal="center" vertical="center" wrapText="1"/>
    </xf>
    <xf numFmtId="49" fontId="9" fillId="0" borderId="59" xfId="0" applyNumberFormat="1" applyFont="1" applyFill="1" applyBorder="1" applyAlignment="1">
      <alignment horizontal="center" vertical="center" wrapText="1"/>
    </xf>
    <xf numFmtId="49" fontId="9" fillId="0" borderId="45" xfId="0" applyNumberFormat="1" applyFont="1" applyBorder="1" applyAlignment="1">
      <alignment horizontal="center" vertical="center" wrapText="1"/>
    </xf>
    <xf numFmtId="4" fontId="9" fillId="0" borderId="46" xfId="0" applyNumberFormat="1" applyFont="1" applyBorder="1" applyAlignment="1">
      <alignment horizontal="center" vertical="center"/>
    </xf>
    <xf numFmtId="0" fontId="12" fillId="0" borderId="22" xfId="0" applyFont="1" applyFill="1" applyBorder="1" applyAlignment="1">
      <alignment wrapText="1"/>
    </xf>
    <xf numFmtId="0" fontId="12" fillId="0" borderId="60" xfId="0" applyFont="1" applyBorder="1" applyAlignment="1">
      <alignment wrapText="1"/>
    </xf>
    <xf numFmtId="49" fontId="8" fillId="0" borderId="61" xfId="0" applyNumberFormat="1" applyFont="1" applyFill="1" applyBorder="1" applyAlignment="1">
      <alignment horizontal="center" vertical="center" wrapText="1"/>
    </xf>
    <xf numFmtId="4" fontId="8" fillId="0" borderId="62" xfId="0" applyNumberFormat="1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wrapText="1"/>
    </xf>
    <xf numFmtId="0" fontId="12" fillId="0" borderId="24" xfId="0" applyFont="1" applyFill="1" applyBorder="1"/>
    <xf numFmtId="49" fontId="9" fillId="0" borderId="64" xfId="0" applyNumberFormat="1" applyFont="1" applyFill="1" applyBorder="1" applyAlignment="1">
      <alignment horizontal="center" vertical="center" wrapText="1"/>
    </xf>
    <xf numFmtId="0" fontId="11" fillId="8" borderId="65" xfId="0" applyFont="1" applyFill="1" applyBorder="1" applyAlignment="1">
      <alignment vertical="top" wrapText="1"/>
    </xf>
    <xf numFmtId="49" fontId="8" fillId="8" borderId="66" xfId="0" applyNumberFormat="1" applyFont="1" applyFill="1" applyBorder="1" applyAlignment="1">
      <alignment horizontal="center" vertical="center" wrapText="1"/>
    </xf>
    <xf numFmtId="4" fontId="8" fillId="8" borderId="67" xfId="0" applyNumberFormat="1" applyFont="1" applyFill="1" applyBorder="1" applyAlignment="1">
      <alignment horizontal="center" vertical="center" wrapText="1"/>
    </xf>
    <xf numFmtId="0" fontId="8" fillId="8" borderId="65" xfId="0" applyFont="1" applyFill="1" applyBorder="1"/>
    <xf numFmtId="49" fontId="8" fillId="8" borderId="66" xfId="0" applyNumberFormat="1" applyFont="1" applyFill="1" applyBorder="1" applyAlignment="1">
      <alignment horizontal="center"/>
    </xf>
    <xf numFmtId="0" fontId="8" fillId="8" borderId="66" xfId="0" applyFont="1" applyFill="1" applyBorder="1" applyAlignment="1">
      <alignment horizontal="center"/>
    </xf>
    <xf numFmtId="4" fontId="8" fillId="8" borderId="67" xfId="0" applyNumberFormat="1" applyFont="1" applyFill="1" applyBorder="1" applyAlignment="1">
      <alignment horizontal="center"/>
    </xf>
    <xf numFmtId="0" fontId="7" fillId="0" borderId="49" xfId="0" applyFont="1" applyBorder="1"/>
    <xf numFmtId="0" fontId="9" fillId="4" borderId="53" xfId="0" applyFont="1" applyFill="1" applyBorder="1" applyAlignment="1">
      <alignment wrapText="1"/>
    </xf>
    <xf numFmtId="49" fontId="8" fillId="0" borderId="68" xfId="0" applyNumberFormat="1" applyFont="1" applyBorder="1" applyAlignment="1">
      <alignment wrapText="1"/>
    </xf>
    <xf numFmtId="4" fontId="9" fillId="0" borderId="69" xfId="0" applyNumberFormat="1" applyFont="1" applyFill="1" applyBorder="1" applyAlignment="1">
      <alignment horizontal="center" vertical="center"/>
    </xf>
    <xf numFmtId="49" fontId="9" fillId="0" borderId="70" xfId="0" applyNumberFormat="1" applyFont="1" applyFill="1" applyBorder="1" applyAlignment="1">
      <alignment horizontal="center" vertical="center" wrapText="1"/>
    </xf>
    <xf numFmtId="4" fontId="9" fillId="0" borderId="71" xfId="0" applyNumberFormat="1" applyFont="1" applyFill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 wrapText="1"/>
    </xf>
    <xf numFmtId="0" fontId="9" fillId="0" borderId="72" xfId="0" applyFont="1" applyBorder="1" applyAlignment="1">
      <alignment wrapText="1"/>
    </xf>
    <xf numFmtId="49" fontId="8" fillId="0" borderId="21" xfId="0" applyNumberFormat="1" applyFont="1" applyBorder="1" applyAlignment="1">
      <alignment wrapText="1"/>
    </xf>
    <xf numFmtId="0" fontId="8" fillId="0" borderId="22" xfId="0" applyFont="1" applyBorder="1" applyAlignment="1">
      <alignment horizontal="justify" vertical="center"/>
    </xf>
    <xf numFmtId="49" fontId="12" fillId="0" borderId="21" xfId="0" applyNumberFormat="1" applyFont="1" applyBorder="1" applyAlignment="1">
      <alignment wrapText="1"/>
    </xf>
    <xf numFmtId="0" fontId="9" fillId="0" borderId="44" xfId="0" applyFont="1" applyBorder="1" applyAlignment="1">
      <alignment wrapText="1"/>
    </xf>
    <xf numFmtId="49" fontId="12" fillId="0" borderId="45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wrapText="1"/>
    </xf>
    <xf numFmtId="49" fontId="12" fillId="0" borderId="23" xfId="0" applyNumberFormat="1" applyFont="1" applyBorder="1" applyAlignment="1">
      <alignment horizontal="center"/>
    </xf>
    <xf numFmtId="0" fontId="12" fillId="0" borderId="72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22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22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0" borderId="73" xfId="0" applyNumberFormat="1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wrapText="1"/>
    </xf>
    <xf numFmtId="0" fontId="9" fillId="0" borderId="54" xfId="0" applyFont="1" applyBorder="1" applyAlignment="1">
      <alignment wrapText="1"/>
    </xf>
    <xf numFmtId="0" fontId="12" fillId="3" borderId="54" xfId="0" applyFont="1" applyFill="1" applyBorder="1" applyAlignment="1">
      <alignment vertical="top" wrapText="1"/>
    </xf>
    <xf numFmtId="0" fontId="12" fillId="0" borderId="28" xfId="1" applyFont="1" applyBorder="1" applyAlignment="1">
      <alignment vertical="top" wrapText="1"/>
    </xf>
    <xf numFmtId="0" fontId="12" fillId="0" borderId="63" xfId="0" applyFont="1" applyBorder="1" applyAlignment="1">
      <alignment wrapText="1"/>
    </xf>
    <xf numFmtId="4" fontId="9" fillId="3" borderId="74" xfId="0" applyNumberFormat="1" applyFont="1" applyFill="1" applyBorder="1" applyAlignment="1">
      <alignment horizontal="center" vertical="center"/>
    </xf>
    <xf numFmtId="49" fontId="9" fillId="3" borderId="23" xfId="0" applyNumberFormat="1" applyFont="1" applyFill="1" applyBorder="1" applyAlignment="1">
      <alignment horizontal="center" vertical="center" wrapText="1"/>
    </xf>
    <xf numFmtId="0" fontId="11" fillId="0" borderId="75" xfId="0" applyFont="1" applyBorder="1" applyAlignment="1">
      <alignment vertical="top" wrapText="1"/>
    </xf>
    <xf numFmtId="49" fontId="8" fillId="0" borderId="76" xfId="0" applyNumberFormat="1" applyFont="1" applyBorder="1" applyAlignment="1">
      <alignment horizontal="center" vertical="center" wrapText="1"/>
    </xf>
    <xf numFmtId="4" fontId="8" fillId="0" borderId="77" xfId="0" applyNumberFormat="1" applyFont="1" applyBorder="1" applyAlignment="1">
      <alignment horizontal="center" vertical="center" wrapText="1"/>
    </xf>
    <xf numFmtId="4" fontId="8" fillId="3" borderId="25" xfId="0" applyNumberFormat="1" applyFont="1" applyFill="1" applyBorder="1" applyAlignment="1">
      <alignment horizontal="center" vertical="center"/>
    </xf>
    <xf numFmtId="4" fontId="9" fillId="3" borderId="25" xfId="0" applyNumberFormat="1" applyFont="1" applyFill="1" applyBorder="1" applyAlignment="1">
      <alignment horizontal="center" vertical="center"/>
    </xf>
    <xf numFmtId="0" fontId="25" fillId="0" borderId="22" xfId="0" applyFont="1" applyBorder="1"/>
    <xf numFmtId="4" fontId="9" fillId="0" borderId="78" xfId="0" applyNumberFormat="1" applyFont="1" applyFill="1" applyBorder="1" applyAlignment="1">
      <alignment horizontal="center" vertical="center"/>
    </xf>
    <xf numFmtId="49" fontId="9" fillId="0" borderId="61" xfId="0" applyNumberFormat="1" applyFont="1" applyFill="1" applyBorder="1" applyAlignment="1">
      <alignment horizontal="center" vertical="center" wrapText="1"/>
    </xf>
    <xf numFmtId="49" fontId="8" fillId="3" borderId="29" xfId="0" applyNumberFormat="1" applyFont="1" applyFill="1" applyBorder="1" applyAlignment="1">
      <alignment horizontal="center" vertical="center" wrapText="1"/>
    </xf>
    <xf numFmtId="4" fontId="9" fillId="3" borderId="30" xfId="0" applyNumberFormat="1" applyFont="1" applyFill="1" applyBorder="1" applyAlignment="1">
      <alignment horizontal="center" vertical="center"/>
    </xf>
    <xf numFmtId="49" fontId="8" fillId="3" borderId="61" xfId="0" applyNumberFormat="1" applyFont="1" applyFill="1" applyBorder="1" applyAlignment="1">
      <alignment horizontal="center" vertical="center" wrapText="1"/>
    </xf>
    <xf numFmtId="0" fontId="11" fillId="0" borderId="79" xfId="0" applyFont="1" applyFill="1" applyBorder="1" applyAlignment="1">
      <alignment vertical="top" wrapText="1"/>
    </xf>
    <xf numFmtId="49" fontId="8" fillId="0" borderId="80" xfId="0" applyNumberFormat="1" applyFont="1" applyFill="1" applyBorder="1" applyAlignment="1">
      <alignment horizontal="center" vertical="center" wrapText="1"/>
    </xf>
    <xf numFmtId="4" fontId="8" fillId="0" borderId="81" xfId="0" applyNumberFormat="1" applyFont="1" applyFill="1" applyBorder="1" applyAlignment="1">
      <alignment horizontal="center" vertical="center"/>
    </xf>
    <xf numFmtId="4" fontId="9" fillId="0" borderId="62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wrapText="1"/>
    </xf>
    <xf numFmtId="49" fontId="8" fillId="0" borderId="82" xfId="0" applyNumberFormat="1" applyFont="1" applyFill="1" applyBorder="1" applyAlignment="1">
      <alignment horizontal="center" vertical="center" wrapText="1"/>
    </xf>
    <xf numFmtId="49" fontId="9" fillId="0" borderId="83" xfId="0" applyNumberFormat="1" applyFont="1" applyFill="1" applyBorder="1" applyAlignment="1">
      <alignment horizontal="center" vertical="center" wrapText="1"/>
    </xf>
    <xf numFmtId="4" fontId="8" fillId="0" borderId="69" xfId="0" applyNumberFormat="1" applyFont="1" applyFill="1" applyBorder="1" applyAlignment="1">
      <alignment horizontal="center" vertical="center"/>
    </xf>
    <xf numFmtId="49" fontId="9" fillId="3" borderId="29" xfId="0" applyNumberFormat="1" applyFont="1" applyFill="1" applyBorder="1" applyAlignment="1">
      <alignment horizontal="center" vertical="center" wrapText="1"/>
    </xf>
    <xf numFmtId="49" fontId="9" fillId="3" borderId="57" xfId="0" applyNumberFormat="1" applyFont="1" applyFill="1" applyBorder="1" applyAlignment="1">
      <alignment horizontal="center" vertical="center" wrapText="1"/>
    </xf>
    <xf numFmtId="0" fontId="8" fillId="0" borderId="72" xfId="0" applyFont="1" applyBorder="1" applyAlignment="1">
      <alignment wrapText="1"/>
    </xf>
    <xf numFmtId="49" fontId="8" fillId="0" borderId="84" xfId="0" applyNumberFormat="1" applyFont="1" applyFill="1" applyBorder="1" applyAlignment="1">
      <alignment horizontal="center" vertical="center" wrapText="1"/>
    </xf>
    <xf numFmtId="49" fontId="8" fillId="0" borderId="31" xfId="0" applyNumberFormat="1" applyFont="1" applyFill="1" applyBorder="1" applyAlignment="1">
      <alignment horizontal="center" vertical="center" wrapText="1"/>
    </xf>
    <xf numFmtId="4" fontId="8" fillId="0" borderId="30" xfId="0" applyNumberFormat="1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vertical="top" wrapText="1"/>
    </xf>
    <xf numFmtId="49" fontId="8" fillId="0" borderId="86" xfId="0" applyNumberFormat="1" applyFont="1" applyFill="1" applyBorder="1" applyAlignment="1">
      <alignment horizontal="center" vertical="center" wrapText="1"/>
    </xf>
    <xf numFmtId="4" fontId="8" fillId="0" borderId="87" xfId="0" applyNumberFormat="1" applyFont="1" applyFill="1" applyBorder="1" applyAlignment="1">
      <alignment horizontal="center" vertical="center"/>
    </xf>
    <xf numFmtId="0" fontId="12" fillId="0" borderId="54" xfId="0" applyFont="1" applyBorder="1" applyAlignment="1">
      <alignment vertical="top" wrapText="1"/>
    </xf>
    <xf numFmtId="0" fontId="11" fillId="9" borderId="34" xfId="0" applyFont="1" applyFill="1" applyBorder="1" applyAlignment="1">
      <alignment vertical="top" wrapText="1"/>
    </xf>
    <xf numFmtId="49" fontId="11" fillId="9" borderId="35" xfId="0" applyNumberFormat="1" applyFont="1" applyFill="1" applyBorder="1" applyAlignment="1">
      <alignment horizontal="center" vertical="center" wrapText="1"/>
    </xf>
    <xf numFmtId="49" fontId="9" fillId="9" borderId="36" xfId="0" applyNumberFormat="1" applyFont="1" applyFill="1" applyBorder="1" applyAlignment="1">
      <alignment horizontal="center" vertical="center" wrapText="1"/>
    </xf>
    <xf numFmtId="4" fontId="8" fillId="9" borderId="37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top" wrapText="1"/>
    </xf>
    <xf numFmtId="0" fontId="8" fillId="0" borderId="21" xfId="0" applyFont="1" applyFill="1" applyBorder="1" applyAlignment="1">
      <alignment wrapText="1"/>
    </xf>
    <xf numFmtId="0" fontId="9" fillId="0" borderId="21" xfId="0" applyFont="1" applyFill="1" applyBorder="1" applyAlignment="1">
      <alignment vertical="top" wrapText="1"/>
    </xf>
    <xf numFmtId="0" fontId="11" fillId="0" borderId="21" xfId="0" applyFont="1" applyFill="1" applyBorder="1"/>
    <xf numFmtId="0" fontId="11" fillId="0" borderId="21" xfId="0" applyFont="1" applyBorder="1" applyAlignment="1">
      <alignment wrapText="1"/>
    </xf>
    <xf numFmtId="0" fontId="9" fillId="0" borderId="21" xfId="0" applyFont="1" applyBorder="1" applyAlignment="1">
      <alignment horizontal="justify" vertical="center"/>
    </xf>
    <xf numFmtId="0" fontId="9" fillId="0" borderId="21" xfId="1" applyFont="1" applyBorder="1" applyAlignment="1">
      <alignment vertical="top" wrapText="1"/>
    </xf>
    <xf numFmtId="0" fontId="11" fillId="3" borderId="21" xfId="0" applyFont="1" applyFill="1" applyBorder="1" applyAlignment="1">
      <alignment vertical="top" wrapText="1"/>
    </xf>
    <xf numFmtId="0" fontId="25" fillId="0" borderId="21" xfId="0" applyFont="1" applyBorder="1" applyAlignment="1">
      <alignment wrapText="1"/>
    </xf>
    <xf numFmtId="4" fontId="8" fillId="0" borderId="25" xfId="0" applyNumberFormat="1" applyFont="1" applyBorder="1" applyAlignment="1">
      <alignment horizontal="center" vertical="center"/>
    </xf>
    <xf numFmtId="4" fontId="12" fillId="0" borderId="25" xfId="0" applyNumberFormat="1" applyFont="1" applyFill="1" applyBorder="1" applyAlignment="1">
      <alignment horizontal="center" vertical="center"/>
    </xf>
    <xf numFmtId="0" fontId="12" fillId="0" borderId="21" xfId="0" applyFont="1" applyBorder="1"/>
    <xf numFmtId="0" fontId="9" fillId="0" borderId="21" xfId="0" applyFont="1" applyBorder="1" applyAlignment="1">
      <alignment vertical="center" wrapText="1"/>
    </xf>
    <xf numFmtId="0" fontId="9" fillId="0" borderId="21" xfId="0" applyFont="1" applyBorder="1" applyAlignment="1">
      <alignment vertical="top" wrapText="1"/>
    </xf>
    <xf numFmtId="0" fontId="9" fillId="3" borderId="21" xfId="0" applyFont="1" applyFill="1" applyBorder="1" applyAlignment="1">
      <alignment vertical="top" wrapText="1"/>
    </xf>
    <xf numFmtId="0" fontId="11" fillId="0" borderId="21" xfId="0" applyFont="1" applyBorder="1"/>
    <xf numFmtId="0" fontId="11" fillId="9" borderId="88" xfId="0" applyFont="1" applyFill="1" applyBorder="1" applyAlignment="1">
      <alignment vertical="top" wrapText="1"/>
    </xf>
    <xf numFmtId="49" fontId="11" fillId="9" borderId="89" xfId="0" applyNumberFormat="1" applyFont="1" applyFill="1" applyBorder="1" applyAlignment="1">
      <alignment horizontal="center" vertical="center" wrapText="1"/>
    </xf>
    <xf numFmtId="49" fontId="8" fillId="9" borderId="89" xfId="0" applyNumberFormat="1" applyFont="1" applyFill="1" applyBorder="1" applyAlignment="1">
      <alignment horizontal="center" vertical="center" wrapText="1"/>
    </xf>
    <xf numFmtId="4" fontId="8" fillId="9" borderId="90" xfId="0" applyNumberFormat="1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wrapText="1"/>
    </xf>
    <xf numFmtId="49" fontId="8" fillId="5" borderId="27" xfId="0" applyNumberFormat="1" applyFont="1" applyFill="1" applyBorder="1" applyAlignment="1">
      <alignment horizontal="center" wrapText="1"/>
    </xf>
    <xf numFmtId="0" fontId="8" fillId="5" borderId="27" xfId="0" applyFont="1" applyFill="1" applyBorder="1" applyAlignment="1">
      <alignment horizontal="center" wrapText="1"/>
    </xf>
    <xf numFmtId="0" fontId="8" fillId="8" borderId="65" xfId="0" applyFont="1" applyFill="1" applyBorder="1" applyAlignment="1">
      <alignment wrapText="1"/>
    </xf>
    <xf numFmtId="49" fontId="9" fillId="8" borderId="66" xfId="0" applyNumberFormat="1" applyFont="1" applyFill="1" applyBorder="1" applyAlignment="1">
      <alignment horizontal="center" wrapText="1"/>
    </xf>
    <xf numFmtId="0" fontId="9" fillId="8" borderId="66" xfId="0" applyFont="1" applyFill="1" applyBorder="1" applyAlignment="1">
      <alignment horizontal="center" wrapText="1"/>
    </xf>
    <xf numFmtId="4" fontId="8" fillId="8" borderId="67" xfId="0" applyNumberFormat="1" applyFont="1" applyFill="1" applyBorder="1" applyAlignment="1">
      <alignment horizontal="center" wrapText="1"/>
    </xf>
    <xf numFmtId="4" fontId="8" fillId="7" borderId="9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5" applyFont="1" applyAlignment="1">
      <alignment horizontal="left" indent="23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26" fillId="0" borderId="22" xfId="0" applyFont="1" applyBorder="1"/>
    <xf numFmtId="0" fontId="26" fillId="0" borderId="92" xfId="0" applyFont="1" applyBorder="1"/>
    <xf numFmtId="0" fontId="12" fillId="0" borderId="23" xfId="0" applyFont="1" applyBorder="1" applyAlignment="1">
      <alignment wrapText="1"/>
    </xf>
    <xf numFmtId="0" fontId="12" fillId="0" borderId="50" xfId="0" applyFont="1" applyBorder="1" applyAlignment="1">
      <alignment wrapText="1"/>
    </xf>
    <xf numFmtId="49" fontId="9" fillId="0" borderId="23" xfId="0" applyNumberFormat="1" applyFont="1" applyBorder="1" applyAlignment="1">
      <alignment wrapText="1"/>
    </xf>
    <xf numFmtId="49" fontId="12" fillId="0" borderId="93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6" fillId="0" borderId="21" xfId="0" applyFont="1" applyBorder="1"/>
    <xf numFmtId="0" fontId="4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4" borderId="0" xfId="0" applyFont="1" applyFill="1" applyAlignment="1">
      <alignment horizontal="center"/>
    </xf>
    <xf numFmtId="0" fontId="3" fillId="0" borderId="18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0;&#1102;&#1083;&#1100;/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38">
          <cell r="G38">
            <v>25000</v>
          </cell>
        </row>
        <row r="42">
          <cell r="G42">
            <v>25000</v>
          </cell>
        </row>
        <row r="73">
          <cell r="G73">
            <v>2000</v>
          </cell>
        </row>
        <row r="193">
          <cell r="G193">
            <v>9500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50"/>
  <sheetViews>
    <sheetView view="pageBreakPreview" zoomScaleNormal="80" workbookViewId="0">
      <selection activeCell="B40" sqref="B40"/>
    </sheetView>
  </sheetViews>
  <sheetFormatPr defaultRowHeight="12.75"/>
  <cols>
    <col min="1" max="1" width="37" customWidth="1"/>
    <col min="2" max="2" width="58.42578125" customWidth="1"/>
    <col min="3" max="3" width="36.8554687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2"/>
      <c r="C1" s="3"/>
    </row>
    <row r="2" spans="1:6" ht="17.25" customHeight="1">
      <c r="B2" s="260" t="s">
        <v>349</v>
      </c>
      <c r="C2" s="260"/>
    </row>
    <row r="3" spans="1:6" ht="18" customHeight="1">
      <c r="B3" s="346" t="s">
        <v>336</v>
      </c>
      <c r="C3" s="261"/>
    </row>
    <row r="4" spans="1:6" ht="18" customHeight="1">
      <c r="B4" s="347" t="s">
        <v>350</v>
      </c>
      <c r="C4" s="261"/>
    </row>
    <row r="5" spans="1:6" ht="17.25" customHeight="1">
      <c r="B5" s="346" t="s">
        <v>351</v>
      </c>
      <c r="C5" s="261"/>
    </row>
    <row r="6" spans="1:6" ht="17.25" customHeight="1">
      <c r="B6" s="348" t="s">
        <v>355</v>
      </c>
      <c r="C6" s="261"/>
    </row>
    <row r="7" spans="1:6" ht="17.25" customHeight="1">
      <c r="B7" s="348" t="s">
        <v>352</v>
      </c>
      <c r="C7" s="261"/>
    </row>
    <row r="8" spans="1:6" ht="18.75" customHeight="1">
      <c r="B8" s="348" t="s">
        <v>353</v>
      </c>
      <c r="C8" s="261"/>
    </row>
    <row r="9" spans="1:6" ht="19.5" customHeight="1">
      <c r="B9" s="348" t="s">
        <v>356</v>
      </c>
      <c r="C9" s="261"/>
    </row>
    <row r="10" spans="1:6" ht="18.75" customHeight="1">
      <c r="A10" s="4"/>
      <c r="B10" s="348" t="s">
        <v>354</v>
      </c>
      <c r="C10" s="261"/>
      <c r="D10" s="261"/>
      <c r="E10" s="261"/>
    </row>
    <row r="11" spans="1:6" ht="15.75" customHeight="1">
      <c r="A11" s="4"/>
      <c r="B11" s="260" t="s">
        <v>368</v>
      </c>
      <c r="C11" s="260"/>
      <c r="D11" s="261"/>
      <c r="E11" s="261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357" t="s">
        <v>299</v>
      </c>
      <c r="B14" s="357"/>
      <c r="C14" s="357"/>
    </row>
    <row r="15" spans="1:6" ht="41.25" customHeight="1">
      <c r="A15" s="357"/>
      <c r="B15" s="357"/>
      <c r="C15" s="357"/>
    </row>
    <row r="16" spans="1:6" ht="18.75">
      <c r="B16" s="6"/>
      <c r="C16" s="7" t="s">
        <v>98</v>
      </c>
    </row>
    <row r="17" spans="1:5" ht="36.75" customHeight="1">
      <c r="A17" s="8" t="s">
        <v>99</v>
      </c>
      <c r="B17" s="9" t="s">
        <v>100</v>
      </c>
      <c r="C17" s="10" t="s">
        <v>294</v>
      </c>
    </row>
    <row r="18" spans="1:5" ht="56.25" hidden="1">
      <c r="A18" s="11" t="s">
        <v>101</v>
      </c>
      <c r="B18" s="12" t="s">
        <v>102</v>
      </c>
      <c r="C18" s="13">
        <f>C19</f>
        <v>0</v>
      </c>
    </row>
    <row r="19" spans="1:5" ht="75" hidden="1">
      <c r="A19" s="11" t="s">
        <v>103</v>
      </c>
      <c r="B19" s="12" t="s">
        <v>104</v>
      </c>
      <c r="C19" s="13">
        <v>0</v>
      </c>
    </row>
    <row r="20" spans="1:5" ht="56.25" hidden="1">
      <c r="A20" s="11" t="s">
        <v>105</v>
      </c>
      <c r="B20" s="12" t="s">
        <v>106</v>
      </c>
      <c r="C20" s="13">
        <f>C21</f>
        <v>0</v>
      </c>
    </row>
    <row r="21" spans="1:5" ht="75" hidden="1">
      <c r="A21" s="11" t="s">
        <v>107</v>
      </c>
      <c r="B21" s="12" t="s">
        <v>108</v>
      </c>
      <c r="C21" s="13">
        <v>0</v>
      </c>
    </row>
    <row r="22" spans="1:5" ht="56.25" hidden="1">
      <c r="A22" s="14" t="s">
        <v>109</v>
      </c>
      <c r="B22" s="15" t="s">
        <v>110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101</v>
      </c>
      <c r="B23" s="12" t="s">
        <v>102</v>
      </c>
      <c r="C23" s="13">
        <f>C24</f>
        <v>0</v>
      </c>
    </row>
    <row r="24" spans="1:5" ht="75" hidden="1">
      <c r="A24" s="11" t="s">
        <v>103</v>
      </c>
      <c r="B24" s="12" t="s">
        <v>104</v>
      </c>
      <c r="C24" s="13">
        <v>0</v>
      </c>
    </row>
    <row r="25" spans="1:5" ht="56.25" hidden="1">
      <c r="A25" s="11" t="s">
        <v>105</v>
      </c>
      <c r="B25" s="12" t="s">
        <v>106</v>
      </c>
      <c r="C25" s="13">
        <f>C26</f>
        <v>0</v>
      </c>
    </row>
    <row r="26" spans="1:5" ht="75" hidden="1">
      <c r="A26" s="11" t="s">
        <v>107</v>
      </c>
      <c r="B26" s="17" t="s">
        <v>108</v>
      </c>
      <c r="C26" s="13">
        <v>0</v>
      </c>
    </row>
    <row r="27" spans="1:5" ht="28.5" hidden="1" customHeight="1">
      <c r="A27" s="18" t="s">
        <v>111</v>
      </c>
      <c r="B27" s="19" t="s">
        <v>112</v>
      </c>
      <c r="C27" s="20">
        <f>C28-C30</f>
        <v>0</v>
      </c>
    </row>
    <row r="28" spans="1:5" ht="37.5" hidden="1">
      <c r="A28" s="21" t="s">
        <v>113</v>
      </c>
      <c r="B28" s="22" t="s">
        <v>114</v>
      </c>
      <c r="C28" s="23">
        <f>C29</f>
        <v>0</v>
      </c>
    </row>
    <row r="29" spans="1:5" ht="56.25" hidden="1">
      <c r="A29" s="21" t="s">
        <v>115</v>
      </c>
      <c r="B29" s="22" t="s">
        <v>116</v>
      </c>
      <c r="C29" s="23">
        <v>0</v>
      </c>
    </row>
    <row r="30" spans="1:5" ht="56.25" hidden="1">
      <c r="A30" s="21" t="s">
        <v>117</v>
      </c>
      <c r="B30" s="22" t="s">
        <v>118</v>
      </c>
      <c r="C30" s="24">
        <f>C31</f>
        <v>0</v>
      </c>
    </row>
    <row r="31" spans="1:5" ht="56.25" hidden="1">
      <c r="A31" s="21" t="s">
        <v>119</v>
      </c>
      <c r="B31" s="25" t="s">
        <v>120</v>
      </c>
      <c r="C31" s="26">
        <v>0</v>
      </c>
    </row>
    <row r="32" spans="1:5" ht="59.25" hidden="1" customHeight="1">
      <c r="A32" s="14" t="s">
        <v>109</v>
      </c>
      <c r="B32" s="27" t="s">
        <v>121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122</v>
      </c>
      <c r="B33" s="25" t="s">
        <v>102</v>
      </c>
      <c r="C33" s="26">
        <f>C34</f>
        <v>0</v>
      </c>
    </row>
    <row r="34" spans="1:4" ht="75.75" hidden="1" customHeight="1">
      <c r="A34" s="11" t="s">
        <v>123</v>
      </c>
      <c r="B34" s="25" t="s">
        <v>124</v>
      </c>
      <c r="C34" s="26">
        <v>0</v>
      </c>
    </row>
    <row r="35" spans="1:4" ht="58.5" hidden="1" customHeight="1">
      <c r="A35" s="11" t="s">
        <v>125</v>
      </c>
      <c r="B35" s="25" t="s">
        <v>126</v>
      </c>
      <c r="C35" s="26">
        <f>C36</f>
        <v>0</v>
      </c>
    </row>
    <row r="36" spans="1:4" ht="78" hidden="1" customHeight="1">
      <c r="A36" s="11" t="s">
        <v>127</v>
      </c>
      <c r="B36" s="25" t="s">
        <v>128</v>
      </c>
      <c r="C36" s="26">
        <v>0</v>
      </c>
    </row>
    <row r="37" spans="1:4" ht="37.5">
      <c r="A37" s="18" t="s">
        <v>129</v>
      </c>
      <c r="B37" s="30" t="s">
        <v>130</v>
      </c>
      <c r="C37" s="20">
        <f>C41-C38</f>
        <v>0</v>
      </c>
      <c r="D37" s="1"/>
    </row>
    <row r="38" spans="1:4" ht="21" customHeight="1">
      <c r="A38" s="21" t="s">
        <v>131</v>
      </c>
      <c r="B38" s="31" t="s">
        <v>132</v>
      </c>
      <c r="C38" s="26">
        <f>C39</f>
        <v>58235950.950000003</v>
      </c>
    </row>
    <row r="39" spans="1:4" ht="36" customHeight="1">
      <c r="A39" s="21" t="s">
        <v>133</v>
      </c>
      <c r="B39" s="31" t="s">
        <v>134</v>
      </c>
      <c r="C39" s="26">
        <f>C40</f>
        <v>58235950.950000003</v>
      </c>
    </row>
    <row r="40" spans="1:4" ht="40.5" customHeight="1">
      <c r="A40" s="21" t="s">
        <v>135</v>
      </c>
      <c r="B40" s="31" t="s">
        <v>231</v>
      </c>
      <c r="C40" s="26">
        <v>58235950.950000003</v>
      </c>
    </row>
    <row r="41" spans="1:4" ht="24" customHeight="1">
      <c r="A41" s="21" t="s">
        <v>136</v>
      </c>
      <c r="B41" s="31" t="s">
        <v>137</v>
      </c>
      <c r="C41" s="26">
        <f>C42</f>
        <v>58235950.950000003</v>
      </c>
    </row>
    <row r="42" spans="1:4" ht="39.75" customHeight="1">
      <c r="A42" s="21" t="s">
        <v>138</v>
      </c>
      <c r="B42" s="31" t="s">
        <v>139</v>
      </c>
      <c r="C42" s="26">
        <f>C43</f>
        <v>58235950.950000003</v>
      </c>
    </row>
    <row r="43" spans="1:4" ht="57" customHeight="1">
      <c r="A43" s="21" t="s">
        <v>140</v>
      </c>
      <c r="B43" s="32" t="s">
        <v>232</v>
      </c>
      <c r="C43" s="26">
        <v>58235950.950000003</v>
      </c>
    </row>
    <row r="44" spans="1:4" ht="37.5" hidden="1">
      <c r="A44" s="33" t="s">
        <v>141</v>
      </c>
      <c r="B44" s="34" t="s">
        <v>142</v>
      </c>
      <c r="C44" s="35">
        <v>0</v>
      </c>
    </row>
    <row r="45" spans="1:4" ht="37.5" hidden="1">
      <c r="A45" s="36" t="s">
        <v>143</v>
      </c>
      <c r="B45" s="37" t="s">
        <v>144</v>
      </c>
      <c r="C45" s="13">
        <v>0</v>
      </c>
    </row>
    <row r="46" spans="1:4" ht="37.5" hidden="1">
      <c r="A46" s="38" t="s">
        <v>145</v>
      </c>
      <c r="B46" s="39" t="s">
        <v>146</v>
      </c>
      <c r="C46" s="40">
        <f>C47</f>
        <v>0</v>
      </c>
    </row>
    <row r="47" spans="1:4" ht="75" hidden="1">
      <c r="A47" s="41" t="s">
        <v>147</v>
      </c>
      <c r="B47" s="42" t="s">
        <v>148</v>
      </c>
      <c r="C47" s="40"/>
    </row>
    <row r="48" spans="1:4" ht="48" hidden="1" customHeight="1">
      <c r="A48" s="36" t="s">
        <v>149</v>
      </c>
      <c r="B48" s="37" t="s">
        <v>150</v>
      </c>
      <c r="C48" s="35">
        <f>C49</f>
        <v>0</v>
      </c>
    </row>
    <row r="49" spans="1:3" ht="93.75" hidden="1">
      <c r="A49" s="43" t="s">
        <v>151</v>
      </c>
      <c r="B49" s="44" t="s">
        <v>152</v>
      </c>
      <c r="C49" s="45"/>
    </row>
    <row r="50" spans="1:3" ht="29.85" customHeight="1">
      <c r="A50" s="46"/>
      <c r="B50" s="47" t="s">
        <v>153</v>
      </c>
      <c r="C50" s="48">
        <f>C27+C22+C37+C44</f>
        <v>0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L207"/>
  <sheetViews>
    <sheetView view="pageBreakPreview" topLeftCell="A4" zoomScaleNormal="80" workbookViewId="0">
      <selection activeCell="E17" sqref="E17"/>
    </sheetView>
  </sheetViews>
  <sheetFormatPr defaultRowHeight="12.75"/>
  <cols>
    <col min="1" max="1" width="77.28515625" customWidth="1"/>
    <col min="2" max="2" width="9.5703125" style="54" customWidth="1"/>
    <col min="3" max="3" width="8" style="55" customWidth="1"/>
    <col min="4" max="4" width="7.140625" style="55" customWidth="1"/>
    <col min="5" max="5" width="17.140625" style="55" customWidth="1"/>
    <col min="6" max="6" width="8.7109375" style="55" customWidth="1"/>
    <col min="7" max="7" width="24.140625" style="56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154</v>
      </c>
      <c r="B1" s="76"/>
      <c r="C1" s="341" t="s">
        <v>334</v>
      </c>
      <c r="D1" s="262"/>
      <c r="E1" s="57"/>
      <c r="F1" s="57"/>
      <c r="G1" s="57"/>
      <c r="H1" s="57"/>
    </row>
    <row r="2" spans="1:9" ht="16.5">
      <c r="B2" s="76"/>
      <c r="C2" s="341" t="s">
        <v>336</v>
      </c>
      <c r="D2" s="262"/>
      <c r="E2" s="262"/>
      <c r="F2" s="262"/>
      <c r="G2" s="263"/>
      <c r="H2" s="263"/>
      <c r="I2" s="262"/>
    </row>
    <row r="3" spans="1:9" ht="16.5">
      <c r="B3" s="76"/>
      <c r="C3" s="341" t="s">
        <v>3</v>
      </c>
      <c r="D3" s="262"/>
      <c r="E3" s="262"/>
      <c r="F3" s="262"/>
      <c r="G3" s="264"/>
      <c r="H3" s="264"/>
      <c r="I3" s="262"/>
    </row>
    <row r="4" spans="1:9" ht="16.5">
      <c r="B4" s="76"/>
      <c r="C4" s="265" t="s">
        <v>337</v>
      </c>
      <c r="D4" s="266"/>
      <c r="E4" s="266"/>
      <c r="F4" s="266"/>
      <c r="G4" s="263"/>
      <c r="H4" s="263"/>
      <c r="I4" s="266"/>
    </row>
    <row r="5" spans="1:9" ht="16.5">
      <c r="B5" s="76"/>
      <c r="C5" s="265" t="s">
        <v>340</v>
      </c>
      <c r="D5" s="266"/>
      <c r="E5" s="266"/>
      <c r="F5" s="266"/>
      <c r="G5" s="263"/>
      <c r="H5" s="263"/>
      <c r="I5" s="266"/>
    </row>
    <row r="6" spans="1:9" ht="16.5">
      <c r="B6" s="76"/>
      <c r="C6" s="265" t="s">
        <v>338</v>
      </c>
      <c r="D6" s="267"/>
      <c r="E6" s="267"/>
      <c r="F6" s="267"/>
      <c r="G6" s="267"/>
      <c r="H6" s="267"/>
      <c r="I6" s="267"/>
    </row>
    <row r="7" spans="1:9" ht="16.5">
      <c r="B7" s="76"/>
      <c r="C7" s="341" t="s">
        <v>339</v>
      </c>
      <c r="D7" s="262"/>
      <c r="E7" s="262"/>
      <c r="F7" s="267"/>
      <c r="G7" s="267"/>
      <c r="H7" s="267"/>
      <c r="I7" s="267"/>
    </row>
    <row r="8" spans="1:9" ht="16.5">
      <c r="B8" s="76"/>
      <c r="C8" s="265" t="s">
        <v>357</v>
      </c>
      <c r="D8" s="266"/>
      <c r="E8" s="266"/>
      <c r="F8" s="266"/>
      <c r="G8" s="263"/>
      <c r="H8" s="263"/>
      <c r="I8" s="266"/>
    </row>
    <row r="9" spans="1:9" ht="16.5">
      <c r="B9" s="76"/>
      <c r="C9" s="265" t="s">
        <v>365</v>
      </c>
      <c r="D9" s="266"/>
      <c r="E9" s="266"/>
      <c r="F9" s="266"/>
      <c r="G9" s="263"/>
      <c r="H9" s="263"/>
      <c r="I9" s="266"/>
    </row>
    <row r="10" spans="1:9" ht="16.5">
      <c r="B10" s="76"/>
      <c r="C10" s="265" t="s">
        <v>370</v>
      </c>
      <c r="D10" s="266"/>
      <c r="E10" s="266"/>
      <c r="F10" s="266"/>
      <c r="G10" s="263"/>
      <c r="H10" s="263"/>
      <c r="I10" s="266"/>
    </row>
    <row r="11" spans="1:9" ht="19.5" customHeight="1"/>
    <row r="12" spans="1:9" ht="18.75">
      <c r="A12" s="358" t="s">
        <v>2</v>
      </c>
      <c r="B12" s="358"/>
      <c r="C12" s="358"/>
      <c r="D12" s="358"/>
      <c r="E12" s="358"/>
      <c r="F12" s="358"/>
      <c r="G12" s="358"/>
    </row>
    <row r="13" spans="1:9" ht="18.75" customHeight="1">
      <c r="A13" s="359" t="s">
        <v>228</v>
      </c>
      <c r="B13" s="359"/>
      <c r="C13" s="359"/>
      <c r="D13" s="359"/>
      <c r="E13" s="359"/>
      <c r="F13" s="359"/>
      <c r="G13" s="359"/>
    </row>
    <row r="14" spans="1:9" ht="18.75" customHeight="1">
      <c r="A14" s="359" t="s">
        <v>3</v>
      </c>
      <c r="B14" s="359"/>
      <c r="C14" s="359"/>
      <c r="D14" s="359"/>
      <c r="E14" s="359"/>
      <c r="F14" s="359"/>
      <c r="G14" s="359"/>
    </row>
    <row r="15" spans="1:9" ht="18.75" customHeight="1">
      <c r="A15" s="359" t="s">
        <v>300</v>
      </c>
      <c r="B15" s="359"/>
      <c r="C15" s="359"/>
      <c r="D15" s="359"/>
      <c r="E15" s="359"/>
      <c r="F15" s="359"/>
      <c r="G15" s="359"/>
    </row>
    <row r="16" spans="1:9" ht="19.5" thickBot="1">
      <c r="A16" s="50"/>
      <c r="B16" s="60"/>
      <c r="C16" s="61" t="s">
        <v>154</v>
      </c>
      <c r="D16" s="62"/>
      <c r="E16" s="62"/>
      <c r="F16" s="62"/>
      <c r="G16" s="63" t="s">
        <v>98</v>
      </c>
    </row>
    <row r="17" spans="1:7" ht="32.25" customHeight="1" thickBot="1">
      <c r="A17" s="177" t="s">
        <v>100</v>
      </c>
      <c r="B17" s="178"/>
      <c r="C17" s="179" t="s">
        <v>4</v>
      </c>
      <c r="D17" s="179" t="s">
        <v>5</v>
      </c>
      <c r="E17" s="179" t="s">
        <v>6</v>
      </c>
      <c r="F17" s="179" t="s">
        <v>7</v>
      </c>
      <c r="G17" s="180" t="s">
        <v>301</v>
      </c>
    </row>
    <row r="18" spans="1:7" ht="36" customHeight="1">
      <c r="A18" s="309" t="s">
        <v>1</v>
      </c>
      <c r="B18" s="310" t="s">
        <v>0</v>
      </c>
      <c r="C18" s="311"/>
      <c r="D18" s="311"/>
      <c r="E18" s="311"/>
      <c r="F18" s="311"/>
      <c r="G18" s="312"/>
    </row>
    <row r="19" spans="1:7" ht="16.5">
      <c r="A19" s="134" t="s">
        <v>8</v>
      </c>
      <c r="B19" s="121" t="s">
        <v>0</v>
      </c>
      <c r="C19" s="122" t="s">
        <v>9</v>
      </c>
      <c r="D19" s="122"/>
      <c r="E19" s="122"/>
      <c r="F19" s="122"/>
      <c r="G19" s="135">
        <f>G20+G25+G30+G45+G40</f>
        <v>5904337</v>
      </c>
    </row>
    <row r="20" spans="1:7" ht="33">
      <c r="A20" s="313" t="s">
        <v>10</v>
      </c>
      <c r="B20" s="123" t="s">
        <v>0</v>
      </c>
      <c r="C20" s="123" t="s">
        <v>9</v>
      </c>
      <c r="D20" s="124" t="s">
        <v>11</v>
      </c>
      <c r="E20" s="124"/>
      <c r="F20" s="124"/>
      <c r="G20" s="136">
        <f>G21</f>
        <v>1226285</v>
      </c>
    </row>
    <row r="21" spans="1:7" ht="49.5">
      <c r="A21" s="103" t="s">
        <v>12</v>
      </c>
      <c r="B21" s="125" t="s">
        <v>0</v>
      </c>
      <c r="C21" s="125" t="s">
        <v>9</v>
      </c>
      <c r="D21" s="125" t="s">
        <v>11</v>
      </c>
      <c r="E21" s="126" t="s">
        <v>156</v>
      </c>
      <c r="F21" s="127"/>
      <c r="G21" s="137">
        <f>G22</f>
        <v>1226285</v>
      </c>
    </row>
    <row r="22" spans="1:7" ht="16.5">
      <c r="A22" s="103" t="s">
        <v>13</v>
      </c>
      <c r="B22" s="125" t="s">
        <v>0</v>
      </c>
      <c r="C22" s="125" t="s">
        <v>9</v>
      </c>
      <c r="D22" s="127" t="s">
        <v>11</v>
      </c>
      <c r="E22" s="126" t="s">
        <v>157</v>
      </c>
      <c r="F22" s="127"/>
      <c r="G22" s="137">
        <f>G23</f>
        <v>1226285</v>
      </c>
    </row>
    <row r="23" spans="1:7" ht="20.25" customHeight="1">
      <c r="A23" s="103" t="s">
        <v>14</v>
      </c>
      <c r="B23" s="125" t="s">
        <v>0</v>
      </c>
      <c r="C23" s="125" t="s">
        <v>9</v>
      </c>
      <c r="D23" s="125" t="s">
        <v>11</v>
      </c>
      <c r="E23" s="126" t="s">
        <v>158</v>
      </c>
      <c r="F23" s="127"/>
      <c r="G23" s="137">
        <f>G24</f>
        <v>1226285</v>
      </c>
    </row>
    <row r="24" spans="1:7" ht="21.75" customHeight="1">
      <c r="A24" s="103" t="s">
        <v>15</v>
      </c>
      <c r="B24" s="125" t="s">
        <v>0</v>
      </c>
      <c r="C24" s="125" t="s">
        <v>9</v>
      </c>
      <c r="D24" s="125" t="s">
        <v>11</v>
      </c>
      <c r="E24" s="126" t="s">
        <v>158</v>
      </c>
      <c r="F24" s="127" t="s">
        <v>16</v>
      </c>
      <c r="G24" s="137">
        <v>1226285</v>
      </c>
    </row>
    <row r="25" spans="1:7" ht="54.75" customHeight="1">
      <c r="A25" s="313" t="s">
        <v>17</v>
      </c>
      <c r="B25" s="123" t="s">
        <v>0</v>
      </c>
      <c r="C25" s="123" t="s">
        <v>9</v>
      </c>
      <c r="D25" s="124" t="s">
        <v>18</v>
      </c>
      <c r="E25" s="124"/>
      <c r="F25" s="124"/>
      <c r="G25" s="136">
        <f>G26</f>
        <v>441896</v>
      </c>
    </row>
    <row r="26" spans="1:7" ht="49.5">
      <c r="A26" s="103" t="s">
        <v>12</v>
      </c>
      <c r="B26" s="125" t="s">
        <v>0</v>
      </c>
      <c r="C26" s="125" t="s">
        <v>9</v>
      </c>
      <c r="D26" s="127" t="s">
        <v>18</v>
      </c>
      <c r="E26" s="126" t="s">
        <v>156</v>
      </c>
      <c r="F26" s="127"/>
      <c r="G26" s="137">
        <f>G27</f>
        <v>441896</v>
      </c>
    </row>
    <row r="27" spans="1:7" ht="33.75" customHeight="1">
      <c r="A27" s="103" t="s">
        <v>19</v>
      </c>
      <c r="B27" s="125" t="s">
        <v>0</v>
      </c>
      <c r="C27" s="125" t="s">
        <v>9</v>
      </c>
      <c r="D27" s="127" t="s">
        <v>18</v>
      </c>
      <c r="E27" s="126" t="s">
        <v>159</v>
      </c>
      <c r="F27" s="127"/>
      <c r="G27" s="137">
        <f>G28</f>
        <v>441896</v>
      </c>
    </row>
    <row r="28" spans="1:7" ht="36" customHeight="1">
      <c r="A28" s="103" t="s">
        <v>20</v>
      </c>
      <c r="B28" s="125" t="s">
        <v>0</v>
      </c>
      <c r="C28" s="125" t="s">
        <v>9</v>
      </c>
      <c r="D28" s="127" t="s">
        <v>18</v>
      </c>
      <c r="E28" s="126" t="s">
        <v>160</v>
      </c>
      <c r="F28" s="127"/>
      <c r="G28" s="137">
        <f>G29</f>
        <v>441896</v>
      </c>
    </row>
    <row r="29" spans="1:7" ht="24" customHeight="1">
      <c r="A29" s="103" t="s">
        <v>15</v>
      </c>
      <c r="B29" s="125" t="s">
        <v>0</v>
      </c>
      <c r="C29" s="125" t="s">
        <v>9</v>
      </c>
      <c r="D29" s="127" t="s">
        <v>18</v>
      </c>
      <c r="E29" s="126" t="s">
        <v>160</v>
      </c>
      <c r="F29" s="127" t="s">
        <v>16</v>
      </c>
      <c r="G29" s="137">
        <v>441896</v>
      </c>
    </row>
    <row r="30" spans="1:7" ht="49.5">
      <c r="A30" s="313" t="s">
        <v>21</v>
      </c>
      <c r="B30" s="123" t="s">
        <v>0</v>
      </c>
      <c r="C30" s="123" t="s">
        <v>9</v>
      </c>
      <c r="D30" s="123" t="s">
        <v>22</v>
      </c>
      <c r="E30" s="123"/>
      <c r="F30" s="123"/>
      <c r="G30" s="136">
        <f>G31</f>
        <v>4073156</v>
      </c>
    </row>
    <row r="31" spans="1:7" ht="49.5">
      <c r="A31" s="103" t="s">
        <v>12</v>
      </c>
      <c r="B31" s="125" t="s">
        <v>0</v>
      </c>
      <c r="C31" s="125" t="s">
        <v>9</v>
      </c>
      <c r="D31" s="127" t="s">
        <v>22</v>
      </c>
      <c r="E31" s="126" t="s">
        <v>156</v>
      </c>
      <c r="F31" s="127"/>
      <c r="G31" s="137">
        <f>G32</f>
        <v>4073156</v>
      </c>
    </row>
    <row r="32" spans="1:7" ht="21" customHeight="1">
      <c r="A32" s="103" t="s">
        <v>23</v>
      </c>
      <c r="B32" s="125" t="s">
        <v>0</v>
      </c>
      <c r="C32" s="125" t="s">
        <v>9</v>
      </c>
      <c r="D32" s="127" t="s">
        <v>22</v>
      </c>
      <c r="E32" s="126" t="s">
        <v>161</v>
      </c>
      <c r="F32" s="127"/>
      <c r="G32" s="137">
        <f>G33+G36</f>
        <v>4073156</v>
      </c>
    </row>
    <row r="33" spans="1:7" ht="21.75" customHeight="1">
      <c r="A33" s="103" t="s">
        <v>24</v>
      </c>
      <c r="B33" s="125" t="s">
        <v>0</v>
      </c>
      <c r="C33" s="125" t="s">
        <v>9</v>
      </c>
      <c r="D33" s="127" t="s">
        <v>22</v>
      </c>
      <c r="E33" s="126" t="s">
        <v>162</v>
      </c>
      <c r="F33" s="127"/>
      <c r="G33" s="137">
        <f>G34+G35+G38+G39</f>
        <v>4072156</v>
      </c>
    </row>
    <row r="34" spans="1:7" ht="21" customHeight="1">
      <c r="A34" s="103" t="s">
        <v>15</v>
      </c>
      <c r="B34" s="125" t="s">
        <v>0</v>
      </c>
      <c r="C34" s="125" t="s">
        <v>9</v>
      </c>
      <c r="D34" s="127" t="s">
        <v>22</v>
      </c>
      <c r="E34" s="126" t="s">
        <v>162</v>
      </c>
      <c r="F34" s="127" t="s">
        <v>16</v>
      </c>
      <c r="G34" s="137">
        <v>2814884</v>
      </c>
    </row>
    <row r="35" spans="1:7" ht="33">
      <c r="A35" s="138" t="s">
        <v>25</v>
      </c>
      <c r="B35" s="125" t="s">
        <v>0</v>
      </c>
      <c r="C35" s="125" t="s">
        <v>9</v>
      </c>
      <c r="D35" s="127" t="s">
        <v>22</v>
      </c>
      <c r="E35" s="126" t="s">
        <v>162</v>
      </c>
      <c r="F35" s="127" t="s">
        <v>26</v>
      </c>
      <c r="G35" s="137">
        <v>1184272</v>
      </c>
    </row>
    <row r="36" spans="1:7" ht="49.5">
      <c r="A36" s="140" t="s">
        <v>295</v>
      </c>
      <c r="B36" s="125" t="s">
        <v>0</v>
      </c>
      <c r="C36" s="125" t="s">
        <v>9</v>
      </c>
      <c r="D36" s="127" t="s">
        <v>22</v>
      </c>
      <c r="E36" s="126" t="s">
        <v>296</v>
      </c>
      <c r="F36" s="127"/>
      <c r="G36" s="137">
        <f>G37</f>
        <v>1000</v>
      </c>
    </row>
    <row r="37" spans="1:7" ht="33">
      <c r="A37" s="138" t="s">
        <v>25</v>
      </c>
      <c r="B37" s="125" t="s">
        <v>0</v>
      </c>
      <c r="C37" s="125" t="s">
        <v>9</v>
      </c>
      <c r="D37" s="127" t="s">
        <v>22</v>
      </c>
      <c r="E37" s="126" t="s">
        <v>296</v>
      </c>
      <c r="F37" s="127" t="s">
        <v>26</v>
      </c>
      <c r="G37" s="137">
        <v>1000</v>
      </c>
    </row>
    <row r="38" spans="1:7" ht="16.5">
      <c r="A38" s="139" t="s">
        <v>27</v>
      </c>
      <c r="B38" s="125" t="s">
        <v>0</v>
      </c>
      <c r="C38" s="125" t="s">
        <v>9</v>
      </c>
      <c r="D38" s="127" t="s">
        <v>22</v>
      </c>
      <c r="E38" s="126" t="s">
        <v>162</v>
      </c>
      <c r="F38" s="127" t="s">
        <v>28</v>
      </c>
      <c r="G38" s="137">
        <v>68000</v>
      </c>
    </row>
    <row r="39" spans="1:7" ht="16.5">
      <c r="A39" s="139" t="s">
        <v>241</v>
      </c>
      <c r="B39" s="125" t="s">
        <v>0</v>
      </c>
      <c r="C39" s="125" t="s">
        <v>9</v>
      </c>
      <c r="D39" s="127" t="s">
        <v>22</v>
      </c>
      <c r="E39" s="126" t="s">
        <v>162</v>
      </c>
      <c r="F39" s="127" t="s">
        <v>242</v>
      </c>
      <c r="G39" s="137">
        <v>5000</v>
      </c>
    </row>
    <row r="40" spans="1:7" ht="16.5">
      <c r="A40" s="314" t="s">
        <v>163</v>
      </c>
      <c r="B40" s="128" t="s">
        <v>0</v>
      </c>
      <c r="C40" s="128" t="s">
        <v>9</v>
      </c>
      <c r="D40" s="128" t="s">
        <v>76</v>
      </c>
      <c r="E40" s="128"/>
      <c r="F40" s="128"/>
      <c r="G40" s="136">
        <f>G41</f>
        <v>25000</v>
      </c>
    </row>
    <row r="41" spans="1:7" ht="49.5">
      <c r="A41" s="315" t="s">
        <v>12</v>
      </c>
      <c r="B41" s="113" t="s">
        <v>0</v>
      </c>
      <c r="C41" s="126" t="s">
        <v>9</v>
      </c>
      <c r="D41" s="126" t="s">
        <v>76</v>
      </c>
      <c r="E41" s="127" t="s">
        <v>156</v>
      </c>
      <c r="F41" s="129"/>
      <c r="G41" s="137">
        <f>G42</f>
        <v>25000</v>
      </c>
    </row>
    <row r="42" spans="1:7" ht="21.75" customHeight="1">
      <c r="A42" s="103" t="s">
        <v>29</v>
      </c>
      <c r="B42" s="113" t="s">
        <v>0</v>
      </c>
      <c r="C42" s="126" t="s">
        <v>9</v>
      </c>
      <c r="D42" s="126" t="s">
        <v>76</v>
      </c>
      <c r="E42" s="127" t="s">
        <v>164</v>
      </c>
      <c r="F42" s="129"/>
      <c r="G42" s="137">
        <f>G43</f>
        <v>25000</v>
      </c>
    </row>
    <row r="43" spans="1:7" ht="36" customHeight="1">
      <c r="A43" s="103" t="s">
        <v>40</v>
      </c>
      <c r="B43" s="113" t="s">
        <v>0</v>
      </c>
      <c r="C43" s="126" t="s">
        <v>9</v>
      </c>
      <c r="D43" s="126" t="s">
        <v>76</v>
      </c>
      <c r="E43" s="127" t="s">
        <v>165</v>
      </c>
      <c r="F43" s="129"/>
      <c r="G43" s="137">
        <f>G44</f>
        <v>25000</v>
      </c>
    </row>
    <row r="44" spans="1:7" ht="16.5">
      <c r="A44" s="103" t="s">
        <v>41</v>
      </c>
      <c r="B44" s="113" t="s">
        <v>0</v>
      </c>
      <c r="C44" s="126" t="s">
        <v>9</v>
      </c>
      <c r="D44" s="126" t="s">
        <v>76</v>
      </c>
      <c r="E44" s="127" t="s">
        <v>165</v>
      </c>
      <c r="F44" s="129" t="s">
        <v>42</v>
      </c>
      <c r="G44" s="137">
        <v>25000</v>
      </c>
    </row>
    <row r="45" spans="1:7" ht="16.5">
      <c r="A45" s="313" t="s">
        <v>29</v>
      </c>
      <c r="B45" s="123" t="s">
        <v>0</v>
      </c>
      <c r="C45" s="123" t="s">
        <v>9</v>
      </c>
      <c r="D45" s="123" t="s">
        <v>30</v>
      </c>
      <c r="E45" s="124"/>
      <c r="F45" s="124"/>
      <c r="G45" s="136">
        <f>G46+G51</f>
        <v>138000</v>
      </c>
    </row>
    <row r="46" spans="1:7" ht="49.5">
      <c r="A46" s="103" t="s">
        <v>12</v>
      </c>
      <c r="B46" s="125" t="s">
        <v>0</v>
      </c>
      <c r="C46" s="125" t="s">
        <v>9</v>
      </c>
      <c r="D46" s="127" t="s">
        <v>30</v>
      </c>
      <c r="E46" s="127" t="s">
        <v>166</v>
      </c>
      <c r="F46" s="127"/>
      <c r="G46" s="137">
        <f>G47</f>
        <v>120000</v>
      </c>
    </row>
    <row r="47" spans="1:7" ht="16.5">
      <c r="A47" s="103" t="s">
        <v>29</v>
      </c>
      <c r="B47" s="125" t="s">
        <v>0</v>
      </c>
      <c r="C47" s="127" t="s">
        <v>9</v>
      </c>
      <c r="D47" s="127" t="s">
        <v>30</v>
      </c>
      <c r="E47" s="127" t="s">
        <v>164</v>
      </c>
      <c r="F47" s="127"/>
      <c r="G47" s="137">
        <f>G48</f>
        <v>120000</v>
      </c>
    </row>
    <row r="48" spans="1:7" ht="16.5">
      <c r="A48" s="103" t="s">
        <v>31</v>
      </c>
      <c r="B48" s="125" t="s">
        <v>0</v>
      </c>
      <c r="C48" s="127" t="s">
        <v>9</v>
      </c>
      <c r="D48" s="127" t="s">
        <v>30</v>
      </c>
      <c r="E48" s="127" t="s">
        <v>167</v>
      </c>
      <c r="F48" s="127"/>
      <c r="G48" s="137">
        <f>+G50+G49</f>
        <v>120000</v>
      </c>
    </row>
    <row r="49" spans="1:10" ht="16.5">
      <c r="A49" s="139" t="s">
        <v>241</v>
      </c>
      <c r="B49" s="125" t="s">
        <v>0</v>
      </c>
      <c r="C49" s="127" t="s">
        <v>9</v>
      </c>
      <c r="D49" s="127" t="s">
        <v>30</v>
      </c>
      <c r="E49" s="127" t="s">
        <v>167</v>
      </c>
      <c r="F49" s="127" t="s">
        <v>242</v>
      </c>
      <c r="G49" s="137">
        <v>4000</v>
      </c>
      <c r="J49" s="67"/>
    </row>
    <row r="50" spans="1:10" ht="16.5">
      <c r="A50" s="138" t="s">
        <v>27</v>
      </c>
      <c r="B50" s="125" t="s">
        <v>0</v>
      </c>
      <c r="C50" s="127" t="s">
        <v>9</v>
      </c>
      <c r="D50" s="127" t="s">
        <v>30</v>
      </c>
      <c r="E50" s="127" t="s">
        <v>167</v>
      </c>
      <c r="F50" s="127" t="s">
        <v>28</v>
      </c>
      <c r="G50" s="137">
        <v>116000</v>
      </c>
      <c r="J50" s="67"/>
    </row>
    <row r="51" spans="1:10" ht="33">
      <c r="A51" s="140" t="s">
        <v>306</v>
      </c>
      <c r="B51" s="125" t="s">
        <v>0</v>
      </c>
      <c r="C51" s="127" t="s">
        <v>9</v>
      </c>
      <c r="D51" s="127" t="s">
        <v>30</v>
      </c>
      <c r="E51" s="127" t="s">
        <v>196</v>
      </c>
      <c r="F51" s="127"/>
      <c r="G51" s="137">
        <f>G52</f>
        <v>18000</v>
      </c>
      <c r="J51" s="67"/>
    </row>
    <row r="52" spans="1:10" ht="16.5">
      <c r="A52" s="254" t="s">
        <v>226</v>
      </c>
      <c r="B52" s="125" t="s">
        <v>0</v>
      </c>
      <c r="C52" s="127" t="s">
        <v>9</v>
      </c>
      <c r="D52" s="127" t="s">
        <v>30</v>
      </c>
      <c r="E52" s="127" t="s">
        <v>193</v>
      </c>
      <c r="F52" s="127"/>
      <c r="G52" s="137">
        <f>G53</f>
        <v>18000</v>
      </c>
    </row>
    <row r="53" spans="1:10" ht="16.5">
      <c r="A53" s="254" t="s">
        <v>227</v>
      </c>
      <c r="B53" s="125" t="s">
        <v>0</v>
      </c>
      <c r="C53" s="127" t="s">
        <v>9</v>
      </c>
      <c r="D53" s="127" t="s">
        <v>30</v>
      </c>
      <c r="E53" s="127" t="s">
        <v>264</v>
      </c>
      <c r="F53" s="127"/>
      <c r="G53" s="137">
        <f>G54</f>
        <v>18000</v>
      </c>
    </row>
    <row r="54" spans="1:10" ht="33">
      <c r="A54" s="138" t="s">
        <v>25</v>
      </c>
      <c r="B54" s="125" t="s">
        <v>0</v>
      </c>
      <c r="C54" s="127" t="s">
        <v>9</v>
      </c>
      <c r="D54" s="127" t="s">
        <v>30</v>
      </c>
      <c r="E54" s="127" t="s">
        <v>264</v>
      </c>
      <c r="F54" s="127" t="s">
        <v>26</v>
      </c>
      <c r="G54" s="137">
        <v>18000</v>
      </c>
    </row>
    <row r="55" spans="1:10" ht="16.5">
      <c r="A55" s="141" t="s">
        <v>32</v>
      </c>
      <c r="B55" s="124" t="s">
        <v>0</v>
      </c>
      <c r="C55" s="124" t="s">
        <v>11</v>
      </c>
      <c r="D55" s="124"/>
      <c r="E55" s="124"/>
      <c r="F55" s="124"/>
      <c r="G55" s="142">
        <f>G56</f>
        <v>316900</v>
      </c>
    </row>
    <row r="56" spans="1:10" ht="16.5">
      <c r="A56" s="141" t="s">
        <v>33</v>
      </c>
      <c r="B56" s="127" t="s">
        <v>0</v>
      </c>
      <c r="C56" s="124" t="s">
        <v>11</v>
      </c>
      <c r="D56" s="124" t="s">
        <v>18</v>
      </c>
      <c r="E56" s="124"/>
      <c r="F56" s="124"/>
      <c r="G56" s="143">
        <f>G57</f>
        <v>316900</v>
      </c>
    </row>
    <row r="57" spans="1:10" ht="36.75" customHeight="1">
      <c r="A57" s="315" t="s">
        <v>12</v>
      </c>
      <c r="B57" s="127" t="s">
        <v>0</v>
      </c>
      <c r="C57" s="127" t="s">
        <v>11</v>
      </c>
      <c r="D57" s="127" t="s">
        <v>18</v>
      </c>
      <c r="E57" s="127" t="s">
        <v>156</v>
      </c>
      <c r="F57" s="127"/>
      <c r="G57" s="137">
        <f>G59</f>
        <v>316900</v>
      </c>
    </row>
    <row r="58" spans="1:10" ht="16.5">
      <c r="A58" s="103" t="s">
        <v>29</v>
      </c>
      <c r="B58" s="127" t="s">
        <v>0</v>
      </c>
      <c r="C58" s="127" t="s">
        <v>11</v>
      </c>
      <c r="D58" s="127" t="s">
        <v>18</v>
      </c>
      <c r="E58" s="127" t="s">
        <v>164</v>
      </c>
      <c r="F58" s="127"/>
      <c r="G58" s="137">
        <f>G59</f>
        <v>316900</v>
      </c>
    </row>
    <row r="59" spans="1:10" ht="23.85" customHeight="1">
      <c r="A59" s="315" t="s">
        <v>34</v>
      </c>
      <c r="B59" s="127" t="s">
        <v>0</v>
      </c>
      <c r="C59" s="127" t="s">
        <v>11</v>
      </c>
      <c r="D59" s="127" t="s">
        <v>18</v>
      </c>
      <c r="E59" s="127" t="s">
        <v>280</v>
      </c>
      <c r="F59" s="124"/>
      <c r="G59" s="143">
        <f>G60+G61</f>
        <v>316900</v>
      </c>
    </row>
    <row r="60" spans="1:10" ht="22.9" customHeight="1">
      <c r="A60" s="103" t="s">
        <v>15</v>
      </c>
      <c r="B60" s="127" t="s">
        <v>0</v>
      </c>
      <c r="C60" s="127" t="s">
        <v>11</v>
      </c>
      <c r="D60" s="127" t="s">
        <v>18</v>
      </c>
      <c r="E60" s="127" t="s">
        <v>280</v>
      </c>
      <c r="F60" s="127" t="s">
        <v>16</v>
      </c>
      <c r="G60" s="137">
        <v>308700</v>
      </c>
    </row>
    <row r="61" spans="1:10" ht="32.25" customHeight="1">
      <c r="A61" s="138" t="s">
        <v>25</v>
      </c>
      <c r="B61" s="127" t="s">
        <v>0</v>
      </c>
      <c r="C61" s="127" t="s">
        <v>11</v>
      </c>
      <c r="D61" s="127" t="s">
        <v>18</v>
      </c>
      <c r="E61" s="127" t="s">
        <v>280</v>
      </c>
      <c r="F61" s="127" t="s">
        <v>26</v>
      </c>
      <c r="G61" s="137">
        <v>8200</v>
      </c>
    </row>
    <row r="62" spans="1:10" ht="20.25" customHeight="1">
      <c r="A62" s="134" t="s">
        <v>35</v>
      </c>
      <c r="B62" s="121" t="s">
        <v>0</v>
      </c>
      <c r="C62" s="122" t="s">
        <v>18</v>
      </c>
      <c r="D62" s="122"/>
      <c r="E62" s="122"/>
      <c r="F62" s="122"/>
      <c r="G62" s="135">
        <f>G63+G74</f>
        <v>80500</v>
      </c>
    </row>
    <row r="63" spans="1:10" ht="16.5">
      <c r="A63" s="313" t="s">
        <v>36</v>
      </c>
      <c r="B63" s="123" t="s">
        <v>0</v>
      </c>
      <c r="C63" s="123" t="s">
        <v>18</v>
      </c>
      <c r="D63" s="123" t="s">
        <v>11</v>
      </c>
      <c r="E63" s="124"/>
      <c r="F63" s="124"/>
      <c r="G63" s="136">
        <f>G64+G70</f>
        <v>13000</v>
      </c>
    </row>
    <row r="64" spans="1:10" ht="34.5" customHeight="1">
      <c r="A64" s="103" t="s">
        <v>307</v>
      </c>
      <c r="B64" s="125" t="s">
        <v>0</v>
      </c>
      <c r="C64" s="125" t="s">
        <v>18</v>
      </c>
      <c r="D64" s="127" t="s">
        <v>11</v>
      </c>
      <c r="E64" s="127" t="s">
        <v>183</v>
      </c>
      <c r="F64" s="127"/>
      <c r="G64" s="137">
        <f>G65</f>
        <v>11000</v>
      </c>
    </row>
    <row r="65" spans="1:7" ht="16.5">
      <c r="A65" s="103" t="s">
        <v>169</v>
      </c>
      <c r="B65" s="125" t="s">
        <v>0</v>
      </c>
      <c r="C65" s="125" t="s">
        <v>18</v>
      </c>
      <c r="D65" s="125" t="s">
        <v>11</v>
      </c>
      <c r="E65" s="127" t="s">
        <v>233</v>
      </c>
      <c r="F65" s="127"/>
      <c r="G65" s="137">
        <f>G66</f>
        <v>11000</v>
      </c>
    </row>
    <row r="66" spans="1:7" ht="33.75" customHeight="1">
      <c r="A66" s="144" t="s">
        <v>37</v>
      </c>
      <c r="B66" s="125" t="s">
        <v>0</v>
      </c>
      <c r="C66" s="125" t="s">
        <v>18</v>
      </c>
      <c r="D66" s="125" t="s">
        <v>11</v>
      </c>
      <c r="E66" s="127" t="s">
        <v>243</v>
      </c>
      <c r="F66" s="127"/>
      <c r="G66" s="137">
        <f>G68+G67+G69</f>
        <v>11000</v>
      </c>
    </row>
    <row r="67" spans="1:7" ht="19.5" customHeight="1">
      <c r="A67" s="103" t="s">
        <v>15</v>
      </c>
      <c r="B67" s="125" t="s">
        <v>0</v>
      </c>
      <c r="C67" s="125" t="s">
        <v>18</v>
      </c>
      <c r="D67" s="125" t="s">
        <v>11</v>
      </c>
      <c r="E67" s="127" t="s">
        <v>243</v>
      </c>
      <c r="F67" s="127" t="s">
        <v>16</v>
      </c>
      <c r="G67" s="137">
        <v>7000</v>
      </c>
    </row>
    <row r="68" spans="1:7" ht="33">
      <c r="A68" s="138" t="s">
        <v>25</v>
      </c>
      <c r="B68" s="125" t="s">
        <v>0</v>
      </c>
      <c r="C68" s="125" t="s">
        <v>18</v>
      </c>
      <c r="D68" s="125" t="s">
        <v>11</v>
      </c>
      <c r="E68" s="127" t="s">
        <v>243</v>
      </c>
      <c r="F68" s="127" t="s">
        <v>26</v>
      </c>
      <c r="G68" s="137">
        <v>4000</v>
      </c>
    </row>
    <row r="69" spans="1:7" ht="16.5">
      <c r="A69" s="138" t="s">
        <v>283</v>
      </c>
      <c r="B69" s="125" t="s">
        <v>0</v>
      </c>
      <c r="C69" s="125" t="s">
        <v>18</v>
      </c>
      <c r="D69" s="125" t="s">
        <v>11</v>
      </c>
      <c r="E69" s="127" t="s">
        <v>243</v>
      </c>
      <c r="F69" s="127" t="s">
        <v>281</v>
      </c>
      <c r="G69" s="137">
        <v>0</v>
      </c>
    </row>
    <row r="70" spans="1:7" ht="31.5" customHeight="1">
      <c r="A70" s="140" t="s">
        <v>308</v>
      </c>
      <c r="B70" s="125" t="s">
        <v>0</v>
      </c>
      <c r="C70" s="125" t="s">
        <v>18</v>
      </c>
      <c r="D70" s="125" t="s">
        <v>11</v>
      </c>
      <c r="E70" s="127" t="s">
        <v>184</v>
      </c>
      <c r="F70" s="127"/>
      <c r="G70" s="137">
        <f>G72</f>
        <v>2000</v>
      </c>
    </row>
    <row r="71" spans="1:7" ht="16.5">
      <c r="A71" s="140" t="s">
        <v>170</v>
      </c>
      <c r="B71" s="125" t="s">
        <v>0</v>
      </c>
      <c r="C71" s="125" t="s">
        <v>18</v>
      </c>
      <c r="D71" s="125" t="s">
        <v>11</v>
      </c>
      <c r="E71" s="127" t="s">
        <v>185</v>
      </c>
      <c r="F71" s="127"/>
      <c r="G71" s="137">
        <f>G72</f>
        <v>2000</v>
      </c>
    </row>
    <row r="72" spans="1:7" ht="33">
      <c r="A72" s="144" t="s">
        <v>37</v>
      </c>
      <c r="B72" s="125" t="s">
        <v>0</v>
      </c>
      <c r="C72" s="125" t="s">
        <v>18</v>
      </c>
      <c r="D72" s="125" t="s">
        <v>11</v>
      </c>
      <c r="E72" s="129" t="s">
        <v>244</v>
      </c>
      <c r="F72" s="127"/>
      <c r="G72" s="137">
        <f>G73</f>
        <v>2000</v>
      </c>
    </row>
    <row r="73" spans="1:7" ht="30.75" customHeight="1">
      <c r="A73" s="138" t="s">
        <v>25</v>
      </c>
      <c r="B73" s="125" t="s">
        <v>0</v>
      </c>
      <c r="C73" s="125" t="s">
        <v>18</v>
      </c>
      <c r="D73" s="125" t="s">
        <v>11</v>
      </c>
      <c r="E73" s="129" t="s">
        <v>244</v>
      </c>
      <c r="F73" s="127" t="s">
        <v>26</v>
      </c>
      <c r="G73" s="137">
        <v>2000</v>
      </c>
    </row>
    <row r="74" spans="1:7" ht="16.5">
      <c r="A74" s="316" t="s">
        <v>43</v>
      </c>
      <c r="B74" s="123" t="s">
        <v>0</v>
      </c>
      <c r="C74" s="124" t="s">
        <v>18</v>
      </c>
      <c r="D74" s="124" t="s">
        <v>44</v>
      </c>
      <c r="E74" s="124"/>
      <c r="F74" s="124"/>
      <c r="G74" s="136">
        <f>G75</f>
        <v>67500</v>
      </c>
    </row>
    <row r="75" spans="1:7" ht="33">
      <c r="A75" s="103" t="s">
        <v>309</v>
      </c>
      <c r="B75" s="125" t="s">
        <v>0</v>
      </c>
      <c r="C75" s="127" t="s">
        <v>18</v>
      </c>
      <c r="D75" s="127" t="s">
        <v>44</v>
      </c>
      <c r="E75" s="127" t="s">
        <v>171</v>
      </c>
      <c r="F75" s="127"/>
      <c r="G75" s="137">
        <f>G76</f>
        <v>67500</v>
      </c>
    </row>
    <row r="76" spans="1:7" ht="24" customHeight="1">
      <c r="A76" s="103" t="s">
        <v>174</v>
      </c>
      <c r="B76" s="125" t="s">
        <v>0</v>
      </c>
      <c r="C76" s="127" t="s">
        <v>18</v>
      </c>
      <c r="D76" s="127" t="s">
        <v>44</v>
      </c>
      <c r="E76" s="127" t="s">
        <v>172</v>
      </c>
      <c r="F76" s="127"/>
      <c r="G76" s="137">
        <f>G77</f>
        <v>67500</v>
      </c>
    </row>
    <row r="77" spans="1:7" ht="33">
      <c r="A77" s="145" t="s">
        <v>218</v>
      </c>
      <c r="B77" s="125" t="s">
        <v>0</v>
      </c>
      <c r="C77" s="127" t="s">
        <v>18</v>
      </c>
      <c r="D77" s="127" t="s">
        <v>44</v>
      </c>
      <c r="E77" s="127" t="s">
        <v>173</v>
      </c>
      <c r="F77" s="127"/>
      <c r="G77" s="137">
        <f>G79+G80+G78</f>
        <v>67500</v>
      </c>
    </row>
    <row r="78" spans="1:7" ht="22.5" customHeight="1">
      <c r="A78" s="103" t="s">
        <v>15</v>
      </c>
      <c r="B78" s="125" t="s">
        <v>0</v>
      </c>
      <c r="C78" s="127" t="s">
        <v>18</v>
      </c>
      <c r="D78" s="127" t="s">
        <v>44</v>
      </c>
      <c r="E78" s="127" t="s">
        <v>173</v>
      </c>
      <c r="F78" s="127" t="s">
        <v>16</v>
      </c>
      <c r="G78" s="137">
        <v>12000</v>
      </c>
    </row>
    <row r="79" spans="1:7" ht="33">
      <c r="A79" s="146" t="s">
        <v>25</v>
      </c>
      <c r="B79" s="125" t="s">
        <v>0</v>
      </c>
      <c r="C79" s="127" t="s">
        <v>18</v>
      </c>
      <c r="D79" s="127" t="s">
        <v>44</v>
      </c>
      <c r="E79" s="127" t="s">
        <v>173</v>
      </c>
      <c r="F79" s="127" t="s">
        <v>26</v>
      </c>
      <c r="G79" s="137">
        <v>55500</v>
      </c>
    </row>
    <row r="80" spans="1:7" ht="16.5">
      <c r="A80" s="138" t="s">
        <v>283</v>
      </c>
      <c r="B80" s="125" t="s">
        <v>0</v>
      </c>
      <c r="C80" s="127" t="s">
        <v>18</v>
      </c>
      <c r="D80" s="127" t="s">
        <v>44</v>
      </c>
      <c r="E80" s="127" t="s">
        <v>173</v>
      </c>
      <c r="F80" s="127" t="s">
        <v>281</v>
      </c>
      <c r="G80" s="137">
        <v>0</v>
      </c>
    </row>
    <row r="81" spans="1:9" ht="16.5">
      <c r="A81" s="134" t="s">
        <v>45</v>
      </c>
      <c r="B81" s="121" t="s">
        <v>0</v>
      </c>
      <c r="C81" s="122" t="s">
        <v>22</v>
      </c>
      <c r="D81" s="124"/>
      <c r="E81" s="124"/>
      <c r="F81" s="124"/>
      <c r="G81" s="136">
        <f>+G82</f>
        <v>9703600</v>
      </c>
    </row>
    <row r="82" spans="1:9" ht="16.5">
      <c r="A82" s="317" t="s">
        <v>47</v>
      </c>
      <c r="B82" s="123" t="s">
        <v>0</v>
      </c>
      <c r="C82" s="124" t="s">
        <v>22</v>
      </c>
      <c r="D82" s="124" t="s">
        <v>39</v>
      </c>
      <c r="E82" s="124"/>
      <c r="F82" s="124"/>
      <c r="G82" s="136">
        <f>G83</f>
        <v>9703600</v>
      </c>
    </row>
    <row r="83" spans="1:9" ht="36" customHeight="1">
      <c r="A83" s="318" t="s">
        <v>310</v>
      </c>
      <c r="B83" s="125" t="s">
        <v>0</v>
      </c>
      <c r="C83" s="127" t="s">
        <v>22</v>
      </c>
      <c r="D83" s="127" t="s">
        <v>39</v>
      </c>
      <c r="E83" s="127" t="s">
        <v>179</v>
      </c>
      <c r="F83" s="127"/>
      <c r="G83" s="137">
        <f>G84+G87</f>
        <v>9703600</v>
      </c>
    </row>
    <row r="84" spans="1:9" ht="33">
      <c r="A84" s="319" t="s">
        <v>182</v>
      </c>
      <c r="B84" s="125" t="s">
        <v>0</v>
      </c>
      <c r="C84" s="127" t="s">
        <v>22</v>
      </c>
      <c r="D84" s="127" t="s">
        <v>39</v>
      </c>
      <c r="E84" s="127" t="s">
        <v>180</v>
      </c>
      <c r="F84" s="127"/>
      <c r="G84" s="137">
        <f>G85</f>
        <v>521600</v>
      </c>
    </row>
    <row r="85" spans="1:9" ht="33">
      <c r="A85" s="146" t="s">
        <v>48</v>
      </c>
      <c r="B85" s="125" t="s">
        <v>0</v>
      </c>
      <c r="C85" s="127" t="s">
        <v>22</v>
      </c>
      <c r="D85" s="127" t="s">
        <v>39</v>
      </c>
      <c r="E85" s="127" t="s">
        <v>181</v>
      </c>
      <c r="F85" s="127"/>
      <c r="G85" s="137">
        <f>G86</f>
        <v>521600</v>
      </c>
    </row>
    <row r="86" spans="1:9" ht="33">
      <c r="A86" s="146" t="s">
        <v>25</v>
      </c>
      <c r="B86" s="125" t="s">
        <v>0</v>
      </c>
      <c r="C86" s="127" t="s">
        <v>22</v>
      </c>
      <c r="D86" s="127" t="s">
        <v>39</v>
      </c>
      <c r="E86" s="127" t="s">
        <v>181</v>
      </c>
      <c r="F86" s="127" t="s">
        <v>26</v>
      </c>
      <c r="G86" s="137">
        <v>521600</v>
      </c>
    </row>
    <row r="87" spans="1:9" ht="20.25" customHeight="1">
      <c r="A87" s="149" t="s">
        <v>293</v>
      </c>
      <c r="B87" s="125" t="s">
        <v>0</v>
      </c>
      <c r="C87" s="127" t="s">
        <v>22</v>
      </c>
      <c r="D87" s="127" t="s">
        <v>39</v>
      </c>
      <c r="E87" s="127" t="s">
        <v>292</v>
      </c>
      <c r="F87" s="127"/>
      <c r="G87" s="137">
        <f>G88</f>
        <v>9182000</v>
      </c>
    </row>
    <row r="88" spans="1:9" ht="49.5">
      <c r="A88" s="149" t="s">
        <v>305</v>
      </c>
      <c r="B88" s="125" t="s">
        <v>0</v>
      </c>
      <c r="C88" s="127" t="s">
        <v>22</v>
      </c>
      <c r="D88" s="127" t="s">
        <v>39</v>
      </c>
      <c r="E88" s="127" t="s">
        <v>291</v>
      </c>
      <c r="F88" s="127" t="s">
        <v>26</v>
      </c>
      <c r="G88" s="137">
        <v>9182000</v>
      </c>
    </row>
    <row r="89" spans="1:9" ht="16.5">
      <c r="A89" s="320" t="s">
        <v>49</v>
      </c>
      <c r="B89" s="121" t="s">
        <v>0</v>
      </c>
      <c r="C89" s="122" t="s">
        <v>50</v>
      </c>
      <c r="D89" s="122"/>
      <c r="E89" s="122"/>
      <c r="F89" s="122"/>
      <c r="G89" s="135">
        <f>G90+G104+G115+G138</f>
        <v>24897571.949999999</v>
      </c>
    </row>
    <row r="90" spans="1:9" ht="16.5">
      <c r="A90" s="320" t="s">
        <v>51</v>
      </c>
      <c r="B90" s="130" t="s">
        <v>0</v>
      </c>
      <c r="C90" s="130" t="s">
        <v>50</v>
      </c>
      <c r="D90" s="131" t="s">
        <v>9</v>
      </c>
      <c r="E90" s="131"/>
      <c r="F90" s="131"/>
      <c r="G90" s="283">
        <f>+G91</f>
        <v>6306825</v>
      </c>
    </row>
    <row r="91" spans="1:9" ht="33">
      <c r="A91" s="140" t="s">
        <v>311</v>
      </c>
      <c r="B91" s="126" t="s">
        <v>0</v>
      </c>
      <c r="C91" s="126" t="s">
        <v>50</v>
      </c>
      <c r="D91" s="126" t="s">
        <v>9</v>
      </c>
      <c r="E91" s="279" t="s">
        <v>168</v>
      </c>
      <c r="F91" s="279"/>
      <c r="G91" s="284">
        <f>G92</f>
        <v>6306825</v>
      </c>
      <c r="H91" s="73"/>
      <c r="I91" s="74"/>
    </row>
    <row r="92" spans="1:9" ht="35.25" customHeight="1">
      <c r="A92" s="140" t="s">
        <v>325</v>
      </c>
      <c r="B92" s="126" t="s">
        <v>0</v>
      </c>
      <c r="C92" s="126" t="s">
        <v>50</v>
      </c>
      <c r="D92" s="126" t="s">
        <v>9</v>
      </c>
      <c r="E92" s="279" t="s">
        <v>324</v>
      </c>
      <c r="F92" s="279"/>
      <c r="G92" s="284">
        <f>G93+G96+G99+G102</f>
        <v>6306825</v>
      </c>
      <c r="H92" s="73"/>
      <c r="I92" s="74"/>
    </row>
    <row r="93" spans="1:9" ht="69" customHeight="1">
      <c r="A93" s="140" t="s">
        <v>326</v>
      </c>
      <c r="B93" s="126" t="s">
        <v>0</v>
      </c>
      <c r="C93" s="126" t="s">
        <v>50</v>
      </c>
      <c r="D93" s="126" t="s">
        <v>9</v>
      </c>
      <c r="E93" s="279" t="s">
        <v>327</v>
      </c>
      <c r="F93" s="279"/>
      <c r="G93" s="284">
        <f>G94+G95</f>
        <v>6243476.9000000004</v>
      </c>
      <c r="H93" s="73"/>
      <c r="I93" s="74"/>
    </row>
    <row r="94" spans="1:9" ht="33.75" customHeight="1">
      <c r="A94" s="146" t="s">
        <v>25</v>
      </c>
      <c r="B94" s="126" t="s">
        <v>0</v>
      </c>
      <c r="C94" s="126" t="s">
        <v>50</v>
      </c>
      <c r="D94" s="126" t="s">
        <v>9</v>
      </c>
      <c r="E94" s="279" t="s">
        <v>327</v>
      </c>
      <c r="F94" s="279" t="s">
        <v>26</v>
      </c>
      <c r="G94" s="284">
        <v>0</v>
      </c>
      <c r="H94" s="73"/>
      <c r="I94" s="74"/>
    </row>
    <row r="95" spans="1:9" ht="17.25" customHeight="1">
      <c r="A95" s="349" t="s">
        <v>53</v>
      </c>
      <c r="B95" s="126" t="s">
        <v>0</v>
      </c>
      <c r="C95" s="126" t="s">
        <v>50</v>
      </c>
      <c r="D95" s="126" t="s">
        <v>9</v>
      </c>
      <c r="E95" s="279" t="s">
        <v>327</v>
      </c>
      <c r="F95" s="279" t="s">
        <v>54</v>
      </c>
      <c r="G95" s="284">
        <v>6243476.9000000004</v>
      </c>
      <c r="H95" s="73"/>
      <c r="I95" s="74"/>
    </row>
    <row r="96" spans="1:9" ht="51" customHeight="1">
      <c r="A96" s="146" t="s">
        <v>329</v>
      </c>
      <c r="B96" s="126" t="s">
        <v>0</v>
      </c>
      <c r="C96" s="126" t="s">
        <v>50</v>
      </c>
      <c r="D96" s="126" t="s">
        <v>9</v>
      </c>
      <c r="E96" s="279" t="s">
        <v>328</v>
      </c>
      <c r="F96" s="279"/>
      <c r="G96" s="284">
        <f>G97+G98</f>
        <v>31674.05</v>
      </c>
      <c r="H96" s="73"/>
      <c r="I96" s="74"/>
    </row>
    <row r="97" spans="1:9" ht="33" customHeight="1">
      <c r="A97" s="146" t="s">
        <v>25</v>
      </c>
      <c r="B97" s="126" t="s">
        <v>0</v>
      </c>
      <c r="C97" s="126" t="s">
        <v>50</v>
      </c>
      <c r="D97" s="126" t="s">
        <v>9</v>
      </c>
      <c r="E97" s="279" t="s">
        <v>328</v>
      </c>
      <c r="F97" s="279" t="s">
        <v>26</v>
      </c>
      <c r="G97" s="284">
        <v>0</v>
      </c>
      <c r="H97" s="73"/>
      <c r="I97" s="74"/>
    </row>
    <row r="98" spans="1:9" ht="18" customHeight="1">
      <c r="A98" s="349" t="s">
        <v>53</v>
      </c>
      <c r="B98" s="126" t="s">
        <v>0</v>
      </c>
      <c r="C98" s="126" t="s">
        <v>50</v>
      </c>
      <c r="D98" s="126" t="s">
        <v>9</v>
      </c>
      <c r="E98" s="279" t="s">
        <v>328</v>
      </c>
      <c r="F98" s="279" t="s">
        <v>54</v>
      </c>
      <c r="G98" s="284">
        <v>31674.05</v>
      </c>
      <c r="H98" s="73"/>
      <c r="I98" s="74"/>
    </row>
    <row r="99" spans="1:9" ht="36" customHeight="1">
      <c r="A99" s="321" t="s">
        <v>331</v>
      </c>
      <c r="B99" s="126" t="s">
        <v>0</v>
      </c>
      <c r="C99" s="126" t="s">
        <v>50</v>
      </c>
      <c r="D99" s="126" t="s">
        <v>9</v>
      </c>
      <c r="E99" s="279" t="s">
        <v>330</v>
      </c>
      <c r="F99" s="279"/>
      <c r="G99" s="284">
        <f>G100+G101</f>
        <v>0</v>
      </c>
      <c r="H99" s="73"/>
      <c r="I99" s="74"/>
    </row>
    <row r="100" spans="1:9" ht="35.25" customHeight="1">
      <c r="A100" s="146" t="s">
        <v>25</v>
      </c>
      <c r="B100" s="126" t="s">
        <v>0</v>
      </c>
      <c r="C100" s="126" t="s">
        <v>50</v>
      </c>
      <c r="D100" s="126" t="s">
        <v>9</v>
      </c>
      <c r="E100" s="279" t="s">
        <v>330</v>
      </c>
      <c r="F100" s="279" t="s">
        <v>26</v>
      </c>
      <c r="G100" s="284">
        <v>0</v>
      </c>
      <c r="H100" s="73"/>
      <c r="I100" s="74"/>
    </row>
    <row r="101" spans="1:9" ht="20.25" customHeight="1">
      <c r="A101" s="356" t="s">
        <v>53</v>
      </c>
      <c r="B101" s="126" t="s">
        <v>0</v>
      </c>
      <c r="C101" s="126" t="s">
        <v>50</v>
      </c>
      <c r="D101" s="126" t="s">
        <v>9</v>
      </c>
      <c r="E101" s="279" t="s">
        <v>330</v>
      </c>
      <c r="F101" s="279" t="s">
        <v>54</v>
      </c>
      <c r="G101" s="284">
        <v>0</v>
      </c>
      <c r="H101" s="73"/>
      <c r="I101" s="74"/>
    </row>
    <row r="102" spans="1:9" ht="33.75" customHeight="1">
      <c r="A102" s="321" t="s">
        <v>331</v>
      </c>
      <c r="B102" s="126" t="s">
        <v>0</v>
      </c>
      <c r="C102" s="126" t="s">
        <v>50</v>
      </c>
      <c r="D102" s="126" t="s">
        <v>9</v>
      </c>
      <c r="E102" s="279" t="s">
        <v>369</v>
      </c>
      <c r="F102" s="279"/>
      <c r="G102" s="284">
        <f>G103</f>
        <v>31674.05</v>
      </c>
      <c r="H102" s="73"/>
      <c r="I102" s="74"/>
    </row>
    <row r="103" spans="1:9" ht="20.25" customHeight="1">
      <c r="A103" s="356" t="s">
        <v>53</v>
      </c>
      <c r="B103" s="126" t="s">
        <v>0</v>
      </c>
      <c r="C103" s="126" t="s">
        <v>50</v>
      </c>
      <c r="D103" s="126" t="s">
        <v>9</v>
      </c>
      <c r="E103" s="279" t="s">
        <v>369</v>
      </c>
      <c r="F103" s="279" t="s">
        <v>54</v>
      </c>
      <c r="G103" s="284">
        <v>31674.05</v>
      </c>
      <c r="H103" s="73"/>
      <c r="I103" s="74"/>
    </row>
    <row r="104" spans="1:9" ht="16.5">
      <c r="A104" s="317" t="s">
        <v>52</v>
      </c>
      <c r="B104" s="121" t="s">
        <v>0</v>
      </c>
      <c r="C104" s="130" t="s">
        <v>50</v>
      </c>
      <c r="D104" s="131" t="s">
        <v>11</v>
      </c>
      <c r="E104" s="131"/>
      <c r="F104" s="122"/>
      <c r="G104" s="322">
        <f>G105</f>
        <v>16620965</v>
      </c>
      <c r="H104" s="73"/>
      <c r="I104" s="74"/>
    </row>
    <row r="105" spans="1:9" ht="53.25" customHeight="1">
      <c r="A105" s="150" t="s">
        <v>312</v>
      </c>
      <c r="B105" s="127" t="s">
        <v>0</v>
      </c>
      <c r="C105" s="127" t="s">
        <v>50</v>
      </c>
      <c r="D105" s="127" t="s">
        <v>11</v>
      </c>
      <c r="E105" s="127" t="s">
        <v>211</v>
      </c>
      <c r="F105" s="127"/>
      <c r="G105" s="137">
        <f>+G109+G106+G112</f>
        <v>16620965</v>
      </c>
      <c r="H105" s="73"/>
      <c r="I105" s="74"/>
    </row>
    <row r="106" spans="1:9" ht="20.25" customHeight="1">
      <c r="A106" s="108" t="s">
        <v>225</v>
      </c>
      <c r="B106" s="127" t="s">
        <v>0</v>
      </c>
      <c r="C106" s="127" t="s">
        <v>50</v>
      </c>
      <c r="D106" s="127" t="s">
        <v>11</v>
      </c>
      <c r="E106" s="127" t="s">
        <v>223</v>
      </c>
      <c r="F106" s="127"/>
      <c r="G106" s="137">
        <f>+G107</f>
        <v>404295</v>
      </c>
      <c r="H106" s="73"/>
      <c r="I106" s="74"/>
    </row>
    <row r="107" spans="1:9" ht="33">
      <c r="A107" s="150" t="s">
        <v>288</v>
      </c>
      <c r="B107" s="127" t="s">
        <v>0</v>
      </c>
      <c r="C107" s="127" t="s">
        <v>50</v>
      </c>
      <c r="D107" s="127" t="s">
        <v>11</v>
      </c>
      <c r="E107" s="127" t="s">
        <v>289</v>
      </c>
      <c r="F107" s="127"/>
      <c r="G107" s="137">
        <f>G108</f>
        <v>404295</v>
      </c>
    </row>
    <row r="108" spans="1:9" ht="33">
      <c r="A108" s="150" t="s">
        <v>287</v>
      </c>
      <c r="B108" s="127" t="s">
        <v>0</v>
      </c>
      <c r="C108" s="127" t="s">
        <v>50</v>
      </c>
      <c r="D108" s="127" t="s">
        <v>11</v>
      </c>
      <c r="E108" s="127" t="s">
        <v>289</v>
      </c>
      <c r="F108" s="127" t="s">
        <v>286</v>
      </c>
      <c r="G108" s="137">
        <v>404295</v>
      </c>
    </row>
    <row r="109" spans="1:9" ht="16.5">
      <c r="A109" s="110" t="s">
        <v>188</v>
      </c>
      <c r="B109" s="258" t="s">
        <v>0</v>
      </c>
      <c r="C109" s="258" t="s">
        <v>50</v>
      </c>
      <c r="D109" s="258" t="s">
        <v>11</v>
      </c>
      <c r="E109" s="125" t="s">
        <v>240</v>
      </c>
      <c r="F109" s="125"/>
      <c r="G109" s="323">
        <f>G110</f>
        <v>0</v>
      </c>
    </row>
    <row r="110" spans="1:9" ht="33">
      <c r="A110" s="110" t="s">
        <v>189</v>
      </c>
      <c r="B110" s="258" t="s">
        <v>0</v>
      </c>
      <c r="C110" s="258" t="s">
        <v>50</v>
      </c>
      <c r="D110" s="258" t="s">
        <v>11</v>
      </c>
      <c r="E110" s="125" t="s">
        <v>245</v>
      </c>
      <c r="F110" s="125"/>
      <c r="G110" s="323">
        <f>G111</f>
        <v>0</v>
      </c>
    </row>
    <row r="111" spans="1:9" ht="16.5">
      <c r="A111" s="324" t="s">
        <v>53</v>
      </c>
      <c r="B111" s="258" t="s">
        <v>0</v>
      </c>
      <c r="C111" s="258" t="s">
        <v>50</v>
      </c>
      <c r="D111" s="258" t="s">
        <v>11</v>
      </c>
      <c r="E111" s="125" t="s">
        <v>245</v>
      </c>
      <c r="F111" s="258" t="s">
        <v>54</v>
      </c>
      <c r="G111" s="323">
        <v>0</v>
      </c>
    </row>
    <row r="112" spans="1:9" ht="33">
      <c r="A112" s="146" t="s">
        <v>332</v>
      </c>
      <c r="B112" s="258" t="s">
        <v>0</v>
      </c>
      <c r="C112" s="258" t="s">
        <v>50</v>
      </c>
      <c r="D112" s="258" t="s">
        <v>11</v>
      </c>
      <c r="E112" s="125" t="s">
        <v>265</v>
      </c>
      <c r="F112" s="258"/>
      <c r="G112" s="323">
        <f>G113</f>
        <v>16216670</v>
      </c>
    </row>
    <row r="113" spans="1:8" ht="49.5">
      <c r="A113" s="146" t="s">
        <v>333</v>
      </c>
      <c r="B113" s="258" t="s">
        <v>0</v>
      </c>
      <c r="C113" s="258" t="s">
        <v>50</v>
      </c>
      <c r="D113" s="258" t="s">
        <v>11</v>
      </c>
      <c r="E113" s="125" t="s">
        <v>335</v>
      </c>
      <c r="F113" s="258"/>
      <c r="G113" s="323">
        <f>G114</f>
        <v>16216670</v>
      </c>
    </row>
    <row r="114" spans="1:8" ht="16.5">
      <c r="A114" s="324" t="s">
        <v>53</v>
      </c>
      <c r="B114" s="258" t="s">
        <v>0</v>
      </c>
      <c r="C114" s="258" t="s">
        <v>50</v>
      </c>
      <c r="D114" s="258" t="s">
        <v>11</v>
      </c>
      <c r="E114" s="125" t="s">
        <v>335</v>
      </c>
      <c r="F114" s="258" t="s">
        <v>54</v>
      </c>
      <c r="G114" s="323">
        <v>16216670</v>
      </c>
    </row>
    <row r="115" spans="1:8" ht="16.5">
      <c r="A115" s="134" t="s">
        <v>55</v>
      </c>
      <c r="B115" s="123" t="s">
        <v>0</v>
      </c>
      <c r="C115" s="124" t="s">
        <v>50</v>
      </c>
      <c r="D115" s="124" t="s">
        <v>18</v>
      </c>
      <c r="E115" s="124"/>
      <c r="F115" s="124"/>
      <c r="G115" s="136">
        <f>G126+G120+G134+G116</f>
        <v>1969781.95</v>
      </c>
    </row>
    <row r="116" spans="1:8" ht="33">
      <c r="A116" s="103" t="s">
        <v>313</v>
      </c>
      <c r="B116" s="125" t="s">
        <v>0</v>
      </c>
      <c r="C116" s="127" t="s">
        <v>50</v>
      </c>
      <c r="D116" s="127" t="s">
        <v>18</v>
      </c>
      <c r="E116" s="127" t="s">
        <v>175</v>
      </c>
      <c r="F116" s="127"/>
      <c r="G116" s="137">
        <f>G117</f>
        <v>64400</v>
      </c>
    </row>
    <row r="117" spans="1:8" ht="16.5">
      <c r="A117" s="103" t="s">
        <v>178</v>
      </c>
      <c r="B117" s="125" t="s">
        <v>0</v>
      </c>
      <c r="C117" s="127" t="s">
        <v>50</v>
      </c>
      <c r="D117" s="127" t="s">
        <v>18</v>
      </c>
      <c r="E117" s="127" t="s">
        <v>176</v>
      </c>
      <c r="F117" s="127"/>
      <c r="G117" s="137">
        <f>G118</f>
        <v>64400</v>
      </c>
    </row>
    <row r="118" spans="1:8" ht="16.5">
      <c r="A118" s="139" t="s">
        <v>46</v>
      </c>
      <c r="B118" s="125" t="s">
        <v>0</v>
      </c>
      <c r="C118" s="127" t="s">
        <v>50</v>
      </c>
      <c r="D118" s="127" t="s">
        <v>18</v>
      </c>
      <c r="E118" s="127" t="s">
        <v>177</v>
      </c>
      <c r="F118" s="127"/>
      <c r="G118" s="137">
        <f>G119</f>
        <v>64400</v>
      </c>
    </row>
    <row r="119" spans="1:8" ht="33">
      <c r="A119" s="146" t="s">
        <v>25</v>
      </c>
      <c r="B119" s="125" t="s">
        <v>0</v>
      </c>
      <c r="C119" s="127" t="s">
        <v>50</v>
      </c>
      <c r="D119" s="127" t="s">
        <v>18</v>
      </c>
      <c r="E119" s="127" t="s">
        <v>177</v>
      </c>
      <c r="F119" s="127" t="s">
        <v>26</v>
      </c>
      <c r="G119" s="137">
        <v>64400</v>
      </c>
    </row>
    <row r="120" spans="1:8" ht="33">
      <c r="A120" s="140" t="s">
        <v>306</v>
      </c>
      <c r="B120" s="125" t="s">
        <v>0</v>
      </c>
      <c r="C120" s="127" t="s">
        <v>50</v>
      </c>
      <c r="D120" s="127" t="s">
        <v>18</v>
      </c>
      <c r="E120" s="127" t="s">
        <v>196</v>
      </c>
      <c r="F120" s="127"/>
      <c r="G120" s="137">
        <f>G121</f>
        <v>43500</v>
      </c>
    </row>
    <row r="121" spans="1:8" ht="16.5">
      <c r="A121" s="254" t="s">
        <v>221</v>
      </c>
      <c r="B121" s="125" t="s">
        <v>0</v>
      </c>
      <c r="C121" s="127" t="s">
        <v>50</v>
      </c>
      <c r="D121" s="127" t="s">
        <v>18</v>
      </c>
      <c r="E121" s="127" t="s">
        <v>246</v>
      </c>
      <c r="F121" s="127"/>
      <c r="G121" s="137">
        <f>G122</f>
        <v>43500</v>
      </c>
    </row>
    <row r="122" spans="1:8" ht="18.75" customHeight="1">
      <c r="A122" s="146" t="s">
        <v>46</v>
      </c>
      <c r="B122" s="125" t="s">
        <v>0</v>
      </c>
      <c r="C122" s="127" t="s">
        <v>50</v>
      </c>
      <c r="D122" s="127" t="s">
        <v>18</v>
      </c>
      <c r="E122" s="127" t="s">
        <v>247</v>
      </c>
      <c r="F122" s="127"/>
      <c r="G122" s="137">
        <f>G125+G123+G124</f>
        <v>43500</v>
      </c>
    </row>
    <row r="123" spans="1:8" ht="24" customHeight="1">
      <c r="A123" s="103" t="s">
        <v>15</v>
      </c>
      <c r="B123" s="125" t="s">
        <v>0</v>
      </c>
      <c r="C123" s="127" t="s">
        <v>50</v>
      </c>
      <c r="D123" s="127" t="s">
        <v>18</v>
      </c>
      <c r="E123" s="127" t="s">
        <v>247</v>
      </c>
      <c r="F123" s="127" t="s">
        <v>16</v>
      </c>
      <c r="G123" s="137">
        <v>0</v>
      </c>
    </row>
    <row r="124" spans="1:8" ht="18" customHeight="1">
      <c r="A124" s="138" t="s">
        <v>283</v>
      </c>
      <c r="B124" s="125" t="s">
        <v>0</v>
      </c>
      <c r="C124" s="127" t="s">
        <v>50</v>
      </c>
      <c r="D124" s="127" t="s">
        <v>18</v>
      </c>
      <c r="E124" s="127" t="s">
        <v>247</v>
      </c>
      <c r="F124" s="127" t="s">
        <v>281</v>
      </c>
      <c r="G124" s="137">
        <v>19000</v>
      </c>
    </row>
    <row r="125" spans="1:8" ht="33">
      <c r="A125" s="146" t="s">
        <v>25</v>
      </c>
      <c r="B125" s="125" t="s">
        <v>0</v>
      </c>
      <c r="C125" s="127" t="s">
        <v>50</v>
      </c>
      <c r="D125" s="127" t="s">
        <v>18</v>
      </c>
      <c r="E125" s="127" t="s">
        <v>247</v>
      </c>
      <c r="F125" s="127" t="s">
        <v>26</v>
      </c>
      <c r="G125" s="137">
        <v>24500</v>
      </c>
      <c r="H125" s="73"/>
    </row>
    <row r="126" spans="1:8" ht="49.5">
      <c r="A126" s="315" t="s">
        <v>320</v>
      </c>
      <c r="B126" s="125" t="s">
        <v>0</v>
      </c>
      <c r="C126" s="127" t="s">
        <v>50</v>
      </c>
      <c r="D126" s="127" t="s">
        <v>18</v>
      </c>
      <c r="E126" s="127" t="s">
        <v>190</v>
      </c>
      <c r="F126" s="127"/>
      <c r="G126" s="137">
        <f>G127</f>
        <v>1831881.95</v>
      </c>
    </row>
    <row r="127" spans="1:8" ht="16.5">
      <c r="A127" s="325" t="s">
        <v>155</v>
      </c>
      <c r="B127" s="125" t="s">
        <v>0</v>
      </c>
      <c r="C127" s="127" t="s">
        <v>50</v>
      </c>
      <c r="D127" s="127" t="s">
        <v>18</v>
      </c>
      <c r="E127" s="127" t="s">
        <v>191</v>
      </c>
      <c r="F127" s="127"/>
      <c r="G127" s="137">
        <f>G128+G130+G132</f>
        <v>1831881.95</v>
      </c>
    </row>
    <row r="128" spans="1:8" ht="33">
      <c r="A128" s="146" t="s">
        <v>60</v>
      </c>
      <c r="B128" s="125" t="s">
        <v>0</v>
      </c>
      <c r="C128" s="127" t="s">
        <v>50</v>
      </c>
      <c r="D128" s="127" t="s">
        <v>18</v>
      </c>
      <c r="E128" s="127" t="s">
        <v>192</v>
      </c>
      <c r="F128" s="127"/>
      <c r="G128" s="137">
        <f>G129</f>
        <v>580855</v>
      </c>
    </row>
    <row r="129" spans="1:12" ht="35.25" customHeight="1">
      <c r="A129" s="146" t="s">
        <v>25</v>
      </c>
      <c r="B129" s="125" t="s">
        <v>0</v>
      </c>
      <c r="C129" s="127" t="s">
        <v>50</v>
      </c>
      <c r="D129" s="127" t="s">
        <v>18</v>
      </c>
      <c r="E129" s="127" t="s">
        <v>192</v>
      </c>
      <c r="F129" s="127" t="s">
        <v>26</v>
      </c>
      <c r="G129" s="137">
        <v>580855</v>
      </c>
    </row>
    <row r="130" spans="1:12" ht="19.5" customHeight="1">
      <c r="A130" s="146" t="s">
        <v>46</v>
      </c>
      <c r="B130" s="125" t="s">
        <v>0</v>
      </c>
      <c r="C130" s="127" t="s">
        <v>50</v>
      </c>
      <c r="D130" s="127" t="s">
        <v>18</v>
      </c>
      <c r="E130" s="127" t="s">
        <v>56</v>
      </c>
      <c r="F130" s="127"/>
      <c r="G130" s="137">
        <f>G131</f>
        <v>448505</v>
      </c>
    </row>
    <row r="131" spans="1:12" ht="33" customHeight="1">
      <c r="A131" s="146" t="s">
        <v>25</v>
      </c>
      <c r="B131" s="125" t="s">
        <v>0</v>
      </c>
      <c r="C131" s="127" t="s">
        <v>50</v>
      </c>
      <c r="D131" s="127" t="s">
        <v>18</v>
      </c>
      <c r="E131" s="127" t="s">
        <v>56</v>
      </c>
      <c r="F131" s="127" t="s">
        <v>26</v>
      </c>
      <c r="G131" s="137">
        <v>448505</v>
      </c>
      <c r="L131">
        <v>9</v>
      </c>
    </row>
    <row r="132" spans="1:12" ht="17.25" customHeight="1">
      <c r="A132" s="146" t="s">
        <v>275</v>
      </c>
      <c r="B132" s="125" t="s">
        <v>0</v>
      </c>
      <c r="C132" s="127" t="s">
        <v>50</v>
      </c>
      <c r="D132" s="127" t="s">
        <v>18</v>
      </c>
      <c r="E132" s="127" t="s">
        <v>274</v>
      </c>
      <c r="F132" s="127"/>
      <c r="G132" s="137">
        <f>G133</f>
        <v>802521.95</v>
      </c>
    </row>
    <row r="133" spans="1:12" ht="31.5" customHeight="1">
      <c r="A133" s="146" t="s">
        <v>25</v>
      </c>
      <c r="B133" s="125" t="s">
        <v>0</v>
      </c>
      <c r="C133" s="127" t="s">
        <v>50</v>
      </c>
      <c r="D133" s="127" t="s">
        <v>18</v>
      </c>
      <c r="E133" s="127" t="s">
        <v>274</v>
      </c>
      <c r="F133" s="127" t="s">
        <v>26</v>
      </c>
      <c r="G133" s="137">
        <v>802521.95</v>
      </c>
    </row>
    <row r="134" spans="1:12" ht="33" customHeight="1">
      <c r="A134" s="103" t="s">
        <v>307</v>
      </c>
      <c r="B134" s="125" t="s">
        <v>0</v>
      </c>
      <c r="C134" s="127" t="s">
        <v>50</v>
      </c>
      <c r="D134" s="127" t="s">
        <v>18</v>
      </c>
      <c r="E134" s="127" t="s">
        <v>183</v>
      </c>
      <c r="F134" s="127"/>
      <c r="G134" s="137">
        <f>G135</f>
        <v>30000</v>
      </c>
    </row>
    <row r="135" spans="1:12" ht="18.75" customHeight="1">
      <c r="A135" s="103" t="s">
        <v>169</v>
      </c>
      <c r="B135" s="125" t="s">
        <v>0</v>
      </c>
      <c r="C135" s="127" t="s">
        <v>50</v>
      </c>
      <c r="D135" s="127" t="s">
        <v>18</v>
      </c>
      <c r="E135" s="127" t="s">
        <v>233</v>
      </c>
      <c r="F135" s="127"/>
      <c r="G135" s="137">
        <f>G136</f>
        <v>30000</v>
      </c>
    </row>
    <row r="136" spans="1:12" ht="33">
      <c r="A136" s="138" t="s">
        <v>239</v>
      </c>
      <c r="B136" s="125" t="s">
        <v>0</v>
      </c>
      <c r="C136" s="127" t="s">
        <v>50</v>
      </c>
      <c r="D136" s="127" t="s">
        <v>18</v>
      </c>
      <c r="E136" s="127" t="s">
        <v>248</v>
      </c>
      <c r="F136" s="127"/>
      <c r="G136" s="137">
        <f>G137</f>
        <v>30000</v>
      </c>
    </row>
    <row r="137" spans="1:12" ht="36.75" customHeight="1">
      <c r="A137" s="138" t="s">
        <v>25</v>
      </c>
      <c r="B137" s="125" t="s">
        <v>0</v>
      </c>
      <c r="C137" s="127" t="s">
        <v>50</v>
      </c>
      <c r="D137" s="127" t="s">
        <v>18</v>
      </c>
      <c r="E137" s="127" t="s">
        <v>248</v>
      </c>
      <c r="F137" s="127" t="s">
        <v>26</v>
      </c>
      <c r="G137" s="137">
        <v>30000</v>
      </c>
    </row>
    <row r="138" spans="1:12" ht="16.5">
      <c r="A138" s="317" t="s">
        <v>269</v>
      </c>
      <c r="B138" s="123" t="s">
        <v>0</v>
      </c>
      <c r="C138" s="124" t="s">
        <v>50</v>
      </c>
      <c r="D138" s="124" t="s">
        <v>50</v>
      </c>
      <c r="E138" s="124"/>
      <c r="F138" s="124"/>
      <c r="G138" s="136">
        <f>G139</f>
        <v>0</v>
      </c>
    </row>
    <row r="139" spans="1:12" ht="49.5">
      <c r="A139" s="150" t="s">
        <v>312</v>
      </c>
      <c r="B139" s="127" t="s">
        <v>0</v>
      </c>
      <c r="C139" s="127" t="s">
        <v>50</v>
      </c>
      <c r="D139" s="127" t="s">
        <v>50</v>
      </c>
      <c r="E139" s="127" t="s">
        <v>211</v>
      </c>
      <c r="F139" s="127"/>
      <c r="G139" s="137">
        <f>G140</f>
        <v>0</v>
      </c>
    </row>
    <row r="140" spans="1:12" ht="16.5">
      <c r="A140" s="108" t="s">
        <v>225</v>
      </c>
      <c r="B140" s="125" t="s">
        <v>0</v>
      </c>
      <c r="C140" s="125" t="s">
        <v>50</v>
      </c>
      <c r="D140" s="125" t="s">
        <v>50</v>
      </c>
      <c r="E140" s="125" t="s">
        <v>223</v>
      </c>
      <c r="F140" s="125"/>
      <c r="G140" s="137">
        <f>G141</f>
        <v>0</v>
      </c>
    </row>
    <row r="141" spans="1:12" ht="49.5">
      <c r="A141" s="108" t="s">
        <v>284</v>
      </c>
      <c r="B141" s="125" t="s">
        <v>0</v>
      </c>
      <c r="C141" s="125" t="s">
        <v>50</v>
      </c>
      <c r="D141" s="125" t="s">
        <v>50</v>
      </c>
      <c r="E141" s="125" t="s">
        <v>249</v>
      </c>
      <c r="F141" s="125"/>
      <c r="G141" s="137">
        <f>G142</f>
        <v>0</v>
      </c>
    </row>
    <row r="142" spans="1:12" ht="16.5">
      <c r="A142" s="146" t="s">
        <v>219</v>
      </c>
      <c r="B142" s="125" t="s">
        <v>0</v>
      </c>
      <c r="C142" s="125" t="s">
        <v>50</v>
      </c>
      <c r="D142" s="125" t="s">
        <v>50</v>
      </c>
      <c r="E142" s="125" t="s">
        <v>249</v>
      </c>
      <c r="F142" s="125" t="s">
        <v>220</v>
      </c>
      <c r="G142" s="137">
        <v>0</v>
      </c>
    </row>
    <row r="143" spans="1:12" ht="16.5">
      <c r="A143" s="134" t="s">
        <v>61</v>
      </c>
      <c r="B143" s="121" t="s">
        <v>0</v>
      </c>
      <c r="C143" s="122" t="s">
        <v>62</v>
      </c>
      <c r="D143" s="122"/>
      <c r="E143" s="122"/>
      <c r="F143" s="122"/>
      <c r="G143" s="135">
        <f>G144+G161</f>
        <v>12766401</v>
      </c>
    </row>
    <row r="144" spans="1:12" ht="16.5">
      <c r="A144" s="134" t="s">
        <v>63</v>
      </c>
      <c r="B144" s="121" t="s">
        <v>0</v>
      </c>
      <c r="C144" s="121" t="s">
        <v>62</v>
      </c>
      <c r="D144" s="121" t="s">
        <v>9</v>
      </c>
      <c r="E144" s="122"/>
      <c r="F144" s="122"/>
      <c r="G144" s="322">
        <f>G145+G157</f>
        <v>10165790</v>
      </c>
    </row>
    <row r="145" spans="1:7" ht="36.75" customHeight="1">
      <c r="A145" s="326" t="s">
        <v>314</v>
      </c>
      <c r="B145" s="113" t="s">
        <v>0</v>
      </c>
      <c r="C145" s="129" t="s">
        <v>62</v>
      </c>
      <c r="D145" s="113" t="s">
        <v>9</v>
      </c>
      <c r="E145" s="129" t="s">
        <v>202</v>
      </c>
      <c r="F145" s="113"/>
      <c r="G145" s="137">
        <f>G146+G154</f>
        <v>10165790</v>
      </c>
    </row>
    <row r="146" spans="1:7" ht="17.25" customHeight="1">
      <c r="A146" s="327" t="s">
        <v>197</v>
      </c>
      <c r="B146" s="129" t="s">
        <v>0</v>
      </c>
      <c r="C146" s="129" t="s">
        <v>62</v>
      </c>
      <c r="D146" s="129" t="s">
        <v>9</v>
      </c>
      <c r="E146" s="127" t="s">
        <v>198</v>
      </c>
      <c r="F146" s="113"/>
      <c r="G146" s="137">
        <f>G147+G152</f>
        <v>9640790</v>
      </c>
    </row>
    <row r="147" spans="1:7" ht="49.5">
      <c r="A147" s="145" t="s">
        <v>64</v>
      </c>
      <c r="B147" s="113" t="s">
        <v>0</v>
      </c>
      <c r="C147" s="129" t="s">
        <v>62</v>
      </c>
      <c r="D147" s="113" t="s">
        <v>9</v>
      </c>
      <c r="E147" s="127" t="s">
        <v>199</v>
      </c>
      <c r="F147" s="113"/>
      <c r="G147" s="137">
        <f>G148+G149+G151+G150</f>
        <v>8411880</v>
      </c>
    </row>
    <row r="148" spans="1:7" ht="21" customHeight="1">
      <c r="A148" s="146" t="s">
        <v>65</v>
      </c>
      <c r="B148" s="126" t="s">
        <v>0</v>
      </c>
      <c r="C148" s="126" t="s">
        <v>62</v>
      </c>
      <c r="D148" s="126" t="s">
        <v>9</v>
      </c>
      <c r="E148" s="127" t="s">
        <v>199</v>
      </c>
      <c r="F148" s="129" t="s">
        <v>66</v>
      </c>
      <c r="G148" s="137">
        <v>5292567</v>
      </c>
    </row>
    <row r="149" spans="1:7" ht="33">
      <c r="A149" s="149" t="s">
        <v>25</v>
      </c>
      <c r="B149" s="125" t="s">
        <v>0</v>
      </c>
      <c r="C149" s="127" t="s">
        <v>62</v>
      </c>
      <c r="D149" s="127" t="s">
        <v>9</v>
      </c>
      <c r="E149" s="127" t="s">
        <v>199</v>
      </c>
      <c r="F149" s="127" t="s">
        <v>26</v>
      </c>
      <c r="G149" s="137">
        <v>2842313</v>
      </c>
    </row>
    <row r="150" spans="1:7" ht="16.5">
      <c r="A150" s="139" t="s">
        <v>241</v>
      </c>
      <c r="B150" s="125" t="s">
        <v>0</v>
      </c>
      <c r="C150" s="127" t="s">
        <v>62</v>
      </c>
      <c r="D150" s="127" t="s">
        <v>9</v>
      </c>
      <c r="E150" s="127" t="s">
        <v>199</v>
      </c>
      <c r="F150" s="127" t="s">
        <v>242</v>
      </c>
      <c r="G150" s="137">
        <v>28000</v>
      </c>
    </row>
    <row r="151" spans="1:7" ht="16.5">
      <c r="A151" s="139" t="s">
        <v>27</v>
      </c>
      <c r="B151" s="113" t="s">
        <v>0</v>
      </c>
      <c r="C151" s="113" t="s">
        <v>62</v>
      </c>
      <c r="D151" s="113" t="s">
        <v>9</v>
      </c>
      <c r="E151" s="127" t="s">
        <v>199</v>
      </c>
      <c r="F151" s="129" t="s">
        <v>28</v>
      </c>
      <c r="G151" s="148">
        <v>249000</v>
      </c>
    </row>
    <row r="152" spans="1:7" ht="17.25" customHeight="1">
      <c r="A152" s="150" t="s">
        <v>200</v>
      </c>
      <c r="B152" s="126" t="s">
        <v>0</v>
      </c>
      <c r="C152" s="126" t="s">
        <v>62</v>
      </c>
      <c r="D152" s="126" t="s">
        <v>9</v>
      </c>
      <c r="E152" s="127" t="s">
        <v>201</v>
      </c>
      <c r="F152" s="127"/>
      <c r="G152" s="148">
        <f>G153</f>
        <v>1228910</v>
      </c>
    </row>
    <row r="153" spans="1:7" ht="31.5" customHeight="1">
      <c r="A153" s="146" t="s">
        <v>25</v>
      </c>
      <c r="B153" s="126" t="s">
        <v>0</v>
      </c>
      <c r="C153" s="126" t="s">
        <v>62</v>
      </c>
      <c r="D153" s="126" t="s">
        <v>9</v>
      </c>
      <c r="E153" s="127" t="s">
        <v>201</v>
      </c>
      <c r="F153" s="127" t="s">
        <v>26</v>
      </c>
      <c r="G153" s="148">
        <v>1228910</v>
      </c>
    </row>
    <row r="154" spans="1:7" ht="18" customHeight="1">
      <c r="A154" s="146" t="s">
        <v>276</v>
      </c>
      <c r="B154" s="126" t="s">
        <v>0</v>
      </c>
      <c r="C154" s="126" t="s">
        <v>62</v>
      </c>
      <c r="D154" s="126" t="s">
        <v>9</v>
      </c>
      <c r="E154" s="127" t="s">
        <v>290</v>
      </c>
      <c r="F154" s="127"/>
      <c r="G154" s="148">
        <f>G155</f>
        <v>525000</v>
      </c>
    </row>
    <row r="155" spans="1:7" ht="17.25" customHeight="1">
      <c r="A155" s="146" t="s">
        <v>359</v>
      </c>
      <c r="B155" s="126" t="s">
        <v>0</v>
      </c>
      <c r="C155" s="126" t="s">
        <v>62</v>
      </c>
      <c r="D155" s="126" t="s">
        <v>9</v>
      </c>
      <c r="E155" s="127" t="s">
        <v>360</v>
      </c>
      <c r="F155" s="127"/>
      <c r="G155" s="148">
        <f>G156</f>
        <v>525000</v>
      </c>
    </row>
    <row r="156" spans="1:7" ht="31.5" customHeight="1">
      <c r="A156" s="150" t="s">
        <v>287</v>
      </c>
      <c r="B156" s="126" t="s">
        <v>0</v>
      </c>
      <c r="C156" s="126" t="s">
        <v>62</v>
      </c>
      <c r="D156" s="126" t="s">
        <v>9</v>
      </c>
      <c r="E156" s="127" t="s">
        <v>360</v>
      </c>
      <c r="F156" s="127" t="s">
        <v>286</v>
      </c>
      <c r="G156" s="148">
        <v>525000</v>
      </c>
    </row>
    <row r="157" spans="1:7" ht="33">
      <c r="A157" s="146" t="s">
        <v>315</v>
      </c>
      <c r="B157" s="126" t="s">
        <v>0</v>
      </c>
      <c r="C157" s="126" t="s">
        <v>62</v>
      </c>
      <c r="D157" s="126" t="s">
        <v>9</v>
      </c>
      <c r="E157" s="127" t="s">
        <v>212</v>
      </c>
      <c r="F157" s="127"/>
      <c r="G157" s="148">
        <f>G158</f>
        <v>0</v>
      </c>
    </row>
    <row r="158" spans="1:7" ht="16.5">
      <c r="A158" s="146" t="s">
        <v>276</v>
      </c>
      <c r="B158" s="126" t="s">
        <v>0</v>
      </c>
      <c r="C158" s="126" t="s">
        <v>62</v>
      </c>
      <c r="D158" s="126" t="s">
        <v>9</v>
      </c>
      <c r="E158" s="127" t="s">
        <v>278</v>
      </c>
      <c r="F158" s="127"/>
      <c r="G158" s="148">
        <f>G159</f>
        <v>0</v>
      </c>
    </row>
    <row r="159" spans="1:7" ht="16.5">
      <c r="A159" s="146" t="s">
        <v>277</v>
      </c>
      <c r="B159" s="126" t="s">
        <v>0</v>
      </c>
      <c r="C159" s="126" t="s">
        <v>62</v>
      </c>
      <c r="D159" s="126" t="s">
        <v>9</v>
      </c>
      <c r="E159" s="127" t="s">
        <v>279</v>
      </c>
      <c r="F159" s="127"/>
      <c r="G159" s="148">
        <f>G160</f>
        <v>0</v>
      </c>
    </row>
    <row r="160" spans="1:7" ht="33">
      <c r="A160" s="146" t="s">
        <v>25</v>
      </c>
      <c r="B160" s="126" t="s">
        <v>0</v>
      </c>
      <c r="C160" s="126" t="s">
        <v>62</v>
      </c>
      <c r="D160" s="126" t="s">
        <v>9</v>
      </c>
      <c r="E160" s="127" t="s">
        <v>279</v>
      </c>
      <c r="F160" s="127" t="s">
        <v>26</v>
      </c>
      <c r="G160" s="148">
        <v>0</v>
      </c>
    </row>
    <row r="161" spans="1:7" ht="16.5">
      <c r="A161" s="134" t="s">
        <v>67</v>
      </c>
      <c r="B161" s="123" t="s">
        <v>0</v>
      </c>
      <c r="C161" s="124" t="s">
        <v>62</v>
      </c>
      <c r="D161" s="124" t="s">
        <v>22</v>
      </c>
      <c r="E161" s="132"/>
      <c r="F161" s="124"/>
      <c r="G161" s="136">
        <f>G162</f>
        <v>2600611</v>
      </c>
    </row>
    <row r="162" spans="1:7" ht="33">
      <c r="A162" s="145" t="s">
        <v>314</v>
      </c>
      <c r="B162" s="125" t="s">
        <v>0</v>
      </c>
      <c r="C162" s="127" t="s">
        <v>62</v>
      </c>
      <c r="D162" s="127" t="s">
        <v>22</v>
      </c>
      <c r="E162" s="127" t="s">
        <v>202</v>
      </c>
      <c r="F162" s="127"/>
      <c r="G162" s="137">
        <f>G163</f>
        <v>2600611</v>
      </c>
    </row>
    <row r="163" spans="1:7" ht="23.25" customHeight="1">
      <c r="A163" s="145" t="s">
        <v>203</v>
      </c>
      <c r="B163" s="113" t="s">
        <v>0</v>
      </c>
      <c r="C163" s="113" t="s">
        <v>62</v>
      </c>
      <c r="D163" s="113" t="s">
        <v>22</v>
      </c>
      <c r="E163" s="127" t="s">
        <v>204</v>
      </c>
      <c r="F163" s="127"/>
      <c r="G163" s="137">
        <f>G164</f>
        <v>2600611</v>
      </c>
    </row>
    <row r="164" spans="1:7" ht="33">
      <c r="A164" s="145" t="s">
        <v>224</v>
      </c>
      <c r="B164" s="113" t="s">
        <v>0</v>
      </c>
      <c r="C164" s="113" t="s">
        <v>62</v>
      </c>
      <c r="D164" s="113" t="s">
        <v>22</v>
      </c>
      <c r="E164" s="113" t="s">
        <v>205</v>
      </c>
      <c r="F164" s="129"/>
      <c r="G164" s="148">
        <f>G165+G166</f>
        <v>2600611</v>
      </c>
    </row>
    <row r="165" spans="1:7" ht="23.25" customHeight="1">
      <c r="A165" s="145" t="s">
        <v>15</v>
      </c>
      <c r="B165" s="113" t="s">
        <v>0</v>
      </c>
      <c r="C165" s="113" t="s">
        <v>62</v>
      </c>
      <c r="D165" s="113" t="s">
        <v>22</v>
      </c>
      <c r="E165" s="113" t="s">
        <v>205</v>
      </c>
      <c r="F165" s="129" t="s">
        <v>16</v>
      </c>
      <c r="G165" s="148">
        <v>2245811</v>
      </c>
    </row>
    <row r="166" spans="1:7" ht="32.25" customHeight="1">
      <c r="A166" s="146" t="s">
        <v>25</v>
      </c>
      <c r="B166" s="113" t="s">
        <v>0</v>
      </c>
      <c r="C166" s="113" t="s">
        <v>62</v>
      </c>
      <c r="D166" s="113" t="s">
        <v>22</v>
      </c>
      <c r="E166" s="113" t="s">
        <v>205</v>
      </c>
      <c r="F166" s="129" t="s">
        <v>26</v>
      </c>
      <c r="G166" s="148">
        <v>354800</v>
      </c>
    </row>
    <row r="167" spans="1:7" ht="16.5">
      <c r="A167" s="317" t="s">
        <v>68</v>
      </c>
      <c r="B167" s="121" t="s">
        <v>0</v>
      </c>
      <c r="C167" s="121" t="s">
        <v>44</v>
      </c>
      <c r="D167" s="121"/>
      <c r="E167" s="121"/>
      <c r="F167" s="122"/>
      <c r="G167" s="322">
        <f>G168+G173</f>
        <v>383648</v>
      </c>
    </row>
    <row r="168" spans="1:7" ht="21" customHeight="1">
      <c r="A168" s="317" t="s">
        <v>69</v>
      </c>
      <c r="B168" s="121" t="s">
        <v>0</v>
      </c>
      <c r="C168" s="121" t="s">
        <v>44</v>
      </c>
      <c r="D168" s="121" t="s">
        <v>9</v>
      </c>
      <c r="E168" s="113"/>
      <c r="F168" s="129"/>
      <c r="G168" s="322">
        <f>G169</f>
        <v>149148</v>
      </c>
    </row>
    <row r="169" spans="1:7" ht="33">
      <c r="A169" s="145" t="s">
        <v>319</v>
      </c>
      <c r="B169" s="113" t="s">
        <v>0</v>
      </c>
      <c r="C169" s="113" t="s">
        <v>44</v>
      </c>
      <c r="D169" s="113" t="s">
        <v>9</v>
      </c>
      <c r="E169" s="113" t="s">
        <v>186</v>
      </c>
      <c r="F169" s="129"/>
      <c r="G169" s="148">
        <f>G170</f>
        <v>149148</v>
      </c>
    </row>
    <row r="170" spans="1:7" ht="15.75" customHeight="1">
      <c r="A170" s="118" t="s">
        <v>207</v>
      </c>
      <c r="B170" s="113" t="s">
        <v>0</v>
      </c>
      <c r="C170" s="113" t="s">
        <v>44</v>
      </c>
      <c r="D170" s="113" t="s">
        <v>9</v>
      </c>
      <c r="E170" s="113" t="s">
        <v>230</v>
      </c>
      <c r="F170" s="129"/>
      <c r="G170" s="148">
        <f>G171</f>
        <v>149148</v>
      </c>
    </row>
    <row r="171" spans="1:7" ht="16.5">
      <c r="A171" s="149" t="s">
        <v>208</v>
      </c>
      <c r="B171" s="113" t="s">
        <v>0</v>
      </c>
      <c r="C171" s="113" t="s">
        <v>44</v>
      </c>
      <c r="D171" s="113" t="s">
        <v>9</v>
      </c>
      <c r="E171" s="113" t="s">
        <v>261</v>
      </c>
      <c r="F171" s="129"/>
      <c r="G171" s="148">
        <f>G172</f>
        <v>149148</v>
      </c>
    </row>
    <row r="172" spans="1:7" ht="16.5">
      <c r="A172" s="146" t="s">
        <v>70</v>
      </c>
      <c r="B172" s="113" t="s">
        <v>0</v>
      </c>
      <c r="C172" s="113" t="s">
        <v>44</v>
      </c>
      <c r="D172" s="113" t="s">
        <v>9</v>
      </c>
      <c r="E172" s="113" t="s">
        <v>261</v>
      </c>
      <c r="F172" s="129" t="s">
        <v>71</v>
      </c>
      <c r="G172" s="148">
        <v>149148</v>
      </c>
    </row>
    <row r="173" spans="1:7" ht="16.5">
      <c r="A173" s="328" t="s">
        <v>72</v>
      </c>
      <c r="B173" s="121" t="s">
        <v>0</v>
      </c>
      <c r="C173" s="121" t="s">
        <v>44</v>
      </c>
      <c r="D173" s="121" t="s">
        <v>18</v>
      </c>
      <c r="E173" s="121"/>
      <c r="F173" s="122"/>
      <c r="G173" s="322">
        <f>+G178+G174</f>
        <v>234500</v>
      </c>
    </row>
    <row r="174" spans="1:7" ht="33" customHeight="1">
      <c r="A174" s="146" t="s">
        <v>318</v>
      </c>
      <c r="B174" s="129" t="s">
        <v>0</v>
      </c>
      <c r="C174" s="129" t="s">
        <v>44</v>
      </c>
      <c r="D174" s="129" t="s">
        <v>18</v>
      </c>
      <c r="E174" s="113" t="s">
        <v>250</v>
      </c>
      <c r="F174" s="129"/>
      <c r="G174" s="148">
        <f>G175</f>
        <v>0</v>
      </c>
    </row>
    <row r="175" spans="1:7" ht="14.25" customHeight="1">
      <c r="A175" s="146" t="s">
        <v>272</v>
      </c>
      <c r="B175" s="129" t="s">
        <v>0</v>
      </c>
      <c r="C175" s="129" t="s">
        <v>44</v>
      </c>
      <c r="D175" s="129" t="s">
        <v>18</v>
      </c>
      <c r="E175" s="113" t="s">
        <v>251</v>
      </c>
      <c r="F175" s="129"/>
      <c r="G175" s="148">
        <f>G176</f>
        <v>0</v>
      </c>
    </row>
    <row r="176" spans="1:7" ht="19.5" customHeight="1">
      <c r="A176" s="146" t="s">
        <v>237</v>
      </c>
      <c r="B176" s="129" t="s">
        <v>0</v>
      </c>
      <c r="C176" s="129" t="s">
        <v>44</v>
      </c>
      <c r="D176" s="129" t="s">
        <v>18</v>
      </c>
      <c r="E176" s="113" t="s">
        <v>252</v>
      </c>
      <c r="F176" s="129"/>
      <c r="G176" s="148">
        <f>G177</f>
        <v>0</v>
      </c>
    </row>
    <row r="177" spans="1:8" ht="33">
      <c r="A177" s="146" t="s">
        <v>235</v>
      </c>
      <c r="B177" s="129" t="s">
        <v>0</v>
      </c>
      <c r="C177" s="129" t="s">
        <v>44</v>
      </c>
      <c r="D177" s="129" t="s">
        <v>18</v>
      </c>
      <c r="E177" s="113" t="s">
        <v>252</v>
      </c>
      <c r="F177" s="129" t="s">
        <v>234</v>
      </c>
      <c r="G177" s="148">
        <v>0</v>
      </c>
      <c r="H177" s="73"/>
    </row>
    <row r="178" spans="1:8" ht="33">
      <c r="A178" s="145" t="s">
        <v>317</v>
      </c>
      <c r="B178" s="113" t="s">
        <v>0</v>
      </c>
      <c r="C178" s="113" t="s">
        <v>44</v>
      </c>
      <c r="D178" s="113" t="s">
        <v>18</v>
      </c>
      <c r="E178" s="113" t="s">
        <v>186</v>
      </c>
      <c r="F178" s="129"/>
      <c r="G178" s="148">
        <f>G179+G186</f>
        <v>234500</v>
      </c>
      <c r="H178" s="73"/>
    </row>
    <row r="179" spans="1:8" ht="22.5" customHeight="1">
      <c r="A179" s="145" t="s">
        <v>209</v>
      </c>
      <c r="B179" s="113" t="s">
        <v>0</v>
      </c>
      <c r="C179" s="113" t="s">
        <v>44</v>
      </c>
      <c r="D179" s="113" t="s">
        <v>18</v>
      </c>
      <c r="E179" s="113" t="s">
        <v>187</v>
      </c>
      <c r="F179" s="129"/>
      <c r="G179" s="148">
        <f>G180+G182+G184</f>
        <v>191500</v>
      </c>
      <c r="H179" s="73"/>
    </row>
    <row r="180" spans="1:8" ht="21" customHeight="1">
      <c r="A180" s="149" t="s">
        <v>210</v>
      </c>
      <c r="B180" s="113" t="s">
        <v>0</v>
      </c>
      <c r="C180" s="113" t="s">
        <v>44</v>
      </c>
      <c r="D180" s="113" t="s">
        <v>18</v>
      </c>
      <c r="E180" s="113" t="s">
        <v>253</v>
      </c>
      <c r="F180" s="129"/>
      <c r="G180" s="148">
        <f>+G181</f>
        <v>65000</v>
      </c>
      <c r="H180" s="73"/>
    </row>
    <row r="181" spans="1:8" ht="32.25" customHeight="1">
      <c r="A181" s="146" t="s">
        <v>235</v>
      </c>
      <c r="B181" s="113" t="s">
        <v>0</v>
      </c>
      <c r="C181" s="113" t="s">
        <v>44</v>
      </c>
      <c r="D181" s="113" t="s">
        <v>18</v>
      </c>
      <c r="E181" s="113" t="s">
        <v>253</v>
      </c>
      <c r="F181" s="129" t="s">
        <v>234</v>
      </c>
      <c r="G181" s="148">
        <v>65000</v>
      </c>
      <c r="H181" s="73"/>
    </row>
    <row r="182" spans="1:8" ht="16.5">
      <c r="A182" s="324" t="s">
        <v>73</v>
      </c>
      <c r="B182" s="129" t="s">
        <v>0</v>
      </c>
      <c r="C182" s="129" t="s">
        <v>44</v>
      </c>
      <c r="D182" s="129" t="s">
        <v>18</v>
      </c>
      <c r="E182" s="113" t="s">
        <v>254</v>
      </c>
      <c r="F182" s="129"/>
      <c r="G182" s="148">
        <f>+G183</f>
        <v>120000</v>
      </c>
      <c r="H182" s="73"/>
    </row>
    <row r="183" spans="1:8" ht="15.75" customHeight="1">
      <c r="A183" s="146" t="s">
        <v>235</v>
      </c>
      <c r="B183" s="129" t="s">
        <v>0</v>
      </c>
      <c r="C183" s="129" t="s">
        <v>44</v>
      </c>
      <c r="D183" s="129" t="s">
        <v>18</v>
      </c>
      <c r="E183" s="113" t="s">
        <v>254</v>
      </c>
      <c r="F183" s="129" t="s">
        <v>234</v>
      </c>
      <c r="G183" s="148">
        <v>120000</v>
      </c>
    </row>
    <row r="184" spans="1:8" ht="33">
      <c r="A184" s="149" t="s">
        <v>74</v>
      </c>
      <c r="B184" s="129" t="s">
        <v>0</v>
      </c>
      <c r="C184" s="129" t="s">
        <v>44</v>
      </c>
      <c r="D184" s="129" t="s">
        <v>18</v>
      </c>
      <c r="E184" s="113" t="s">
        <v>255</v>
      </c>
      <c r="F184" s="133"/>
      <c r="G184" s="148">
        <f>+G185</f>
        <v>6500</v>
      </c>
    </row>
    <row r="185" spans="1:8" ht="32.25" customHeight="1">
      <c r="A185" s="146" t="s">
        <v>235</v>
      </c>
      <c r="B185" s="129" t="s">
        <v>0</v>
      </c>
      <c r="C185" s="129" t="s">
        <v>44</v>
      </c>
      <c r="D185" s="129" t="s">
        <v>18</v>
      </c>
      <c r="E185" s="113" t="s">
        <v>255</v>
      </c>
      <c r="F185" s="129" t="s">
        <v>234</v>
      </c>
      <c r="G185" s="148">
        <v>6500</v>
      </c>
    </row>
    <row r="186" spans="1:8" ht="36.75" customHeight="1">
      <c r="A186" s="118" t="s">
        <v>207</v>
      </c>
      <c r="B186" s="113" t="s">
        <v>0</v>
      </c>
      <c r="C186" s="113" t="s">
        <v>44</v>
      </c>
      <c r="D186" s="113" t="s">
        <v>18</v>
      </c>
      <c r="E186" s="113" t="s">
        <v>230</v>
      </c>
      <c r="F186" s="129"/>
      <c r="G186" s="148">
        <f>G187</f>
        <v>43000</v>
      </c>
    </row>
    <row r="187" spans="1:8" ht="49.5">
      <c r="A187" s="118" t="s">
        <v>270</v>
      </c>
      <c r="B187" s="113" t="s">
        <v>0</v>
      </c>
      <c r="C187" s="113" t="s">
        <v>44</v>
      </c>
      <c r="D187" s="113" t="s">
        <v>18</v>
      </c>
      <c r="E187" s="113" t="s">
        <v>262</v>
      </c>
      <c r="F187" s="129"/>
      <c r="G187" s="148">
        <f>+G188</f>
        <v>43000</v>
      </c>
    </row>
    <row r="188" spans="1:8" ht="16.5">
      <c r="A188" s="146" t="s">
        <v>65</v>
      </c>
      <c r="B188" s="113" t="s">
        <v>0</v>
      </c>
      <c r="C188" s="113" t="s">
        <v>44</v>
      </c>
      <c r="D188" s="113" t="s">
        <v>18</v>
      </c>
      <c r="E188" s="113" t="s">
        <v>262</v>
      </c>
      <c r="F188" s="129" t="s">
        <v>66</v>
      </c>
      <c r="G188" s="148">
        <v>43000</v>
      </c>
    </row>
    <row r="189" spans="1:8" ht="16.5">
      <c r="A189" s="151" t="s">
        <v>75</v>
      </c>
      <c r="B189" s="121" t="s">
        <v>0</v>
      </c>
      <c r="C189" s="122" t="s">
        <v>76</v>
      </c>
      <c r="D189" s="122"/>
      <c r="E189" s="122"/>
      <c r="F189" s="122"/>
      <c r="G189" s="135">
        <f>G190</f>
        <v>4182993</v>
      </c>
    </row>
    <row r="190" spans="1:8" ht="16.5">
      <c r="A190" s="320" t="s">
        <v>77</v>
      </c>
      <c r="B190" s="122" t="s">
        <v>0</v>
      </c>
      <c r="C190" s="122" t="s">
        <v>76</v>
      </c>
      <c r="D190" s="121" t="s">
        <v>9</v>
      </c>
      <c r="E190" s="122"/>
      <c r="F190" s="122"/>
      <c r="G190" s="322">
        <f>G191+G195</f>
        <v>4182993</v>
      </c>
    </row>
    <row r="191" spans="1:8" ht="33">
      <c r="A191" s="103" t="s">
        <v>307</v>
      </c>
      <c r="B191" s="129" t="s">
        <v>0</v>
      </c>
      <c r="C191" s="129" t="s">
        <v>76</v>
      </c>
      <c r="D191" s="129" t="s">
        <v>9</v>
      </c>
      <c r="E191" s="129" t="s">
        <v>183</v>
      </c>
      <c r="F191" s="129"/>
      <c r="G191" s="148">
        <f>G192</f>
        <v>9500</v>
      </c>
    </row>
    <row r="192" spans="1:8" ht="18" customHeight="1">
      <c r="A192" s="107" t="s">
        <v>213</v>
      </c>
      <c r="B192" s="129" t="s">
        <v>0</v>
      </c>
      <c r="C192" s="129" t="s">
        <v>76</v>
      </c>
      <c r="D192" s="129" t="s">
        <v>9</v>
      </c>
      <c r="E192" s="129" t="s">
        <v>256</v>
      </c>
      <c r="F192" s="129"/>
      <c r="G192" s="148">
        <f>G193</f>
        <v>9500</v>
      </c>
    </row>
    <row r="193" spans="1:7" ht="19.5" customHeight="1">
      <c r="A193" s="327" t="s">
        <v>78</v>
      </c>
      <c r="B193" s="127" t="s">
        <v>0</v>
      </c>
      <c r="C193" s="129" t="s">
        <v>76</v>
      </c>
      <c r="D193" s="129" t="s">
        <v>9</v>
      </c>
      <c r="E193" s="127" t="s">
        <v>257</v>
      </c>
      <c r="F193" s="129"/>
      <c r="G193" s="148">
        <f>G194</f>
        <v>9500</v>
      </c>
    </row>
    <row r="194" spans="1:7" ht="36.75" customHeight="1">
      <c r="A194" s="149" t="s">
        <v>25</v>
      </c>
      <c r="B194" s="127" t="s">
        <v>0</v>
      </c>
      <c r="C194" s="129" t="s">
        <v>76</v>
      </c>
      <c r="D194" s="129" t="s">
        <v>9</v>
      </c>
      <c r="E194" s="127" t="s">
        <v>257</v>
      </c>
      <c r="F194" s="129" t="s">
        <v>26</v>
      </c>
      <c r="G194" s="148">
        <v>9500</v>
      </c>
    </row>
    <row r="195" spans="1:7" ht="20.25" customHeight="1">
      <c r="A195" s="103" t="s">
        <v>316</v>
      </c>
      <c r="B195" s="129" t="s">
        <v>0</v>
      </c>
      <c r="C195" s="129" t="s">
        <v>76</v>
      </c>
      <c r="D195" s="129" t="s">
        <v>9</v>
      </c>
      <c r="E195" s="129" t="s">
        <v>222</v>
      </c>
      <c r="F195" s="129"/>
      <c r="G195" s="148">
        <f>G196+G201+G204</f>
        <v>4173493</v>
      </c>
    </row>
    <row r="196" spans="1:7" ht="25.5" customHeight="1">
      <c r="A196" s="103" t="s">
        <v>214</v>
      </c>
      <c r="B196" s="126" t="s">
        <v>0</v>
      </c>
      <c r="C196" s="126" t="s">
        <v>76</v>
      </c>
      <c r="D196" s="126" t="s">
        <v>9</v>
      </c>
      <c r="E196" s="129" t="s">
        <v>206</v>
      </c>
      <c r="F196" s="129"/>
      <c r="G196" s="148">
        <f>G197</f>
        <v>3193943</v>
      </c>
    </row>
    <row r="197" spans="1:7" ht="49.5">
      <c r="A197" s="145" t="s">
        <v>64</v>
      </c>
      <c r="B197" s="126" t="s">
        <v>0</v>
      </c>
      <c r="C197" s="126" t="s">
        <v>76</v>
      </c>
      <c r="D197" s="126" t="s">
        <v>9</v>
      </c>
      <c r="E197" s="129" t="s">
        <v>258</v>
      </c>
      <c r="F197" s="129"/>
      <c r="G197" s="148">
        <f>G198+G199+G200</f>
        <v>3193943</v>
      </c>
    </row>
    <row r="198" spans="1:7" ht="16.5">
      <c r="A198" s="146" t="s">
        <v>65</v>
      </c>
      <c r="B198" s="126" t="s">
        <v>0</v>
      </c>
      <c r="C198" s="126" t="s">
        <v>76</v>
      </c>
      <c r="D198" s="126" t="s">
        <v>9</v>
      </c>
      <c r="E198" s="129" t="s">
        <v>258</v>
      </c>
      <c r="F198" s="129" t="s">
        <v>66</v>
      </c>
      <c r="G198" s="148">
        <v>1804841</v>
      </c>
    </row>
    <row r="199" spans="1:7" ht="33.75" customHeight="1">
      <c r="A199" s="146" t="s">
        <v>25</v>
      </c>
      <c r="B199" s="126" t="s">
        <v>0</v>
      </c>
      <c r="C199" s="126" t="s">
        <v>76</v>
      </c>
      <c r="D199" s="126" t="s">
        <v>9</v>
      </c>
      <c r="E199" s="129" t="s">
        <v>258</v>
      </c>
      <c r="F199" s="129" t="s">
        <v>26</v>
      </c>
      <c r="G199" s="148">
        <v>1070102</v>
      </c>
    </row>
    <row r="200" spans="1:7" ht="16.5">
      <c r="A200" s="146" t="s">
        <v>27</v>
      </c>
      <c r="B200" s="126" t="s">
        <v>0</v>
      </c>
      <c r="C200" s="126" t="s">
        <v>76</v>
      </c>
      <c r="D200" s="126" t="s">
        <v>9</v>
      </c>
      <c r="E200" s="129" t="s">
        <v>258</v>
      </c>
      <c r="F200" s="129" t="s">
        <v>28</v>
      </c>
      <c r="G200" s="148">
        <v>319000</v>
      </c>
    </row>
    <row r="201" spans="1:7" ht="20.25" customHeight="1">
      <c r="A201" s="140" t="s">
        <v>215</v>
      </c>
      <c r="B201" s="126" t="s">
        <v>0</v>
      </c>
      <c r="C201" s="126" t="s">
        <v>76</v>
      </c>
      <c r="D201" s="126" t="s">
        <v>9</v>
      </c>
      <c r="E201" s="129" t="s">
        <v>259</v>
      </c>
      <c r="F201" s="129"/>
      <c r="G201" s="148">
        <f>G202</f>
        <v>289550</v>
      </c>
    </row>
    <row r="202" spans="1:7" ht="16.5">
      <c r="A202" s="140" t="s">
        <v>79</v>
      </c>
      <c r="B202" s="126" t="s">
        <v>0</v>
      </c>
      <c r="C202" s="126" t="s">
        <v>76</v>
      </c>
      <c r="D202" s="126" t="s">
        <v>9</v>
      </c>
      <c r="E202" s="129" t="s">
        <v>260</v>
      </c>
      <c r="F202" s="129"/>
      <c r="G202" s="148">
        <f>G203</f>
        <v>289550</v>
      </c>
    </row>
    <row r="203" spans="1:7" ht="33">
      <c r="A203" s="146" t="s">
        <v>25</v>
      </c>
      <c r="B203" s="126" t="s">
        <v>0</v>
      </c>
      <c r="C203" s="126" t="s">
        <v>76</v>
      </c>
      <c r="D203" s="126" t="s">
        <v>9</v>
      </c>
      <c r="E203" s="129" t="s">
        <v>260</v>
      </c>
      <c r="F203" s="129" t="s">
        <v>26</v>
      </c>
      <c r="G203" s="148">
        <v>289550</v>
      </c>
    </row>
    <row r="204" spans="1:7" ht="16.5">
      <c r="A204" s="140" t="s">
        <v>363</v>
      </c>
      <c r="B204" s="126" t="s">
        <v>0</v>
      </c>
      <c r="C204" s="126" t="s">
        <v>76</v>
      </c>
      <c r="D204" s="126" t="s">
        <v>9</v>
      </c>
      <c r="E204" s="129" t="s">
        <v>362</v>
      </c>
      <c r="F204" s="129"/>
      <c r="G204" s="148">
        <f>G205</f>
        <v>690000</v>
      </c>
    </row>
    <row r="205" spans="1:7" ht="16.5">
      <c r="A205" s="140" t="s">
        <v>364</v>
      </c>
      <c r="B205" s="126" t="s">
        <v>0</v>
      </c>
      <c r="C205" s="126" t="s">
        <v>76</v>
      </c>
      <c r="D205" s="126" t="s">
        <v>9</v>
      </c>
      <c r="E205" s="129" t="s">
        <v>361</v>
      </c>
      <c r="F205" s="129"/>
      <c r="G205" s="148">
        <f>G206</f>
        <v>690000</v>
      </c>
    </row>
    <row r="206" spans="1:7" ht="33">
      <c r="A206" s="146" t="s">
        <v>25</v>
      </c>
      <c r="B206" s="126" t="s">
        <v>0</v>
      </c>
      <c r="C206" s="126" t="s">
        <v>76</v>
      </c>
      <c r="D206" s="126" t="s">
        <v>9</v>
      </c>
      <c r="E206" s="129" t="s">
        <v>361</v>
      </c>
      <c r="F206" s="129" t="s">
        <v>26</v>
      </c>
      <c r="G206" s="148">
        <v>690000</v>
      </c>
    </row>
    <row r="207" spans="1:7" ht="17.25" thickBot="1">
      <c r="A207" s="329" t="s">
        <v>80</v>
      </c>
      <c r="B207" s="330"/>
      <c r="C207" s="331"/>
      <c r="D207" s="331"/>
      <c r="E207" s="331"/>
      <c r="F207" s="331"/>
      <c r="G207" s="332">
        <f>G19+G55+G62+G81+G89+G143+G167+G189</f>
        <v>58235950.950000003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3" firstPageNumber="0" orientation="portrait" horizontalDpi="300" verticalDpi="300" r:id="rId1"/>
  <headerFooter alignWithMargins="0"/>
  <rowBreaks count="3" manualBreakCount="3">
    <brk id="54" max="16383" man="1"/>
    <brk id="106" max="6" man="1"/>
    <brk id="16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46"/>
  <sheetViews>
    <sheetView view="pageBreakPreview" zoomScaleNormal="80" workbookViewId="0">
      <selection activeCell="J14" sqref="J14:J15"/>
    </sheetView>
  </sheetViews>
  <sheetFormatPr defaultRowHeight="12.75"/>
  <cols>
    <col min="1" max="1" width="66.5703125" customWidth="1"/>
    <col min="2" max="2" width="8.85546875" style="55" customWidth="1"/>
    <col min="3" max="3" width="8" style="56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268" t="s">
        <v>341</v>
      </c>
      <c r="B1" s="269"/>
      <c r="C1" s="269"/>
      <c r="D1" s="269"/>
      <c r="E1" s="57"/>
      <c r="F1" s="57"/>
      <c r="G1" s="57"/>
    </row>
    <row r="2" spans="1:7" ht="15.75">
      <c r="A2" s="342" t="s">
        <v>342</v>
      </c>
      <c r="B2" s="270"/>
      <c r="C2" s="343"/>
      <c r="D2" s="343"/>
      <c r="E2" s="57"/>
      <c r="F2" s="57"/>
      <c r="G2" s="57"/>
    </row>
    <row r="3" spans="1:7" ht="15.75">
      <c r="A3" s="344" t="s">
        <v>343</v>
      </c>
      <c r="B3" s="270"/>
      <c r="C3" s="345"/>
      <c r="D3" s="345"/>
      <c r="E3" s="57"/>
      <c r="F3" s="58"/>
      <c r="G3" s="58"/>
    </row>
    <row r="4" spans="1:7" ht="15.75">
      <c r="A4" s="342" t="s">
        <v>344</v>
      </c>
      <c r="B4" s="270"/>
      <c r="C4" s="345"/>
      <c r="D4" s="345"/>
      <c r="E4" s="57"/>
      <c r="F4" s="57"/>
      <c r="G4" s="57"/>
    </row>
    <row r="5" spans="1:7" ht="15.75">
      <c r="A5" s="271" t="s">
        <v>347</v>
      </c>
      <c r="B5" s="270"/>
      <c r="C5" s="345"/>
      <c r="D5" s="345"/>
      <c r="E5" s="57"/>
      <c r="F5" s="57"/>
      <c r="G5" s="57"/>
    </row>
    <row r="6" spans="1:7" ht="15.75">
      <c r="A6" s="271" t="s">
        <v>345</v>
      </c>
      <c r="B6" s="270"/>
      <c r="C6" s="345"/>
      <c r="D6" s="345"/>
      <c r="E6" s="57"/>
      <c r="F6" s="57"/>
      <c r="G6" s="57"/>
    </row>
    <row r="7" spans="1:7" ht="15.75">
      <c r="A7" s="271" t="s">
        <v>346</v>
      </c>
      <c r="B7" s="270"/>
      <c r="C7" s="345"/>
      <c r="D7" s="345"/>
      <c r="E7" s="57"/>
      <c r="F7" s="57"/>
      <c r="G7" s="57"/>
    </row>
    <row r="8" spans="1:7" ht="15.75">
      <c r="A8" s="271" t="s">
        <v>358</v>
      </c>
      <c r="B8" s="270"/>
      <c r="C8" s="345"/>
      <c r="D8" s="345"/>
      <c r="E8" s="57"/>
      <c r="F8" s="57"/>
      <c r="G8" s="57"/>
    </row>
    <row r="9" spans="1:7" ht="15.75">
      <c r="A9" s="271" t="s">
        <v>366</v>
      </c>
      <c r="B9" s="270"/>
      <c r="C9" s="269"/>
      <c r="D9" s="269"/>
      <c r="E9" s="57"/>
      <c r="F9" s="57"/>
      <c r="G9" s="57"/>
    </row>
    <row r="10" spans="1:7" ht="15.75">
      <c r="A10" s="268" t="s">
        <v>371</v>
      </c>
      <c r="B10" s="269"/>
      <c r="C10" s="269"/>
      <c r="D10" s="269"/>
      <c r="E10" s="57"/>
      <c r="F10" s="57"/>
      <c r="G10" s="57"/>
    </row>
    <row r="11" spans="1:7" ht="15.75">
      <c r="A11" s="268"/>
      <c r="B11" s="269"/>
      <c r="C11" s="269"/>
      <c r="D11" s="269"/>
    </row>
    <row r="12" spans="1:7" ht="48" customHeight="1">
      <c r="A12" s="360" t="s">
        <v>302</v>
      </c>
      <c r="B12" s="360"/>
      <c r="C12" s="360"/>
      <c r="D12" s="360"/>
    </row>
    <row r="13" spans="1:7" ht="16.5">
      <c r="A13" s="361" t="s">
        <v>154</v>
      </c>
      <c r="B13" s="361"/>
      <c r="C13" s="361"/>
      <c r="D13" s="361"/>
    </row>
    <row r="14" spans="1:7" ht="18.75" customHeight="1" thickBot="1">
      <c r="A14" s="152"/>
      <c r="B14" s="61" t="s">
        <v>154</v>
      </c>
      <c r="C14" s="153"/>
      <c r="D14" s="63" t="s">
        <v>98</v>
      </c>
    </row>
    <row r="15" spans="1:7" ht="45" customHeight="1" thickBot="1">
      <c r="A15" s="154" t="s">
        <v>100</v>
      </c>
      <c r="B15" s="155" t="s">
        <v>4</v>
      </c>
      <c r="C15" s="155" t="s">
        <v>5</v>
      </c>
      <c r="D15" s="205" t="s">
        <v>263</v>
      </c>
    </row>
    <row r="16" spans="1:7" ht="16.5">
      <c r="A16" s="280" t="s">
        <v>8</v>
      </c>
      <c r="B16" s="281" t="s">
        <v>9</v>
      </c>
      <c r="C16" s="281"/>
      <c r="D16" s="282">
        <f>D17+D18+D19+D20+D21</f>
        <v>5904337</v>
      </c>
    </row>
    <row r="17" spans="1:5" ht="33">
      <c r="A17" s="145" t="s">
        <v>10</v>
      </c>
      <c r="B17" s="113" t="s">
        <v>9</v>
      </c>
      <c r="C17" s="129" t="s">
        <v>11</v>
      </c>
      <c r="D17" s="137">
        <v>1226285</v>
      </c>
      <c r="E17" s="49"/>
    </row>
    <row r="18" spans="1:5" ht="49.5">
      <c r="A18" s="145" t="s">
        <v>17</v>
      </c>
      <c r="B18" s="113" t="s">
        <v>9</v>
      </c>
      <c r="C18" s="129" t="s">
        <v>18</v>
      </c>
      <c r="D18" s="148">
        <v>441896</v>
      </c>
      <c r="E18" s="49"/>
    </row>
    <row r="19" spans="1:5" ht="49.5">
      <c r="A19" s="145" t="s">
        <v>21</v>
      </c>
      <c r="B19" s="113" t="s">
        <v>9</v>
      </c>
      <c r="C19" s="113" t="s">
        <v>22</v>
      </c>
      <c r="D19" s="137">
        <f>Вед.2020!G30</f>
        <v>4073156</v>
      </c>
      <c r="E19" s="49"/>
    </row>
    <row r="20" spans="1:5" ht="18.75">
      <c r="A20" s="144" t="s">
        <v>163</v>
      </c>
      <c r="B20" s="156" t="s">
        <v>9</v>
      </c>
      <c r="C20" s="156" t="s">
        <v>76</v>
      </c>
      <c r="D20" s="143">
        <f>[2]Вед.2019!G38</f>
        <v>25000</v>
      </c>
      <c r="E20" s="53"/>
    </row>
    <row r="21" spans="1:5" ht="16.5">
      <c r="A21" s="145" t="s">
        <v>29</v>
      </c>
      <c r="B21" s="113" t="s">
        <v>9</v>
      </c>
      <c r="C21" s="113" t="s">
        <v>30</v>
      </c>
      <c r="D21" s="137">
        <f>Вед.2020!G45</f>
        <v>138000</v>
      </c>
      <c r="E21" s="49"/>
    </row>
    <row r="22" spans="1:5" ht="20.25" customHeight="1">
      <c r="A22" s="157" t="s">
        <v>32</v>
      </c>
      <c r="B22" s="158" t="s">
        <v>11</v>
      </c>
      <c r="C22" s="159"/>
      <c r="D22" s="160">
        <f>D23</f>
        <v>316900</v>
      </c>
    </row>
    <row r="23" spans="1:5" ht="18.75" customHeight="1">
      <c r="A23" s="161" t="s">
        <v>33</v>
      </c>
      <c r="B23" s="162" t="s">
        <v>11</v>
      </c>
      <c r="C23" s="163" t="s">
        <v>18</v>
      </c>
      <c r="D23" s="164">
        <v>316900</v>
      </c>
      <c r="E23" s="49"/>
    </row>
    <row r="24" spans="1:5" ht="33">
      <c r="A24" s="134" t="s">
        <v>35</v>
      </c>
      <c r="B24" s="122" t="s">
        <v>18</v>
      </c>
      <c r="C24" s="122"/>
      <c r="D24" s="135">
        <f>D25+D26</f>
        <v>80500</v>
      </c>
    </row>
    <row r="25" spans="1:5" ht="17.25" customHeight="1">
      <c r="A25" s="161" t="s">
        <v>36</v>
      </c>
      <c r="B25" s="162" t="s">
        <v>18</v>
      </c>
      <c r="C25" s="162" t="s">
        <v>11</v>
      </c>
      <c r="D25" s="165">
        <v>13000</v>
      </c>
      <c r="E25" s="49"/>
    </row>
    <row r="26" spans="1:5" ht="15.75" customHeight="1">
      <c r="A26" s="184" t="s">
        <v>43</v>
      </c>
      <c r="B26" s="162" t="s">
        <v>18</v>
      </c>
      <c r="C26" s="162" t="s">
        <v>44</v>
      </c>
      <c r="D26" s="165">
        <v>67500</v>
      </c>
      <c r="E26" s="49"/>
    </row>
    <row r="27" spans="1:5" ht="18.75" customHeight="1">
      <c r="A27" s="134" t="s">
        <v>45</v>
      </c>
      <c r="B27" s="122" t="s">
        <v>22</v>
      </c>
      <c r="C27" s="122"/>
      <c r="D27" s="142">
        <f>+D28+D29</f>
        <v>9703600</v>
      </c>
    </row>
    <row r="28" spans="1:5" ht="16.5">
      <c r="A28" s="145" t="s">
        <v>47</v>
      </c>
      <c r="B28" s="129" t="s">
        <v>22</v>
      </c>
      <c r="C28" s="127" t="s">
        <v>39</v>
      </c>
      <c r="D28" s="137">
        <f>Вед.2020!G82</f>
        <v>9703600</v>
      </c>
      <c r="E28" s="49"/>
    </row>
    <row r="29" spans="1:5" ht="16.5">
      <c r="A29" s="109" t="s">
        <v>298</v>
      </c>
      <c r="B29" s="129" t="s">
        <v>22</v>
      </c>
      <c r="C29" s="127" t="s">
        <v>297</v>
      </c>
      <c r="D29" s="137">
        <v>0</v>
      </c>
      <c r="E29" s="49"/>
    </row>
    <row r="30" spans="1:5" ht="16.5">
      <c r="A30" s="134" t="s">
        <v>49</v>
      </c>
      <c r="B30" s="122" t="s">
        <v>50</v>
      </c>
      <c r="C30" s="122"/>
      <c r="D30" s="135">
        <f>D31+D32+D33+D34</f>
        <v>24897571.949999999</v>
      </c>
      <c r="E30" s="169"/>
    </row>
    <row r="31" spans="1:5" ht="16.5">
      <c r="A31" s="170" t="s">
        <v>51</v>
      </c>
      <c r="B31" s="171" t="s">
        <v>50</v>
      </c>
      <c r="C31" s="172" t="s">
        <v>9</v>
      </c>
      <c r="D31" s="173">
        <f>Вед.2020!G90</f>
        <v>6306825</v>
      </c>
      <c r="E31" s="49"/>
    </row>
    <row r="32" spans="1:5" ht="16.5">
      <c r="A32" s="145" t="s">
        <v>52</v>
      </c>
      <c r="B32" s="113" t="s">
        <v>50</v>
      </c>
      <c r="C32" s="113" t="s">
        <v>11</v>
      </c>
      <c r="D32" s="147">
        <f>Вед.2020!G104</f>
        <v>16620965</v>
      </c>
      <c r="E32" s="49"/>
    </row>
    <row r="33" spans="1:5" ht="16.5">
      <c r="A33" s="145" t="s">
        <v>55</v>
      </c>
      <c r="B33" s="129" t="s">
        <v>50</v>
      </c>
      <c r="C33" s="129" t="s">
        <v>18</v>
      </c>
      <c r="D33" s="147">
        <f>Вед.2020!G115</f>
        <v>1969781.95</v>
      </c>
      <c r="E33" s="49"/>
    </row>
    <row r="34" spans="1:5" ht="22.5" customHeight="1">
      <c r="A34" s="109" t="s">
        <v>269</v>
      </c>
      <c r="B34" s="129" t="s">
        <v>50</v>
      </c>
      <c r="C34" s="129" t="s">
        <v>50</v>
      </c>
      <c r="D34" s="147">
        <v>0</v>
      </c>
      <c r="E34" s="49"/>
    </row>
    <row r="35" spans="1:5" ht="16.5">
      <c r="A35" s="134" t="s">
        <v>61</v>
      </c>
      <c r="B35" s="122" t="s">
        <v>62</v>
      </c>
      <c r="C35" s="122"/>
      <c r="D35" s="135">
        <f>D36+D37</f>
        <v>12766401</v>
      </c>
    </row>
    <row r="36" spans="1:5" ht="16.5">
      <c r="A36" s="161" t="s">
        <v>38</v>
      </c>
      <c r="B36" s="162" t="s">
        <v>62</v>
      </c>
      <c r="C36" s="162" t="s">
        <v>9</v>
      </c>
      <c r="D36" s="165">
        <f>Вед.2020!G144</f>
        <v>10165790</v>
      </c>
      <c r="E36" s="49"/>
    </row>
    <row r="37" spans="1:5" ht="16.5">
      <c r="A37" s="145" t="s">
        <v>67</v>
      </c>
      <c r="B37" s="129" t="s">
        <v>62</v>
      </c>
      <c r="C37" s="129" t="s">
        <v>22</v>
      </c>
      <c r="D37" s="143">
        <f>Вед.2020!G161</f>
        <v>2600611</v>
      </c>
    </row>
    <row r="38" spans="1:5" ht="16.5">
      <c r="A38" s="134" t="s">
        <v>68</v>
      </c>
      <c r="B38" s="122" t="s">
        <v>44</v>
      </c>
      <c r="C38" s="122"/>
      <c r="D38" s="142">
        <f>D39+D40</f>
        <v>383648</v>
      </c>
    </row>
    <row r="39" spans="1:5" ht="16.5">
      <c r="A39" s="174" t="s">
        <v>69</v>
      </c>
      <c r="B39" s="166" t="s">
        <v>44</v>
      </c>
      <c r="C39" s="168" t="s">
        <v>9</v>
      </c>
      <c r="D39" s="167">
        <v>149148</v>
      </c>
    </row>
    <row r="40" spans="1:5" ht="16.5">
      <c r="A40" s="145" t="s">
        <v>72</v>
      </c>
      <c r="B40" s="129" t="s">
        <v>44</v>
      </c>
      <c r="C40" s="129" t="s">
        <v>18</v>
      </c>
      <c r="D40" s="143">
        <f>Вед.2020!G173</f>
        <v>234500</v>
      </c>
    </row>
    <row r="41" spans="1:5" ht="16.5">
      <c r="A41" s="176" t="s">
        <v>75</v>
      </c>
      <c r="B41" s="122" t="s">
        <v>76</v>
      </c>
      <c r="C41" s="122"/>
      <c r="D41" s="142">
        <f>D42</f>
        <v>4182993</v>
      </c>
      <c r="E41" s="175"/>
    </row>
    <row r="42" spans="1:5" ht="16.5">
      <c r="A42" s="108" t="s">
        <v>77</v>
      </c>
      <c r="B42" s="129" t="s">
        <v>76</v>
      </c>
      <c r="C42" s="113" t="s">
        <v>9</v>
      </c>
      <c r="D42" s="137">
        <f>Вед.2020!G190</f>
        <v>4182993</v>
      </c>
      <c r="E42" s="49"/>
    </row>
    <row r="43" spans="1:5" ht="18" customHeight="1" thickBot="1">
      <c r="A43" s="237" t="s">
        <v>80</v>
      </c>
      <c r="B43" s="238"/>
      <c r="C43" s="238"/>
      <c r="D43" s="239">
        <f>D16+D22+D24+D27+D30+D35+D38+D41</f>
        <v>58235950.950000003</v>
      </c>
    </row>
    <row r="44" spans="1:5" ht="18.75" customHeight="1">
      <c r="A44" s="90"/>
      <c r="C44" s="55"/>
      <c r="D44" s="56"/>
      <c r="E44" s="49"/>
    </row>
    <row r="45" spans="1:5" ht="21.75" customHeight="1">
      <c r="A45" s="90"/>
      <c r="C45" s="55"/>
      <c r="D45" s="56"/>
    </row>
    <row r="46" spans="1:5" ht="18.2" customHeight="1"/>
  </sheetData>
  <sheetProtection selectLockedCells="1" selectUnlockedCells="1"/>
  <mergeCells count="2">
    <mergeCell ref="A12:D12"/>
    <mergeCell ref="A13:D13"/>
  </mergeCells>
  <pageMargins left="1.5748031496062993" right="0" top="0.59055118110236227" bottom="0.59055118110236227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IS178"/>
  <sheetViews>
    <sheetView tabSelected="1" view="pageBreakPreview" topLeftCell="A61" zoomScaleNormal="80" workbookViewId="0">
      <selection activeCell="D126" sqref="D126"/>
    </sheetView>
  </sheetViews>
  <sheetFormatPr defaultRowHeight="12.75"/>
  <cols>
    <col min="1" max="1" width="69.85546875" style="77" customWidth="1"/>
    <col min="2" max="2" width="23.5703125" style="78" customWidth="1"/>
    <col min="3" max="3" width="10.28515625" style="79" customWidth="1"/>
    <col min="4" max="4" width="19" style="80" customWidth="1"/>
    <col min="5" max="5" width="7" style="79" customWidth="1"/>
    <col min="6" max="6" width="18.140625" style="79" customWidth="1"/>
    <col min="7" max="16384" width="9.140625" style="79"/>
  </cols>
  <sheetData>
    <row r="1" spans="1:253" ht="15.75">
      <c r="A1"/>
      <c r="B1" s="341" t="s">
        <v>285</v>
      </c>
      <c r="C1" s="262"/>
      <c r="D1" s="57"/>
      <c r="E1" s="57"/>
      <c r="F1" s="5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341" t="s">
        <v>336</v>
      </c>
      <c r="C2" s="262"/>
      <c r="D2" s="262"/>
      <c r="E2" s="262"/>
      <c r="F2" s="263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341" t="s">
        <v>3</v>
      </c>
      <c r="C3" s="262"/>
      <c r="D3" s="262"/>
      <c r="E3" s="262"/>
      <c r="F3" s="264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265" t="s">
        <v>337</v>
      </c>
      <c r="C4" s="266"/>
      <c r="D4" s="266"/>
      <c r="E4" s="266"/>
      <c r="F4" s="263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265" t="s">
        <v>348</v>
      </c>
      <c r="C5" s="266"/>
      <c r="D5" s="266"/>
      <c r="E5" s="266"/>
      <c r="F5" s="263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265" t="s">
        <v>338</v>
      </c>
      <c r="C6" s="267"/>
      <c r="D6" s="267"/>
      <c r="E6" s="267"/>
      <c r="F6" s="267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341" t="s">
        <v>339</v>
      </c>
      <c r="C7" s="262"/>
      <c r="D7" s="262"/>
      <c r="E7" s="267"/>
      <c r="F7" s="26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265" t="s">
        <v>357</v>
      </c>
      <c r="C8" s="266"/>
      <c r="D8" s="266"/>
      <c r="E8" s="266"/>
      <c r="F8" s="263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265" t="s">
        <v>367</v>
      </c>
      <c r="C9" s="266"/>
      <c r="D9" s="266"/>
      <c r="E9" s="266"/>
      <c r="F9" s="263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265" t="s">
        <v>372</v>
      </c>
      <c r="C10" s="266"/>
      <c r="D10" s="266"/>
      <c r="E10" s="266"/>
      <c r="F10" s="263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57"/>
      <c r="C11" s="210"/>
      <c r="D11" s="210"/>
      <c r="E11" s="57"/>
      <c r="F11" s="5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361" t="s">
        <v>216</v>
      </c>
      <c r="B12" s="361"/>
      <c r="C12" s="361"/>
      <c r="D12" s="361"/>
      <c r="E12" s="57"/>
      <c r="F12" s="57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361" t="s">
        <v>229</v>
      </c>
      <c r="B13" s="361"/>
      <c r="C13" s="361"/>
      <c r="D13" s="361"/>
      <c r="E13" s="362"/>
      <c r="F13" s="57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361" t="s">
        <v>217</v>
      </c>
      <c r="B14" s="361"/>
      <c r="C14" s="361"/>
      <c r="D14" s="361"/>
      <c r="E14" s="57"/>
      <c r="F14" s="57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363" t="s">
        <v>303</v>
      </c>
      <c r="B15" s="363"/>
      <c r="C15" s="363"/>
      <c r="D15" s="363"/>
      <c r="E15" s="362"/>
      <c r="F15" s="57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57"/>
      <c r="C16" s="210"/>
      <c r="D16" s="210"/>
      <c r="E16" s="57"/>
      <c r="F16" s="5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81"/>
      <c r="B17" s="82"/>
      <c r="C17" s="83"/>
      <c r="D17" s="7" t="s">
        <v>98</v>
      </c>
      <c r="E17" s="83"/>
      <c r="F17" s="53"/>
    </row>
    <row r="18" spans="1:9" ht="33.75" thickBot="1">
      <c r="A18" s="333" t="s">
        <v>100</v>
      </c>
      <c r="B18" s="334" t="s">
        <v>6</v>
      </c>
      <c r="C18" s="335" t="s">
        <v>7</v>
      </c>
      <c r="D18" s="340" t="s">
        <v>304</v>
      </c>
      <c r="E18" s="84"/>
      <c r="F18" s="84"/>
    </row>
    <row r="19" spans="1:9" ht="21" customHeight="1" thickBot="1">
      <c r="A19" s="336" t="s">
        <v>57</v>
      </c>
      <c r="B19" s="337"/>
      <c r="C19" s="338"/>
      <c r="D19" s="339">
        <f>D20+D24+D29+D38+D50+D62+D73+D79+D83+D87+D103+D116+D137+D124</f>
        <v>52032713.950000003</v>
      </c>
      <c r="E19" s="59"/>
      <c r="F19" s="85"/>
    </row>
    <row r="20" spans="1:9" ht="41.25" customHeight="1">
      <c r="A20" s="291" t="s">
        <v>313</v>
      </c>
      <c r="B20" s="292" t="s">
        <v>175</v>
      </c>
      <c r="C20" s="292"/>
      <c r="D20" s="293">
        <f>D21</f>
        <v>64400</v>
      </c>
      <c r="E20" s="86"/>
      <c r="F20" s="85"/>
    </row>
    <row r="21" spans="1:9" ht="18.75" customHeight="1" thickBot="1">
      <c r="A21" s="102" t="s">
        <v>178</v>
      </c>
      <c r="B21" s="66" t="s">
        <v>176</v>
      </c>
      <c r="C21" s="66"/>
      <c r="D21" s="183">
        <f>D22</f>
        <v>64400</v>
      </c>
      <c r="E21" s="86"/>
      <c r="F21" s="85"/>
    </row>
    <row r="22" spans="1:9" ht="17.25" customHeight="1" thickBot="1">
      <c r="A22" s="184" t="s">
        <v>46</v>
      </c>
      <c r="B22" s="66" t="s">
        <v>177</v>
      </c>
      <c r="C22" s="66"/>
      <c r="D22" s="183">
        <f>D23</f>
        <v>64400</v>
      </c>
      <c r="E22" s="86"/>
      <c r="F22" s="85"/>
      <c r="I22" s="244"/>
    </row>
    <row r="23" spans="1:9" ht="36.200000000000003" customHeight="1">
      <c r="A23" s="109" t="s">
        <v>25</v>
      </c>
      <c r="B23" s="66" t="s">
        <v>177</v>
      </c>
      <c r="C23" s="66" t="s">
        <v>26</v>
      </c>
      <c r="D23" s="183">
        <v>64400</v>
      </c>
      <c r="E23" s="86"/>
      <c r="F23" s="85"/>
    </row>
    <row r="24" spans="1:9" ht="50.25" customHeight="1">
      <c r="A24" s="181" t="s">
        <v>309</v>
      </c>
      <c r="B24" s="64" t="s">
        <v>171</v>
      </c>
      <c r="C24" s="64"/>
      <c r="D24" s="182">
        <f>D25</f>
        <v>67500</v>
      </c>
      <c r="E24" s="87"/>
      <c r="F24" s="85"/>
    </row>
    <row r="25" spans="1:9" ht="37.35" customHeight="1">
      <c r="A25" s="102" t="s">
        <v>174</v>
      </c>
      <c r="B25" s="66" t="s">
        <v>172</v>
      </c>
      <c r="C25" s="66"/>
      <c r="D25" s="183">
        <f>D26</f>
        <v>67500</v>
      </c>
      <c r="E25" s="87"/>
      <c r="F25" s="85"/>
    </row>
    <row r="26" spans="1:9" ht="37.35" customHeight="1">
      <c r="A26" s="116" t="s">
        <v>218</v>
      </c>
      <c r="B26" s="66" t="s">
        <v>173</v>
      </c>
      <c r="C26" s="66"/>
      <c r="D26" s="183">
        <f>D28+D27</f>
        <v>67500</v>
      </c>
      <c r="E26" s="87"/>
      <c r="F26" s="85"/>
    </row>
    <row r="27" spans="1:9" ht="37.35" customHeight="1">
      <c r="A27" s="116" t="s">
        <v>15</v>
      </c>
      <c r="B27" s="66" t="s">
        <v>173</v>
      </c>
      <c r="C27" s="66" t="s">
        <v>16</v>
      </c>
      <c r="D27" s="183">
        <v>12000</v>
      </c>
      <c r="E27" s="87"/>
      <c r="F27" s="85"/>
    </row>
    <row r="28" spans="1:9" ht="37.35" customHeight="1">
      <c r="A28" s="109" t="s">
        <v>25</v>
      </c>
      <c r="B28" s="66" t="s">
        <v>173</v>
      </c>
      <c r="C28" s="66" t="s">
        <v>26</v>
      </c>
      <c r="D28" s="183">
        <v>55500</v>
      </c>
      <c r="E28" s="87"/>
      <c r="F28" s="85"/>
    </row>
    <row r="29" spans="1:9" ht="36" customHeight="1">
      <c r="A29" s="201" t="s">
        <v>322</v>
      </c>
      <c r="B29" s="64" t="s">
        <v>196</v>
      </c>
      <c r="C29" s="64"/>
      <c r="D29" s="182">
        <f>D30+D33</f>
        <v>61500</v>
      </c>
      <c r="E29" s="87"/>
      <c r="F29" s="85"/>
    </row>
    <row r="30" spans="1:9" ht="18.75" customHeight="1">
      <c r="A30" s="254" t="s">
        <v>226</v>
      </c>
      <c r="B30" s="66" t="s">
        <v>193</v>
      </c>
      <c r="C30" s="66"/>
      <c r="D30" s="183">
        <f>D31</f>
        <v>18000</v>
      </c>
      <c r="E30" s="87"/>
      <c r="F30" s="85"/>
    </row>
    <row r="31" spans="1:9" ht="21" customHeight="1">
      <c r="A31" s="254" t="s">
        <v>227</v>
      </c>
      <c r="B31" s="66" t="s">
        <v>264</v>
      </c>
      <c r="C31" s="66"/>
      <c r="D31" s="183">
        <f>D32</f>
        <v>18000</v>
      </c>
      <c r="E31" s="87"/>
      <c r="F31" s="85"/>
    </row>
    <row r="32" spans="1:9" ht="33.75" customHeight="1">
      <c r="A32" s="105" t="s">
        <v>25</v>
      </c>
      <c r="B32" s="66" t="s">
        <v>264</v>
      </c>
      <c r="C32" s="66" t="s">
        <v>26</v>
      </c>
      <c r="D32" s="183">
        <v>18000</v>
      </c>
      <c r="E32" s="87"/>
      <c r="F32" s="85"/>
    </row>
    <row r="33" spans="1:6" ht="18" customHeight="1">
      <c r="A33" s="105" t="s">
        <v>221</v>
      </c>
      <c r="B33" s="66" t="s">
        <v>246</v>
      </c>
      <c r="C33" s="66"/>
      <c r="D33" s="183">
        <f>D34</f>
        <v>43500</v>
      </c>
      <c r="E33" s="87"/>
      <c r="F33" s="85"/>
    </row>
    <row r="34" spans="1:6" ht="18.75" customHeight="1">
      <c r="A34" s="109" t="s">
        <v>46</v>
      </c>
      <c r="B34" s="66" t="s">
        <v>247</v>
      </c>
      <c r="C34" s="66"/>
      <c r="D34" s="183">
        <f>D36+D35+D37</f>
        <v>43500</v>
      </c>
      <c r="E34" s="87"/>
      <c r="F34" s="85"/>
    </row>
    <row r="35" spans="1:6" ht="34.5" customHeight="1">
      <c r="A35" s="308" t="s">
        <v>15</v>
      </c>
      <c r="B35" s="69" t="s">
        <v>247</v>
      </c>
      <c r="C35" s="69" t="s">
        <v>16</v>
      </c>
      <c r="D35" s="187">
        <v>0</v>
      </c>
      <c r="E35" s="87"/>
      <c r="F35" s="85"/>
    </row>
    <row r="36" spans="1:6" ht="33.75" customHeight="1">
      <c r="A36" s="146" t="s">
        <v>25</v>
      </c>
      <c r="B36" s="272" t="s">
        <v>247</v>
      </c>
      <c r="C36" s="69" t="s">
        <v>26</v>
      </c>
      <c r="D36" s="187">
        <v>24500</v>
      </c>
      <c r="E36" s="87"/>
      <c r="F36" s="87"/>
    </row>
    <row r="37" spans="1:6" ht="19.5" customHeight="1">
      <c r="A37" s="138" t="s">
        <v>283</v>
      </c>
      <c r="B37" s="272" t="s">
        <v>247</v>
      </c>
      <c r="C37" s="69" t="s">
        <v>281</v>
      </c>
      <c r="D37" s="187">
        <v>19000</v>
      </c>
      <c r="E37" s="87"/>
      <c r="F37" s="87"/>
    </row>
    <row r="38" spans="1:6" ht="51" customHeight="1">
      <c r="A38" s="186" t="s">
        <v>316</v>
      </c>
      <c r="B38" s="68" t="s">
        <v>222</v>
      </c>
      <c r="C38" s="68"/>
      <c r="D38" s="189">
        <f>D39+D44+D47</f>
        <v>4173493</v>
      </c>
      <c r="E38" s="87"/>
      <c r="F38" s="85"/>
    </row>
    <row r="39" spans="1:6" ht="18.75" customHeight="1">
      <c r="A39" s="102" t="s">
        <v>214</v>
      </c>
      <c r="B39" s="71" t="s">
        <v>206</v>
      </c>
      <c r="C39" s="71"/>
      <c r="D39" s="190">
        <f>D40</f>
        <v>3193943</v>
      </c>
      <c r="E39" s="87"/>
      <c r="F39" s="85"/>
    </row>
    <row r="40" spans="1:6" ht="17.25" customHeight="1">
      <c r="A40" s="116" t="s">
        <v>64</v>
      </c>
      <c r="B40" s="71" t="s">
        <v>258</v>
      </c>
      <c r="C40" s="71"/>
      <c r="D40" s="190">
        <f>D41+D42+D43</f>
        <v>3193943</v>
      </c>
      <c r="E40" s="87"/>
      <c r="F40" s="85"/>
    </row>
    <row r="41" spans="1:6" ht="16.5" customHeight="1">
      <c r="A41" s="109" t="s">
        <v>65</v>
      </c>
      <c r="B41" s="71" t="s">
        <v>258</v>
      </c>
      <c r="C41" s="71" t="s">
        <v>66</v>
      </c>
      <c r="D41" s="190">
        <v>1804841</v>
      </c>
      <c r="E41" s="87"/>
      <c r="F41" s="85"/>
    </row>
    <row r="42" spans="1:6" ht="37.5" customHeight="1">
      <c r="A42" s="109" t="s">
        <v>25</v>
      </c>
      <c r="B42" s="71" t="s">
        <v>258</v>
      </c>
      <c r="C42" s="71" t="s">
        <v>26</v>
      </c>
      <c r="D42" s="190">
        <v>1070102</v>
      </c>
      <c r="E42" s="87"/>
      <c r="F42" s="85"/>
    </row>
    <row r="43" spans="1:6" ht="16.5" customHeight="1">
      <c r="A43" s="184" t="s">
        <v>27</v>
      </c>
      <c r="B43" s="71" t="s">
        <v>258</v>
      </c>
      <c r="C43" s="120" t="s">
        <v>28</v>
      </c>
      <c r="D43" s="190">
        <v>319000</v>
      </c>
      <c r="E43" s="87"/>
      <c r="F43" s="85"/>
    </row>
    <row r="44" spans="1:6" ht="32.25" customHeight="1">
      <c r="A44" s="106" t="s">
        <v>215</v>
      </c>
      <c r="B44" s="71" t="s">
        <v>259</v>
      </c>
      <c r="C44" s="120"/>
      <c r="D44" s="190">
        <f>D45</f>
        <v>289550</v>
      </c>
      <c r="E44" s="87"/>
      <c r="F44" s="85"/>
    </row>
    <row r="45" spans="1:6" ht="19.5" customHeight="1">
      <c r="A45" s="106" t="s">
        <v>79</v>
      </c>
      <c r="B45" s="71" t="s">
        <v>260</v>
      </c>
      <c r="C45" s="120"/>
      <c r="D45" s="190">
        <f>D46</f>
        <v>289550</v>
      </c>
      <c r="E45" s="87"/>
      <c r="F45" s="85"/>
    </row>
    <row r="46" spans="1:6" ht="36.75" customHeight="1">
      <c r="A46" s="109" t="s">
        <v>25</v>
      </c>
      <c r="B46" s="71" t="s">
        <v>260</v>
      </c>
      <c r="C46" s="120" t="s">
        <v>26</v>
      </c>
      <c r="D46" s="190">
        <v>289550</v>
      </c>
      <c r="E46" s="87"/>
      <c r="F46" s="85"/>
    </row>
    <row r="47" spans="1:6" ht="17.25" customHeight="1">
      <c r="A47" s="353" t="s">
        <v>363</v>
      </c>
      <c r="B47" s="71" t="s">
        <v>362</v>
      </c>
      <c r="C47" s="120"/>
      <c r="D47" s="190">
        <f>D48</f>
        <v>690000</v>
      </c>
      <c r="E47" s="87"/>
      <c r="F47" s="85"/>
    </row>
    <row r="48" spans="1:6" ht="18" customHeight="1">
      <c r="A48" s="353" t="s">
        <v>364</v>
      </c>
      <c r="B48" s="71" t="s">
        <v>361</v>
      </c>
      <c r="C48" s="120"/>
      <c r="D48" s="190">
        <f>D49</f>
        <v>690000</v>
      </c>
      <c r="E48" s="87"/>
      <c r="F48" s="85"/>
    </row>
    <row r="49" spans="1:6" ht="36.75" customHeight="1">
      <c r="A49" s="355" t="s">
        <v>25</v>
      </c>
      <c r="B49" s="71" t="s">
        <v>361</v>
      </c>
      <c r="C49" s="120" t="s">
        <v>26</v>
      </c>
      <c r="D49" s="190">
        <v>690000</v>
      </c>
      <c r="E49" s="87"/>
      <c r="F49" s="85"/>
    </row>
    <row r="50" spans="1:6" ht="55.5" customHeight="1">
      <c r="A50" s="188" t="s">
        <v>312</v>
      </c>
      <c r="B50" s="202" t="s">
        <v>211</v>
      </c>
      <c r="C50" s="202"/>
      <c r="D50" s="182">
        <f>D51+D56+D59</f>
        <v>16620965</v>
      </c>
      <c r="E50" s="87"/>
      <c r="F50" s="85"/>
    </row>
    <row r="51" spans="1:6" ht="19.5" customHeight="1">
      <c r="A51" s="108" t="s">
        <v>225</v>
      </c>
      <c r="B51" s="125" t="s">
        <v>223</v>
      </c>
      <c r="C51" s="125"/>
      <c r="D51" s="183">
        <f>D52+D54</f>
        <v>404295</v>
      </c>
      <c r="E51" s="87"/>
      <c r="F51" s="85"/>
    </row>
    <row r="52" spans="1:6" ht="19.5" customHeight="1">
      <c r="A52" s="108" t="s">
        <v>284</v>
      </c>
      <c r="B52" s="125" t="s">
        <v>249</v>
      </c>
      <c r="C52" s="125"/>
      <c r="D52" s="286">
        <f>D53</f>
        <v>0</v>
      </c>
      <c r="E52" s="87"/>
      <c r="F52" s="85"/>
    </row>
    <row r="53" spans="1:6" ht="18.75" customHeight="1">
      <c r="A53" s="146" t="s">
        <v>219</v>
      </c>
      <c r="B53" s="125" t="s">
        <v>249</v>
      </c>
      <c r="C53" s="125" t="s">
        <v>220</v>
      </c>
      <c r="D53" s="219">
        <v>0</v>
      </c>
      <c r="E53" s="87"/>
      <c r="F53" s="85"/>
    </row>
    <row r="54" spans="1:6" ht="19.5" customHeight="1">
      <c r="A54" s="150" t="s">
        <v>288</v>
      </c>
      <c r="B54" s="69" t="s">
        <v>289</v>
      </c>
      <c r="C54" s="125"/>
      <c r="D54" s="137">
        <f>D55</f>
        <v>404295</v>
      </c>
      <c r="E54" s="87"/>
      <c r="F54" s="85"/>
    </row>
    <row r="55" spans="1:6" ht="33.75" customHeight="1">
      <c r="A55" s="109" t="s">
        <v>25</v>
      </c>
      <c r="B55" s="127" t="s">
        <v>289</v>
      </c>
      <c r="C55" s="125" t="s">
        <v>26</v>
      </c>
      <c r="D55" s="137">
        <v>404295</v>
      </c>
      <c r="E55" s="87"/>
      <c r="F55" s="85"/>
    </row>
    <row r="56" spans="1:6" ht="21" customHeight="1">
      <c r="A56" s="276" t="s">
        <v>188</v>
      </c>
      <c r="B56" s="236" t="s">
        <v>240</v>
      </c>
      <c r="C56" s="236"/>
      <c r="D56" s="185">
        <f>D57</f>
        <v>0</v>
      </c>
      <c r="E56" s="87"/>
      <c r="F56" s="85"/>
    </row>
    <row r="57" spans="1:6" ht="36.75" customHeight="1">
      <c r="A57" s="110" t="s">
        <v>189</v>
      </c>
      <c r="B57" s="65" t="s">
        <v>245</v>
      </c>
      <c r="C57" s="65"/>
      <c r="D57" s="183">
        <f>D58</f>
        <v>0</v>
      </c>
      <c r="E57" s="87"/>
      <c r="F57" s="85"/>
    </row>
    <row r="58" spans="1:6" ht="21" customHeight="1">
      <c r="A58" s="191" t="s">
        <v>53</v>
      </c>
      <c r="B58" s="193" t="s">
        <v>245</v>
      </c>
      <c r="C58" s="192" t="s">
        <v>54</v>
      </c>
      <c r="D58" s="194">
        <v>0</v>
      </c>
      <c r="E58" s="87"/>
      <c r="F58" s="85"/>
    </row>
    <row r="59" spans="1:6" ht="35.25" customHeight="1">
      <c r="A59" s="146" t="s">
        <v>332</v>
      </c>
      <c r="B59" s="127" t="s">
        <v>265</v>
      </c>
      <c r="C59" s="126"/>
      <c r="D59" s="137">
        <f>D60</f>
        <v>16216670</v>
      </c>
      <c r="E59" s="87"/>
      <c r="F59" s="85"/>
    </row>
    <row r="60" spans="1:6" ht="67.5" customHeight="1">
      <c r="A60" s="146" t="s">
        <v>333</v>
      </c>
      <c r="B60" s="127" t="s">
        <v>335</v>
      </c>
      <c r="C60" s="126"/>
      <c r="D60" s="137">
        <f>D61</f>
        <v>16216670</v>
      </c>
      <c r="E60" s="87"/>
      <c r="F60" s="85"/>
    </row>
    <row r="61" spans="1:6" ht="19.5" customHeight="1">
      <c r="A61" s="191" t="s">
        <v>53</v>
      </c>
      <c r="B61" s="127" t="s">
        <v>335</v>
      </c>
      <c r="C61" s="126" t="s">
        <v>54</v>
      </c>
      <c r="D61" s="137">
        <v>16216670</v>
      </c>
      <c r="E61" s="87"/>
      <c r="F61" s="85"/>
    </row>
    <row r="62" spans="1:6" ht="55.5" customHeight="1">
      <c r="A62" s="305" t="s">
        <v>307</v>
      </c>
      <c r="B62" s="306" t="s">
        <v>183</v>
      </c>
      <c r="C62" s="306"/>
      <c r="D62" s="307">
        <f>D63+D70</f>
        <v>50500</v>
      </c>
      <c r="E62" s="87"/>
      <c r="F62" s="85"/>
    </row>
    <row r="63" spans="1:6" ht="15" customHeight="1">
      <c r="A63" s="103" t="s">
        <v>169</v>
      </c>
      <c r="B63" s="198" t="s">
        <v>233</v>
      </c>
      <c r="C63" s="214"/>
      <c r="D63" s="215">
        <f>D64+D68</f>
        <v>41000</v>
      </c>
      <c r="E63" s="87"/>
      <c r="F63" s="85"/>
    </row>
    <row r="64" spans="1:6" ht="36" customHeight="1">
      <c r="A64" s="234" t="s">
        <v>37</v>
      </c>
      <c r="B64" s="66" t="s">
        <v>243</v>
      </c>
      <c r="C64" s="69"/>
      <c r="D64" s="183">
        <f>D66+D65+D67</f>
        <v>11000</v>
      </c>
      <c r="E64" s="87"/>
      <c r="F64" s="85"/>
    </row>
    <row r="65" spans="1:6" ht="36.75" customHeight="1">
      <c r="A65" s="116" t="s">
        <v>15</v>
      </c>
      <c r="B65" s="66" t="s">
        <v>243</v>
      </c>
      <c r="C65" s="69" t="s">
        <v>16</v>
      </c>
      <c r="D65" s="183">
        <v>7000</v>
      </c>
      <c r="E65" s="87"/>
      <c r="F65" s="85"/>
    </row>
    <row r="66" spans="1:6" ht="35.25" customHeight="1">
      <c r="A66" s="273" t="s">
        <v>25</v>
      </c>
      <c r="B66" s="66" t="s">
        <v>243</v>
      </c>
      <c r="C66" s="66" t="s">
        <v>26</v>
      </c>
      <c r="D66" s="183">
        <v>4000</v>
      </c>
      <c r="E66" s="87"/>
      <c r="F66" s="85"/>
    </row>
    <row r="67" spans="1:6" ht="20.25" customHeight="1">
      <c r="A67" s="138" t="s">
        <v>283</v>
      </c>
      <c r="B67" s="66" t="s">
        <v>243</v>
      </c>
      <c r="C67" s="66" t="s">
        <v>281</v>
      </c>
      <c r="D67" s="183">
        <v>0</v>
      </c>
      <c r="E67" s="87"/>
      <c r="F67" s="85"/>
    </row>
    <row r="68" spans="1:6" ht="34.5" customHeight="1">
      <c r="A68" s="230" t="s">
        <v>239</v>
      </c>
      <c r="B68" s="66" t="s">
        <v>266</v>
      </c>
      <c r="C68" s="66"/>
      <c r="D68" s="183">
        <f>D69</f>
        <v>30000</v>
      </c>
      <c r="E68" s="87"/>
      <c r="F68" s="85"/>
    </row>
    <row r="69" spans="1:6" ht="35.25" customHeight="1">
      <c r="A69" s="114" t="s">
        <v>25</v>
      </c>
      <c r="B69" s="66" t="s">
        <v>266</v>
      </c>
      <c r="C69" s="66" t="s">
        <v>26</v>
      </c>
      <c r="D69" s="183">
        <v>30000</v>
      </c>
      <c r="E69" s="87"/>
      <c r="F69" s="85"/>
    </row>
    <row r="70" spans="1:6" ht="19.5" customHeight="1">
      <c r="A70" s="107" t="s">
        <v>213</v>
      </c>
      <c r="B70" s="71" t="s">
        <v>256</v>
      </c>
      <c r="C70" s="71"/>
      <c r="D70" s="190">
        <f>D71</f>
        <v>9500</v>
      </c>
      <c r="E70" s="87"/>
      <c r="F70" s="85"/>
    </row>
    <row r="71" spans="1:6" ht="36" customHeight="1">
      <c r="A71" s="119" t="s">
        <v>78</v>
      </c>
      <c r="B71" s="66" t="s">
        <v>267</v>
      </c>
      <c r="C71" s="71"/>
      <c r="D71" s="190">
        <f>D72</f>
        <v>9500</v>
      </c>
      <c r="E71" s="87"/>
      <c r="F71" s="85"/>
    </row>
    <row r="72" spans="1:6" ht="36.75" customHeight="1">
      <c r="A72" s="114" t="s">
        <v>25</v>
      </c>
      <c r="B72" s="66" t="s">
        <v>267</v>
      </c>
      <c r="C72" s="71" t="s">
        <v>26</v>
      </c>
      <c r="D72" s="190">
        <f>[2]Вед.2019!G193</f>
        <v>9500</v>
      </c>
      <c r="E72" s="87"/>
      <c r="F72" s="85"/>
    </row>
    <row r="73" spans="1:6" ht="53.25" customHeight="1">
      <c r="A73" s="253" t="s">
        <v>310</v>
      </c>
      <c r="B73" s="232" t="s">
        <v>179</v>
      </c>
      <c r="C73" s="232"/>
      <c r="D73" s="233">
        <f>D74+D77</f>
        <v>9703600</v>
      </c>
      <c r="E73" s="87"/>
      <c r="F73" s="85"/>
    </row>
    <row r="74" spans="1:6" ht="33.75" customHeight="1">
      <c r="A74" s="220" t="s">
        <v>182</v>
      </c>
      <c r="B74" s="198" t="s">
        <v>180</v>
      </c>
      <c r="C74" s="198"/>
      <c r="D74" s="215">
        <f>D75</f>
        <v>521600</v>
      </c>
      <c r="E74" s="87"/>
      <c r="F74" s="85"/>
    </row>
    <row r="75" spans="1:6" ht="36.75" customHeight="1">
      <c r="A75" s="221" t="s">
        <v>48</v>
      </c>
      <c r="B75" s="69" t="s">
        <v>181</v>
      </c>
      <c r="C75" s="66"/>
      <c r="D75" s="185">
        <f>D76</f>
        <v>521600</v>
      </c>
      <c r="E75" s="87"/>
      <c r="F75" s="85"/>
    </row>
    <row r="76" spans="1:6" ht="37.5" customHeight="1">
      <c r="A76" s="146" t="s">
        <v>25</v>
      </c>
      <c r="B76" s="127" t="s">
        <v>181</v>
      </c>
      <c r="C76" s="272" t="s">
        <v>26</v>
      </c>
      <c r="D76" s="247">
        <v>521600</v>
      </c>
      <c r="E76" s="87"/>
      <c r="F76" s="85"/>
    </row>
    <row r="77" spans="1:6" ht="18" customHeight="1">
      <c r="A77" s="149" t="s">
        <v>293</v>
      </c>
      <c r="B77" s="127" t="s">
        <v>292</v>
      </c>
      <c r="C77" s="297"/>
      <c r="D77" s="137">
        <f>D78</f>
        <v>9182000</v>
      </c>
      <c r="E77" s="87"/>
      <c r="F77" s="85"/>
    </row>
    <row r="78" spans="1:6" ht="51" customHeight="1">
      <c r="A78" s="149" t="s">
        <v>305</v>
      </c>
      <c r="B78" s="127" t="s">
        <v>291</v>
      </c>
      <c r="C78" s="297" t="s">
        <v>321</v>
      </c>
      <c r="D78" s="137">
        <v>9182000</v>
      </c>
      <c r="E78" s="87"/>
      <c r="F78" s="85"/>
    </row>
    <row r="79" spans="1:6" ht="51" customHeight="1">
      <c r="A79" s="295" t="s">
        <v>308</v>
      </c>
      <c r="B79" s="296" t="s">
        <v>184</v>
      </c>
      <c r="C79" s="204"/>
      <c r="D79" s="298">
        <f>D81</f>
        <v>2000</v>
      </c>
      <c r="E79" s="87"/>
      <c r="F79" s="85"/>
    </row>
    <row r="80" spans="1:6" ht="18" customHeight="1">
      <c r="A80" s="140" t="s">
        <v>170</v>
      </c>
      <c r="B80" s="69" t="s">
        <v>185</v>
      </c>
      <c r="C80" s="69"/>
      <c r="D80" s="187">
        <f>D81</f>
        <v>2000</v>
      </c>
      <c r="E80" s="87"/>
      <c r="F80" s="85"/>
    </row>
    <row r="81" spans="1:6" ht="33.75" customHeight="1">
      <c r="A81" s="104" t="s">
        <v>37</v>
      </c>
      <c r="B81" s="71" t="s">
        <v>244</v>
      </c>
      <c r="C81" s="69"/>
      <c r="D81" s="187">
        <f>D82</f>
        <v>2000</v>
      </c>
      <c r="E81" s="87"/>
      <c r="F81" s="85"/>
    </row>
    <row r="82" spans="1:6" ht="36" customHeight="1">
      <c r="A82" s="105" t="s">
        <v>25</v>
      </c>
      <c r="B82" s="120" t="s">
        <v>244</v>
      </c>
      <c r="C82" s="69" t="s">
        <v>26</v>
      </c>
      <c r="D82" s="187">
        <f>[2]Вед.2019!G73</f>
        <v>2000</v>
      </c>
      <c r="E82" s="87"/>
      <c r="F82" s="85"/>
    </row>
    <row r="83" spans="1:6" ht="51" customHeight="1">
      <c r="A83" s="246" t="s">
        <v>318</v>
      </c>
      <c r="B83" s="124" t="s">
        <v>195</v>
      </c>
      <c r="C83" s="124"/>
      <c r="D83" s="136">
        <f>D84</f>
        <v>0</v>
      </c>
      <c r="E83" s="87"/>
      <c r="F83" s="85"/>
    </row>
    <row r="84" spans="1:6" ht="24.75" customHeight="1">
      <c r="A84" s="224" t="s">
        <v>238</v>
      </c>
      <c r="B84" s="248" t="s">
        <v>194</v>
      </c>
      <c r="C84" s="168"/>
      <c r="D84" s="249">
        <f>D85</f>
        <v>0</v>
      </c>
      <c r="E84" s="87"/>
      <c r="F84" s="85"/>
    </row>
    <row r="85" spans="1:6" ht="34.5" customHeight="1">
      <c r="A85" s="224" t="s">
        <v>237</v>
      </c>
      <c r="B85" s="226" t="s">
        <v>268</v>
      </c>
      <c r="C85" s="127"/>
      <c r="D85" s="223">
        <f>D86</f>
        <v>0</v>
      </c>
      <c r="E85" s="87"/>
      <c r="F85" s="85"/>
    </row>
    <row r="86" spans="1:6" ht="33.75" customHeight="1">
      <c r="A86" s="231" t="s">
        <v>235</v>
      </c>
      <c r="B86" s="227" t="s">
        <v>268</v>
      </c>
      <c r="C86" s="127" t="s">
        <v>26</v>
      </c>
      <c r="D86" s="223">
        <v>0</v>
      </c>
      <c r="E86" s="87"/>
      <c r="F86" s="85"/>
    </row>
    <row r="87" spans="1:6" ht="52.5" customHeight="1">
      <c r="A87" s="181" t="s">
        <v>323</v>
      </c>
      <c r="B87" s="68" t="s">
        <v>202</v>
      </c>
      <c r="C87" s="72"/>
      <c r="D87" s="182">
        <f>D88+D96+D100</f>
        <v>12766401</v>
      </c>
      <c r="E87" s="87"/>
      <c r="F87" s="85"/>
    </row>
    <row r="88" spans="1:6" s="90" customFormat="1" ht="21.75" customHeight="1">
      <c r="A88" s="115" t="s">
        <v>197</v>
      </c>
      <c r="B88" s="66" t="s">
        <v>198</v>
      </c>
      <c r="C88" s="70"/>
      <c r="D88" s="183">
        <f>D89+D94</f>
        <v>9640790</v>
      </c>
      <c r="E88" s="88"/>
      <c r="F88" s="89"/>
    </row>
    <row r="89" spans="1:6" s="90" customFormat="1" ht="19.5" customHeight="1">
      <c r="A89" s="116" t="s">
        <v>64</v>
      </c>
      <c r="B89" s="66" t="s">
        <v>199</v>
      </c>
      <c r="C89" s="70"/>
      <c r="D89" s="183">
        <f>D90+D91+D93+D92</f>
        <v>8411880</v>
      </c>
      <c r="E89" s="88"/>
      <c r="F89" s="89"/>
    </row>
    <row r="90" spans="1:6" s="90" customFormat="1" ht="18" customHeight="1">
      <c r="A90" s="109" t="s">
        <v>65</v>
      </c>
      <c r="B90" s="66" t="s">
        <v>199</v>
      </c>
      <c r="C90" s="71" t="s">
        <v>66</v>
      </c>
      <c r="D90" s="183">
        <v>5292567</v>
      </c>
      <c r="E90" s="88"/>
      <c r="F90" s="89"/>
    </row>
    <row r="91" spans="1:6" s="90" customFormat="1" ht="32.25" customHeight="1">
      <c r="A91" s="114" t="s">
        <v>25</v>
      </c>
      <c r="B91" s="66" t="s">
        <v>199</v>
      </c>
      <c r="C91" s="66" t="s">
        <v>26</v>
      </c>
      <c r="D91" s="183">
        <v>2842313</v>
      </c>
      <c r="E91" s="88"/>
      <c r="F91" s="89"/>
    </row>
    <row r="92" spans="1:6" s="90" customFormat="1" ht="18" customHeight="1">
      <c r="A92" s="235" t="s">
        <v>241</v>
      </c>
      <c r="B92" s="66" t="s">
        <v>199</v>
      </c>
      <c r="C92" s="66" t="s">
        <v>242</v>
      </c>
      <c r="D92" s="183">
        <v>28000</v>
      </c>
      <c r="E92" s="88"/>
      <c r="F92" s="89"/>
    </row>
    <row r="93" spans="1:6" s="90" customFormat="1" ht="18" customHeight="1">
      <c r="A93" s="184" t="s">
        <v>27</v>
      </c>
      <c r="B93" s="66" t="s">
        <v>199</v>
      </c>
      <c r="C93" s="71" t="s">
        <v>28</v>
      </c>
      <c r="D93" s="190">
        <v>249000</v>
      </c>
      <c r="E93" s="88"/>
      <c r="F93" s="89"/>
    </row>
    <row r="94" spans="1:6" s="90" customFormat="1" ht="20.25" customHeight="1">
      <c r="A94" s="275" t="s">
        <v>200</v>
      </c>
      <c r="B94" s="69" t="s">
        <v>201</v>
      </c>
      <c r="C94" s="69"/>
      <c r="D94" s="222">
        <f>D95</f>
        <v>1228910</v>
      </c>
      <c r="E94" s="88"/>
      <c r="F94" s="89"/>
    </row>
    <row r="95" spans="1:6" s="90" customFormat="1" ht="36.75" customHeight="1">
      <c r="A95" s="277" t="s">
        <v>25</v>
      </c>
      <c r="B95" s="287" t="s">
        <v>201</v>
      </c>
      <c r="C95" s="287" t="s">
        <v>26</v>
      </c>
      <c r="D95" s="294">
        <v>1228910</v>
      </c>
      <c r="E95" s="88"/>
      <c r="F95" s="89"/>
    </row>
    <row r="96" spans="1:6" s="90" customFormat="1" ht="20.25" customHeight="1">
      <c r="A96" s="117" t="s">
        <v>203</v>
      </c>
      <c r="B96" s="66" t="s">
        <v>204</v>
      </c>
      <c r="C96" s="66"/>
      <c r="D96" s="183">
        <f>D97</f>
        <v>2600611</v>
      </c>
      <c r="E96" s="88"/>
      <c r="F96" s="89"/>
    </row>
    <row r="97" spans="1:6" s="90" customFormat="1" ht="36.75" customHeight="1">
      <c r="A97" s="116" t="s">
        <v>224</v>
      </c>
      <c r="B97" s="70" t="s">
        <v>205</v>
      </c>
      <c r="C97" s="71"/>
      <c r="D97" s="190">
        <f>D98+D99</f>
        <v>2600611</v>
      </c>
      <c r="E97" s="88"/>
      <c r="F97" s="89"/>
    </row>
    <row r="98" spans="1:6" s="90" customFormat="1" ht="32.25" customHeight="1">
      <c r="A98" s="116" t="s">
        <v>15</v>
      </c>
      <c r="B98" s="70" t="s">
        <v>205</v>
      </c>
      <c r="C98" s="71" t="s">
        <v>16</v>
      </c>
      <c r="D98" s="190">
        <v>2245811</v>
      </c>
      <c r="E98" s="88"/>
      <c r="F98" s="89"/>
    </row>
    <row r="99" spans="1:6" s="90" customFormat="1" ht="33" customHeight="1">
      <c r="A99" s="221" t="s">
        <v>25</v>
      </c>
      <c r="B99" s="70" t="s">
        <v>205</v>
      </c>
      <c r="C99" s="71" t="s">
        <v>26</v>
      </c>
      <c r="D99" s="190">
        <v>354800</v>
      </c>
      <c r="E99" s="88"/>
      <c r="F99" s="89"/>
    </row>
    <row r="100" spans="1:6" s="90" customFormat="1" ht="18.75" customHeight="1">
      <c r="A100" s="352" t="s">
        <v>276</v>
      </c>
      <c r="B100" s="354" t="s">
        <v>290</v>
      </c>
      <c r="C100" s="71"/>
      <c r="D100" s="190">
        <f>D101</f>
        <v>525000</v>
      </c>
      <c r="E100" s="88"/>
      <c r="F100" s="89"/>
    </row>
    <row r="101" spans="1:6" s="90" customFormat="1" ht="16.5" customHeight="1">
      <c r="A101" s="351" t="s">
        <v>359</v>
      </c>
      <c r="B101" s="70" t="s">
        <v>360</v>
      </c>
      <c r="C101" s="71"/>
      <c r="D101" s="190">
        <f>D102</f>
        <v>525000</v>
      </c>
      <c r="E101" s="88"/>
      <c r="F101" s="89"/>
    </row>
    <row r="102" spans="1:6" s="90" customFormat="1" ht="35.25" customHeight="1">
      <c r="A102" s="221" t="s">
        <v>25</v>
      </c>
      <c r="B102" s="70" t="s">
        <v>360</v>
      </c>
      <c r="C102" s="71" t="s">
        <v>26</v>
      </c>
      <c r="D102" s="190">
        <v>525000</v>
      </c>
      <c r="E102" s="88"/>
      <c r="F102" s="89"/>
    </row>
    <row r="103" spans="1:6" s="90" customFormat="1" ht="49.5" customHeight="1">
      <c r="A103" s="134" t="s">
        <v>319</v>
      </c>
      <c r="B103" s="72" t="s">
        <v>186</v>
      </c>
      <c r="C103" s="68"/>
      <c r="D103" s="189">
        <f>D104+D111</f>
        <v>383648</v>
      </c>
      <c r="E103" s="88"/>
      <c r="F103" s="89"/>
    </row>
    <row r="104" spans="1:6" s="90" customFormat="1" ht="17.25" customHeight="1">
      <c r="A104" s="259" t="s">
        <v>209</v>
      </c>
      <c r="B104" s="250" t="s">
        <v>187</v>
      </c>
      <c r="C104" s="120"/>
      <c r="D104" s="222">
        <f>D105+D107+D109</f>
        <v>191500</v>
      </c>
      <c r="E104" s="88"/>
      <c r="F104" s="89"/>
    </row>
    <row r="105" spans="1:6" s="90" customFormat="1" ht="30.75" customHeight="1">
      <c r="A105" s="255" t="s">
        <v>210</v>
      </c>
      <c r="B105" s="256" t="s">
        <v>253</v>
      </c>
      <c r="C105" s="228"/>
      <c r="D105" s="229">
        <f>+ D106</f>
        <v>65000</v>
      </c>
      <c r="E105" s="88"/>
      <c r="F105" s="89"/>
    </row>
    <row r="106" spans="1:6" s="90" customFormat="1" ht="33.75" customHeight="1">
      <c r="A106" s="109" t="s">
        <v>236</v>
      </c>
      <c r="B106" s="70" t="s">
        <v>253</v>
      </c>
      <c r="C106" s="71" t="s">
        <v>234</v>
      </c>
      <c r="D106" s="190">
        <v>65000</v>
      </c>
      <c r="E106" s="88"/>
      <c r="F106" s="89"/>
    </row>
    <row r="107" spans="1:6" s="90" customFormat="1" ht="19.5" customHeight="1">
      <c r="A107" s="111" t="s">
        <v>73</v>
      </c>
      <c r="B107" s="70" t="s">
        <v>254</v>
      </c>
      <c r="C107" s="71"/>
      <c r="D107" s="190">
        <f>+D108</f>
        <v>120000</v>
      </c>
      <c r="E107" s="88"/>
      <c r="F107" s="89"/>
    </row>
    <row r="108" spans="1:6" s="90" customFormat="1" ht="33" customHeight="1">
      <c r="A108" s="109" t="s">
        <v>236</v>
      </c>
      <c r="B108" s="70" t="s">
        <v>254</v>
      </c>
      <c r="C108" s="71" t="s">
        <v>234</v>
      </c>
      <c r="D108" s="190">
        <v>120000</v>
      </c>
      <c r="E108" s="88"/>
      <c r="F108" s="89"/>
    </row>
    <row r="109" spans="1:6" s="90" customFormat="1" ht="31.5" customHeight="1">
      <c r="A109" s="114" t="s">
        <v>74</v>
      </c>
      <c r="B109" s="70" t="s">
        <v>255</v>
      </c>
      <c r="C109" s="75"/>
      <c r="D109" s="190">
        <f>+D110</f>
        <v>6500</v>
      </c>
      <c r="E109" s="88"/>
      <c r="F109" s="89"/>
    </row>
    <row r="110" spans="1:6" ht="37.5" customHeight="1">
      <c r="A110" s="221" t="s">
        <v>236</v>
      </c>
      <c r="B110" s="70" t="s">
        <v>255</v>
      </c>
      <c r="C110" s="71" t="s">
        <v>234</v>
      </c>
      <c r="D110" s="190">
        <v>6500</v>
      </c>
      <c r="E110" s="87"/>
      <c r="F110" s="85"/>
    </row>
    <row r="111" spans="1:6" ht="39" customHeight="1">
      <c r="A111" s="118" t="s">
        <v>207</v>
      </c>
      <c r="B111" s="70" t="s">
        <v>230</v>
      </c>
      <c r="C111" s="71"/>
      <c r="D111" s="190">
        <f>D112+D114</f>
        <v>192148</v>
      </c>
      <c r="E111" s="87"/>
      <c r="F111" s="85"/>
    </row>
    <row r="112" spans="1:6" ht="21.75" customHeight="1">
      <c r="A112" s="251" t="s">
        <v>208</v>
      </c>
      <c r="B112" s="250" t="s">
        <v>261</v>
      </c>
      <c r="C112" s="120"/>
      <c r="D112" s="222">
        <f>D113</f>
        <v>149148</v>
      </c>
      <c r="E112" s="87"/>
      <c r="F112" s="85"/>
    </row>
    <row r="113" spans="1:6" ht="24" customHeight="1">
      <c r="A113" s="146" t="s">
        <v>70</v>
      </c>
      <c r="B113" s="113" t="s">
        <v>261</v>
      </c>
      <c r="C113" s="129" t="s">
        <v>71</v>
      </c>
      <c r="D113" s="148">
        <v>149148</v>
      </c>
      <c r="E113" s="87"/>
      <c r="F113" s="85"/>
    </row>
    <row r="114" spans="1:6" ht="51.75" customHeight="1">
      <c r="A114" s="245" t="s">
        <v>271</v>
      </c>
      <c r="B114" s="113" t="s">
        <v>262</v>
      </c>
      <c r="C114" s="129"/>
      <c r="D114" s="148">
        <f>+D115</f>
        <v>43000</v>
      </c>
      <c r="E114" s="87"/>
      <c r="F114" s="85"/>
    </row>
    <row r="115" spans="1:6" ht="22.5" customHeight="1">
      <c r="A115" s="109" t="s">
        <v>65</v>
      </c>
      <c r="B115" s="113" t="s">
        <v>262</v>
      </c>
      <c r="C115" s="129" t="s">
        <v>66</v>
      </c>
      <c r="D115" s="148">
        <v>43000</v>
      </c>
      <c r="E115" s="87"/>
      <c r="F115" s="85"/>
    </row>
    <row r="116" spans="1:6" ht="51.75" customHeight="1">
      <c r="A116" s="141" t="s">
        <v>320</v>
      </c>
      <c r="B116" s="124" t="s">
        <v>190</v>
      </c>
      <c r="C116" s="124"/>
      <c r="D116" s="136">
        <f>D117</f>
        <v>1831881.95</v>
      </c>
      <c r="E116" s="87"/>
      <c r="F116" s="85"/>
    </row>
    <row r="117" spans="1:6" ht="27" customHeight="1">
      <c r="A117" s="112" t="s">
        <v>155</v>
      </c>
      <c r="B117" s="236" t="s">
        <v>191</v>
      </c>
      <c r="C117" s="236"/>
      <c r="D117" s="185">
        <f>D118+D120+D122</f>
        <v>1831881.95</v>
      </c>
      <c r="E117" s="87"/>
      <c r="F117" s="85"/>
    </row>
    <row r="118" spans="1:6" ht="31.5" customHeight="1">
      <c r="A118" s="203" t="s">
        <v>60</v>
      </c>
      <c r="B118" s="66" t="s">
        <v>192</v>
      </c>
      <c r="C118" s="66"/>
      <c r="D118" s="183">
        <f>D119</f>
        <v>580855</v>
      </c>
      <c r="E118" s="87"/>
      <c r="F118" s="85"/>
    </row>
    <row r="119" spans="1:6" ht="31.5" customHeight="1">
      <c r="A119" s="203" t="s">
        <v>25</v>
      </c>
      <c r="B119" s="66" t="s">
        <v>192</v>
      </c>
      <c r="C119" s="66" t="s">
        <v>26</v>
      </c>
      <c r="D119" s="183">
        <v>580855</v>
      </c>
      <c r="E119" s="87"/>
      <c r="F119" s="85"/>
    </row>
    <row r="120" spans="1:6" ht="18.75" customHeight="1">
      <c r="A120" s="109" t="s">
        <v>46</v>
      </c>
      <c r="B120" s="66" t="s">
        <v>56</v>
      </c>
      <c r="C120" s="66"/>
      <c r="D120" s="183">
        <f>D121</f>
        <v>448505</v>
      </c>
      <c r="E120" s="87"/>
      <c r="F120" s="85"/>
    </row>
    <row r="121" spans="1:6" ht="33.75" customHeight="1">
      <c r="A121" s="109" t="s">
        <v>25</v>
      </c>
      <c r="B121" s="66" t="s">
        <v>56</v>
      </c>
      <c r="C121" s="66" t="s">
        <v>26</v>
      </c>
      <c r="D121" s="183">
        <v>448505</v>
      </c>
      <c r="E121" s="87"/>
      <c r="F121" s="85"/>
    </row>
    <row r="122" spans="1:6" ht="20.25" customHeight="1">
      <c r="A122" s="257" t="s">
        <v>275</v>
      </c>
      <c r="B122" s="66" t="s">
        <v>274</v>
      </c>
      <c r="C122" s="66"/>
      <c r="D122" s="183">
        <f>D123</f>
        <v>802521.95</v>
      </c>
      <c r="E122" s="87"/>
      <c r="F122" s="85"/>
    </row>
    <row r="123" spans="1:6" ht="34.5" customHeight="1">
      <c r="A123" s="109" t="s">
        <v>25</v>
      </c>
      <c r="B123" s="66" t="s">
        <v>274</v>
      </c>
      <c r="C123" s="66" t="s">
        <v>26</v>
      </c>
      <c r="D123" s="183">
        <v>802521.95</v>
      </c>
      <c r="E123" s="87"/>
      <c r="F123" s="85"/>
    </row>
    <row r="124" spans="1:6" ht="51.75" customHeight="1">
      <c r="A124" s="252" t="s">
        <v>311</v>
      </c>
      <c r="B124" s="290" t="s">
        <v>168</v>
      </c>
      <c r="C124" s="131"/>
      <c r="D124" s="283">
        <f>D125</f>
        <v>6306825</v>
      </c>
      <c r="E124" s="87"/>
      <c r="F124" s="85"/>
    </row>
    <row r="125" spans="1:6" ht="32.25" customHeight="1">
      <c r="A125" s="140" t="s">
        <v>325</v>
      </c>
      <c r="B125" s="279" t="s">
        <v>324</v>
      </c>
      <c r="C125" s="288"/>
      <c r="D125" s="289">
        <f>D129+D126+D132+D135</f>
        <v>6306825</v>
      </c>
      <c r="E125" s="87"/>
      <c r="F125" s="85"/>
    </row>
    <row r="126" spans="1:6" ht="66" customHeight="1">
      <c r="A126" s="140" t="s">
        <v>326</v>
      </c>
      <c r="B126" s="279" t="s">
        <v>327</v>
      </c>
      <c r="C126" s="288"/>
      <c r="D126" s="289">
        <f>D127+D128</f>
        <v>6243476.9000000004</v>
      </c>
      <c r="E126" s="87"/>
      <c r="F126" s="85"/>
    </row>
    <row r="127" spans="1:6" ht="37.5" customHeight="1">
      <c r="A127" s="109" t="s">
        <v>25</v>
      </c>
      <c r="B127" s="279" t="s">
        <v>327</v>
      </c>
      <c r="C127" s="299" t="s">
        <v>26</v>
      </c>
      <c r="D127" s="289">
        <v>0</v>
      </c>
      <c r="E127" s="87"/>
      <c r="F127" s="85"/>
    </row>
    <row r="128" spans="1:6" ht="18" customHeight="1">
      <c r="A128" s="349" t="s">
        <v>53</v>
      </c>
      <c r="B128" s="279" t="s">
        <v>327</v>
      </c>
      <c r="C128" s="299" t="s">
        <v>54</v>
      </c>
      <c r="D128" s="289">
        <v>6243476.9000000004</v>
      </c>
      <c r="E128" s="87"/>
      <c r="F128" s="85"/>
    </row>
    <row r="129" spans="1:6" ht="52.5" customHeight="1">
      <c r="A129" s="146" t="s">
        <v>329</v>
      </c>
      <c r="B129" s="279" t="s">
        <v>328</v>
      </c>
      <c r="C129" s="279"/>
      <c r="D129" s="284">
        <f>D130+D131</f>
        <v>31674.05</v>
      </c>
      <c r="E129" s="87"/>
      <c r="F129" s="85"/>
    </row>
    <row r="130" spans="1:6" ht="36.75" customHeight="1">
      <c r="A130" s="109" t="s">
        <v>25</v>
      </c>
      <c r="B130" s="279" t="s">
        <v>328</v>
      </c>
      <c r="C130" s="300" t="s">
        <v>26</v>
      </c>
      <c r="D130" s="284">
        <v>0</v>
      </c>
      <c r="E130" s="87"/>
      <c r="F130" s="85"/>
    </row>
    <row r="131" spans="1:6" ht="18.75" customHeight="1">
      <c r="A131" s="349" t="s">
        <v>53</v>
      </c>
      <c r="B131" s="279" t="s">
        <v>328</v>
      </c>
      <c r="C131" s="300" t="s">
        <v>54</v>
      </c>
      <c r="D131" s="278">
        <v>31674.05</v>
      </c>
      <c r="E131" s="87"/>
      <c r="F131" s="85"/>
    </row>
    <row r="132" spans="1:6" ht="38.25" customHeight="1">
      <c r="A132" s="321" t="s">
        <v>331</v>
      </c>
      <c r="B132" s="279" t="s">
        <v>330</v>
      </c>
      <c r="C132" s="279"/>
      <c r="D132" s="284">
        <f>D133+D134</f>
        <v>0</v>
      </c>
      <c r="E132" s="87"/>
      <c r="F132" s="85"/>
    </row>
    <row r="133" spans="1:6" ht="35.25" customHeight="1">
      <c r="A133" s="109" t="s">
        <v>25</v>
      </c>
      <c r="B133" s="279" t="s">
        <v>330</v>
      </c>
      <c r="C133" s="279" t="s">
        <v>26</v>
      </c>
      <c r="D133" s="284">
        <v>0</v>
      </c>
      <c r="E133" s="87"/>
      <c r="F133" s="85"/>
    </row>
    <row r="134" spans="1:6" ht="19.5" customHeight="1">
      <c r="A134" s="350" t="s">
        <v>53</v>
      </c>
      <c r="B134" s="279" t="s">
        <v>330</v>
      </c>
      <c r="C134" s="299" t="s">
        <v>54</v>
      </c>
      <c r="D134" s="289">
        <v>0</v>
      </c>
      <c r="E134" s="87"/>
      <c r="F134" s="85"/>
    </row>
    <row r="135" spans="1:6" ht="39.75" customHeight="1">
      <c r="A135" s="321" t="s">
        <v>331</v>
      </c>
      <c r="B135" s="279" t="s">
        <v>369</v>
      </c>
      <c r="C135" s="279"/>
      <c r="D135" s="284">
        <f>D136+D137</f>
        <v>31674.05</v>
      </c>
      <c r="E135" s="87"/>
      <c r="F135" s="85"/>
    </row>
    <row r="136" spans="1:6" ht="19.5" customHeight="1">
      <c r="A136" s="350" t="s">
        <v>53</v>
      </c>
      <c r="B136" s="279" t="s">
        <v>369</v>
      </c>
      <c r="C136" s="299" t="s">
        <v>54</v>
      </c>
      <c r="D136" s="289">
        <v>31674.05</v>
      </c>
      <c r="E136" s="87"/>
      <c r="F136" s="85"/>
    </row>
    <row r="137" spans="1:6" ht="53.25" customHeight="1">
      <c r="A137" s="301" t="s">
        <v>273</v>
      </c>
      <c r="B137" s="302" t="s">
        <v>212</v>
      </c>
      <c r="C137" s="303"/>
      <c r="D137" s="304">
        <f>D138</f>
        <v>0</v>
      </c>
      <c r="E137" s="87"/>
      <c r="F137" s="85"/>
    </row>
    <row r="138" spans="1:6" ht="22.5" customHeight="1">
      <c r="A138" s="274" t="s">
        <v>276</v>
      </c>
      <c r="B138" s="69" t="s">
        <v>278</v>
      </c>
      <c r="C138" s="225"/>
      <c r="D138" s="137">
        <f>D139</f>
        <v>0</v>
      </c>
      <c r="E138" s="87"/>
      <c r="F138" s="85"/>
    </row>
    <row r="139" spans="1:6" ht="20.25" customHeight="1">
      <c r="A139" s="149" t="s">
        <v>277</v>
      </c>
      <c r="B139" s="66" t="s">
        <v>279</v>
      </c>
      <c r="C139" s="127"/>
      <c r="D139" s="137">
        <f>D140</f>
        <v>0</v>
      </c>
      <c r="E139" s="87"/>
      <c r="F139" s="85"/>
    </row>
    <row r="140" spans="1:6" ht="39.75" customHeight="1">
      <c r="A140" s="274" t="s">
        <v>25</v>
      </c>
      <c r="B140" s="69" t="s">
        <v>279</v>
      </c>
      <c r="C140" s="225" t="s">
        <v>26</v>
      </c>
      <c r="D140" s="137">
        <v>0</v>
      </c>
      <c r="E140" s="87"/>
      <c r="F140" s="85"/>
    </row>
    <row r="141" spans="1:6" ht="36.75" customHeight="1">
      <c r="A141" s="206" t="s">
        <v>58</v>
      </c>
      <c r="B141" s="207" t="s">
        <v>156</v>
      </c>
      <c r="C141" s="208"/>
      <c r="D141" s="209">
        <f>D142+D145+D148+D156</f>
        <v>6203237</v>
      </c>
      <c r="E141" s="87"/>
      <c r="F141" s="85"/>
    </row>
    <row r="142" spans="1:6" ht="41.25" customHeight="1">
      <c r="A142" s="181" t="s">
        <v>19</v>
      </c>
      <c r="B142" s="101" t="s">
        <v>159</v>
      </c>
      <c r="C142" s="64"/>
      <c r="D142" s="182">
        <f>D143</f>
        <v>441896</v>
      </c>
      <c r="E142" s="87"/>
      <c r="F142" s="85"/>
    </row>
    <row r="143" spans="1:6" ht="36" customHeight="1">
      <c r="A143" s="102" t="s">
        <v>20</v>
      </c>
      <c r="B143" s="100" t="s">
        <v>160</v>
      </c>
      <c r="C143" s="66"/>
      <c r="D143" s="183">
        <f>D144</f>
        <v>441896</v>
      </c>
      <c r="E143" s="87"/>
      <c r="F143" s="85"/>
    </row>
    <row r="144" spans="1:6" ht="35.25" customHeight="1">
      <c r="A144" s="102" t="s">
        <v>15</v>
      </c>
      <c r="B144" s="100" t="s">
        <v>160</v>
      </c>
      <c r="C144" s="66" t="s">
        <v>16</v>
      </c>
      <c r="D144" s="183">
        <v>441896</v>
      </c>
      <c r="E144" s="87"/>
      <c r="F144" s="85"/>
    </row>
    <row r="145" spans="1:6" ht="36" customHeight="1">
      <c r="A145" s="211" t="s">
        <v>13</v>
      </c>
      <c r="B145" s="216" t="s">
        <v>157</v>
      </c>
      <c r="C145" s="212"/>
      <c r="D145" s="213">
        <f>D146</f>
        <v>1226285</v>
      </c>
      <c r="E145" s="87"/>
      <c r="F145" s="85"/>
    </row>
    <row r="146" spans="1:6" s="90" customFormat="1" ht="21" customHeight="1">
      <c r="A146" s="217" t="s">
        <v>14</v>
      </c>
      <c r="B146" s="218" t="s">
        <v>158</v>
      </c>
      <c r="C146" s="198"/>
      <c r="D146" s="215">
        <f>D147</f>
        <v>1226285</v>
      </c>
      <c r="E146" s="88"/>
      <c r="F146" s="89"/>
    </row>
    <row r="147" spans="1:6" s="90" customFormat="1" ht="36" customHeight="1">
      <c r="A147" s="102" t="s">
        <v>15</v>
      </c>
      <c r="B147" s="100" t="s">
        <v>158</v>
      </c>
      <c r="C147" s="66" t="s">
        <v>16</v>
      </c>
      <c r="D147" s="183">
        <v>1226285</v>
      </c>
      <c r="E147" s="88"/>
      <c r="F147" s="89"/>
    </row>
    <row r="148" spans="1:6" s="90" customFormat="1" ht="18.75" customHeight="1">
      <c r="A148" s="181" t="s">
        <v>23</v>
      </c>
      <c r="B148" s="101" t="s">
        <v>161</v>
      </c>
      <c r="C148" s="64"/>
      <c r="D148" s="182">
        <f>D149+D152</f>
        <v>4073156</v>
      </c>
      <c r="E148" s="88"/>
      <c r="F148" s="89"/>
    </row>
    <row r="149" spans="1:6" s="90" customFormat="1" ht="21" customHeight="1">
      <c r="A149" s="102" t="s">
        <v>24</v>
      </c>
      <c r="B149" s="100" t="s">
        <v>162</v>
      </c>
      <c r="C149" s="66"/>
      <c r="D149" s="183">
        <f>D150+D151+D154+D155</f>
        <v>4072156</v>
      </c>
      <c r="E149" s="88"/>
      <c r="F149" s="89"/>
    </row>
    <row r="150" spans="1:6" ht="33.75" customHeight="1">
      <c r="A150" s="102" t="s">
        <v>15</v>
      </c>
      <c r="B150" s="100" t="s">
        <v>162</v>
      </c>
      <c r="C150" s="66" t="s">
        <v>16</v>
      </c>
      <c r="D150" s="183">
        <v>2814884</v>
      </c>
      <c r="E150" s="87"/>
      <c r="F150" s="85"/>
    </row>
    <row r="151" spans="1:6" ht="34.5" customHeight="1">
      <c r="A151" s="105" t="s">
        <v>25</v>
      </c>
      <c r="B151" s="100" t="s">
        <v>162</v>
      </c>
      <c r="C151" s="66" t="s">
        <v>26</v>
      </c>
      <c r="D151" s="183">
        <v>1184272</v>
      </c>
      <c r="E151" s="87"/>
      <c r="F151" s="85"/>
    </row>
    <row r="152" spans="1:6" ht="51.75" customHeight="1">
      <c r="A152" s="140" t="s">
        <v>295</v>
      </c>
      <c r="B152" s="100" t="s">
        <v>296</v>
      </c>
      <c r="C152" s="66"/>
      <c r="D152" s="183">
        <f>D153</f>
        <v>1000</v>
      </c>
      <c r="E152" s="87"/>
      <c r="F152" s="85"/>
    </row>
    <row r="153" spans="1:6" ht="16.5" customHeight="1">
      <c r="A153" s="105" t="s">
        <v>25</v>
      </c>
      <c r="B153" s="100" t="s">
        <v>296</v>
      </c>
      <c r="C153" s="66" t="s">
        <v>26</v>
      </c>
      <c r="D153" s="183">
        <v>1000</v>
      </c>
      <c r="E153" s="87"/>
      <c r="F153" s="85"/>
    </row>
    <row r="154" spans="1:6" ht="18" customHeight="1">
      <c r="A154" s="184" t="s">
        <v>27</v>
      </c>
      <c r="B154" s="100" t="s">
        <v>162</v>
      </c>
      <c r="C154" s="66" t="s">
        <v>28</v>
      </c>
      <c r="D154" s="183">
        <v>68000</v>
      </c>
      <c r="E154" s="87"/>
      <c r="F154" s="85"/>
    </row>
    <row r="155" spans="1:6" ht="16.5" customHeight="1">
      <c r="A155" s="235" t="s">
        <v>241</v>
      </c>
      <c r="B155" s="100" t="s">
        <v>162</v>
      </c>
      <c r="C155" s="236" t="s">
        <v>242</v>
      </c>
      <c r="D155" s="185">
        <v>5000</v>
      </c>
      <c r="E155" s="87"/>
      <c r="F155" s="85"/>
    </row>
    <row r="156" spans="1:6" ht="24" customHeight="1">
      <c r="A156" s="181" t="s">
        <v>29</v>
      </c>
      <c r="B156" s="64" t="s">
        <v>164</v>
      </c>
      <c r="C156" s="68"/>
      <c r="D156" s="182">
        <f>D157+D159+D162</f>
        <v>461900</v>
      </c>
      <c r="E156" s="87"/>
      <c r="F156" s="85"/>
    </row>
    <row r="157" spans="1:6" ht="42" customHeight="1">
      <c r="A157" s="102" t="s">
        <v>40</v>
      </c>
      <c r="B157" s="66" t="s">
        <v>165</v>
      </c>
      <c r="C157" s="71"/>
      <c r="D157" s="183">
        <f>D158</f>
        <v>25000</v>
      </c>
      <c r="E157" s="87"/>
      <c r="F157" s="85"/>
    </row>
    <row r="158" spans="1:6" ht="23.25" customHeight="1">
      <c r="A158" s="102" t="s">
        <v>41</v>
      </c>
      <c r="B158" s="66" t="s">
        <v>165</v>
      </c>
      <c r="C158" s="71" t="s">
        <v>42</v>
      </c>
      <c r="D158" s="183">
        <f>[2]Вед.2019!G42</f>
        <v>25000</v>
      </c>
      <c r="E158" s="87"/>
      <c r="F158" s="85"/>
    </row>
    <row r="159" spans="1:6" ht="19.5" customHeight="1">
      <c r="A159" s="102" t="s">
        <v>31</v>
      </c>
      <c r="B159" s="66" t="s">
        <v>167</v>
      </c>
      <c r="C159" s="66"/>
      <c r="D159" s="183">
        <f>D161+D160</f>
        <v>120000</v>
      </c>
      <c r="E159" s="87"/>
      <c r="F159" s="85"/>
    </row>
    <row r="160" spans="1:6" ht="18" customHeight="1">
      <c r="A160" s="285" t="s">
        <v>282</v>
      </c>
      <c r="B160" s="66" t="s">
        <v>167</v>
      </c>
      <c r="C160" s="69" t="s">
        <v>242</v>
      </c>
      <c r="D160" s="187">
        <v>4000</v>
      </c>
      <c r="E160" s="87"/>
      <c r="F160" s="85"/>
    </row>
    <row r="161" spans="1:6" ht="22.5" customHeight="1">
      <c r="A161" s="138" t="s">
        <v>27</v>
      </c>
      <c r="B161" s="272" t="s">
        <v>167</v>
      </c>
      <c r="C161" s="69" t="s">
        <v>28</v>
      </c>
      <c r="D161" s="187">
        <v>116000</v>
      </c>
      <c r="E161" s="87"/>
      <c r="F161" s="85"/>
    </row>
    <row r="162" spans="1:6" ht="34.5" customHeight="1">
      <c r="A162" s="197" t="s">
        <v>34</v>
      </c>
      <c r="B162" s="198" t="s">
        <v>280</v>
      </c>
      <c r="C162" s="199"/>
      <c r="D162" s="200">
        <f>D163+D164</f>
        <v>316900</v>
      </c>
      <c r="E162" s="87"/>
      <c r="F162" s="85"/>
    </row>
    <row r="163" spans="1:6" ht="35.25" customHeight="1">
      <c r="A163" s="102" t="s">
        <v>15</v>
      </c>
      <c r="B163" s="66" t="s">
        <v>280</v>
      </c>
      <c r="C163" s="66" t="s">
        <v>16</v>
      </c>
      <c r="D163" s="183">
        <v>308700</v>
      </c>
      <c r="E163" s="87"/>
      <c r="F163" s="85"/>
    </row>
    <row r="164" spans="1:6" ht="16.5" customHeight="1">
      <c r="A164" s="195" t="s">
        <v>25</v>
      </c>
      <c r="B164" s="196" t="s">
        <v>280</v>
      </c>
      <c r="C164" s="196" t="s">
        <v>26</v>
      </c>
      <c r="D164" s="194">
        <v>8200</v>
      </c>
      <c r="E164" s="87"/>
      <c r="F164" s="85"/>
    </row>
    <row r="165" spans="1:6" ht="16.5" customHeight="1" thickBot="1">
      <c r="A165" s="240" t="s">
        <v>59</v>
      </c>
      <c r="B165" s="241"/>
      <c r="C165" s="242"/>
      <c r="D165" s="243">
        <f>D19+D141</f>
        <v>58235950.950000003</v>
      </c>
      <c r="E165" s="87"/>
      <c r="F165" s="85"/>
    </row>
    <row r="166" spans="1:6" ht="18.75">
      <c r="E166" s="87"/>
      <c r="F166" s="85"/>
    </row>
    <row r="167" spans="1:6" ht="18.75">
      <c r="E167" s="87"/>
      <c r="F167" s="85"/>
    </row>
    <row r="168" spans="1:6" ht="18.75">
      <c r="E168" s="87"/>
      <c r="F168" s="85"/>
    </row>
    <row r="169" spans="1:6" ht="18.75">
      <c r="E169" s="87"/>
      <c r="F169" s="85"/>
    </row>
    <row r="170" spans="1:6" ht="18.75">
      <c r="E170" s="87"/>
      <c r="F170" s="85"/>
    </row>
    <row r="171" spans="1:6" ht="18.75">
      <c r="E171" s="87"/>
      <c r="F171" s="85"/>
    </row>
    <row r="172" spans="1:6" ht="18.75">
      <c r="E172" s="87"/>
      <c r="F172" s="85"/>
    </row>
    <row r="173" spans="1:6" ht="18.75">
      <c r="E173" s="87"/>
      <c r="F173" s="85"/>
    </row>
    <row r="174" spans="1:6" ht="24.75" customHeight="1">
      <c r="E174" s="87"/>
      <c r="F174" s="85"/>
    </row>
    <row r="175" spans="1:6" ht="20.25" customHeight="1">
      <c r="E175" s="87"/>
      <c r="F175" s="85"/>
    </row>
    <row r="176" spans="1:6" ht="21" customHeight="1">
      <c r="E176" s="87"/>
      <c r="F176" s="85"/>
    </row>
    <row r="177" spans="5:6" ht="17.25" customHeight="1">
      <c r="E177" s="87"/>
      <c r="F177" s="85"/>
    </row>
    <row r="178" spans="5:6" ht="24.75" customHeight="1">
      <c r="E178" s="87"/>
      <c r="F178" s="85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2"/>
    <col min="2" max="2" width="59.28515625" style="52" customWidth="1"/>
    <col min="3" max="3" width="17.5703125" style="52" customWidth="1"/>
    <col min="4" max="16384" width="9.140625" style="52"/>
  </cols>
  <sheetData>
    <row r="1" spans="1:256">
      <c r="A1" s="4" t="s">
        <v>154</v>
      </c>
      <c r="B1" s="51" t="s">
        <v>82</v>
      </c>
      <c r="C1" s="5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365" t="s">
        <v>83</v>
      </c>
      <c r="C2" s="365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51" t="s">
        <v>84</v>
      </c>
      <c r="C3" s="51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51" t="s">
        <v>85</v>
      </c>
      <c r="C4" s="51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51" t="s">
        <v>86</v>
      </c>
      <c r="C5" s="51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51" t="s">
        <v>87</v>
      </c>
      <c r="C6" s="5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51" t="s">
        <v>88</v>
      </c>
      <c r="C7" s="51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91"/>
      <c r="C8" s="91"/>
    </row>
    <row r="9" spans="1:256">
      <c r="B9" s="91"/>
      <c r="C9" s="91"/>
    </row>
    <row r="10" spans="1:256">
      <c r="B10" s="91"/>
      <c r="C10" s="91"/>
    </row>
    <row r="11" spans="1:256">
      <c r="B11" s="91"/>
      <c r="C11" s="91"/>
    </row>
    <row r="13" spans="1:256" ht="15.75" customHeight="1">
      <c r="A13" s="366" t="s">
        <v>89</v>
      </c>
      <c r="B13" s="366"/>
      <c r="C13" s="366"/>
      <c r="D13" s="366"/>
      <c r="E13" s="92"/>
      <c r="F13" s="92"/>
    </row>
    <row r="14" spans="1:256" ht="15.75" customHeight="1">
      <c r="A14" s="366" t="s">
        <v>90</v>
      </c>
      <c r="B14" s="366"/>
      <c r="C14" s="366"/>
      <c r="D14" s="366"/>
    </row>
    <row r="15" spans="1:256" ht="15.75" customHeight="1">
      <c r="A15" s="366" t="s">
        <v>91</v>
      </c>
      <c r="B15" s="366"/>
      <c r="C15" s="366"/>
      <c r="D15" s="366"/>
      <c r="E15" s="92"/>
      <c r="F15" s="92"/>
    </row>
    <row r="16" spans="1:256">
      <c r="B16" s="91"/>
      <c r="C16" s="92"/>
      <c r="D16" s="92"/>
      <c r="E16" s="92"/>
      <c r="F16" s="92"/>
    </row>
    <row r="17" spans="1:6">
      <c r="B17" s="91"/>
      <c r="C17" s="92"/>
      <c r="D17" s="92"/>
      <c r="E17" s="92"/>
      <c r="F17" s="92"/>
    </row>
    <row r="19" spans="1:6" s="94" customFormat="1">
      <c r="A19" s="93" t="s">
        <v>81</v>
      </c>
      <c r="B19" s="93" t="s">
        <v>92</v>
      </c>
      <c r="C19" s="93" t="s">
        <v>93</v>
      </c>
    </row>
    <row r="20" spans="1:6" ht="28.5" customHeight="1">
      <c r="A20" s="364" t="s">
        <v>94</v>
      </c>
      <c r="B20" s="95" t="s">
        <v>112</v>
      </c>
      <c r="C20" s="96">
        <f>C22-C23</f>
        <v>5340000</v>
      </c>
    </row>
    <row r="21" spans="1:6">
      <c r="A21" s="364"/>
      <c r="B21" s="97" t="s">
        <v>95</v>
      </c>
      <c r="C21" s="98"/>
    </row>
    <row r="22" spans="1:6" ht="47.25">
      <c r="A22" s="364"/>
      <c r="B22" s="99" t="s">
        <v>96</v>
      </c>
      <c r="C22" s="96">
        <v>5500000</v>
      </c>
    </row>
    <row r="23" spans="1:6" ht="47.25">
      <c r="A23" s="364"/>
      <c r="B23" s="99" t="s">
        <v>97</v>
      </c>
      <c r="C23" s="9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источ. 2020</vt:lpstr>
      <vt:lpstr>Вед.2020</vt:lpstr>
      <vt:lpstr>Ф2020</vt:lpstr>
      <vt:lpstr>МЦП по ЦСР - 2020</vt:lpstr>
      <vt:lpstr>кредиты</vt:lpstr>
      <vt:lpstr>'источ. 2020'!Excel_BuiltIn_Print_Area</vt:lpstr>
      <vt:lpstr>'источ. 2020'!Область_печати</vt:lpstr>
      <vt:lpstr>'МЦП по ЦСР - 2020'!Область_печати</vt:lpstr>
      <vt:lpstr>Ф2020!Область_печати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c400</cp:lastModifiedBy>
  <cp:lastPrinted>2020-04-14T02:51:48Z</cp:lastPrinted>
  <dcterms:created xsi:type="dcterms:W3CDTF">2020-05-27T08:40:58Z</dcterms:created>
  <dcterms:modified xsi:type="dcterms:W3CDTF">2020-05-27T08:40:58Z</dcterms:modified>
</cp:coreProperties>
</file>