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0" windowWidth="16380" windowHeight="6390" tabRatio="697" activeTab="2"/>
  </bookViews>
  <sheets>
    <sheet name="источ. 2020" sheetId="1" r:id="rId1"/>
    <sheet name="Доходы 2020" sheetId="24" r:id="rId2"/>
    <sheet name="Вед.2020" sheetId="21" r:id="rId3"/>
    <sheet name="Ф2020" sheetId="22" r:id="rId4"/>
    <sheet name="МЦП по ЦСР - 2020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2020'!$A$2:$F$50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2020'!$A$1:$C$222</definedName>
    <definedName name="_xlnm.Print_Area" localSheetId="0">'источ. 2020'!$A$1:$F$50</definedName>
    <definedName name="_xlnm.Print_Area" localSheetId="4">'МЦП по ЦСР - 2020'!$A$1:$E$172</definedName>
    <definedName name="_xlnm.Print_Area" localSheetId="3">Ф2020!$A$1:$F$576</definedName>
  </definedNames>
  <calcPr calcId="125725"/>
</workbook>
</file>

<file path=xl/calcChain.xml><?xml version="1.0" encoding="utf-8"?>
<calcChain xmlns="http://schemas.openxmlformats.org/spreadsheetml/2006/main">
  <c r="D87" i="23"/>
  <c r="D105"/>
  <c r="D100"/>
  <c r="D101"/>
  <c r="D169"/>
  <c r="D166"/>
  <c r="D39" i="22"/>
  <c r="D26"/>
  <c r="D24"/>
  <c r="C181" i="24"/>
  <c r="G147" i="21"/>
  <c r="G161"/>
  <c r="G162"/>
  <c r="G156"/>
  <c r="G159"/>
  <c r="C192" i="24"/>
  <c r="G51" i="21"/>
  <c r="C220" i="24"/>
  <c r="C219"/>
  <c r="C217"/>
  <c r="C216"/>
  <c r="C214"/>
  <c r="C212"/>
  <c r="C210"/>
  <c r="C205"/>
  <c r="C204"/>
  <c r="C202"/>
  <c r="C201"/>
  <c r="C199"/>
  <c r="C198"/>
  <c r="C196"/>
  <c r="C194"/>
  <c r="C193"/>
  <c r="C190"/>
  <c r="C188"/>
  <c r="C186"/>
  <c r="C184"/>
  <c r="C179"/>
  <c r="C177"/>
  <c r="C169"/>
  <c r="C175"/>
  <c r="C173"/>
  <c r="C172"/>
  <c r="C170"/>
  <c r="C167"/>
  <c r="C165"/>
  <c r="C163"/>
  <c r="C161"/>
  <c r="C155"/>
  <c r="C154"/>
  <c r="C150"/>
  <c r="C149"/>
  <c r="C147"/>
  <c r="C145"/>
  <c r="C143"/>
  <c r="C141"/>
  <c r="C139"/>
  <c r="C137"/>
  <c r="C133"/>
  <c r="C129"/>
  <c r="C127"/>
  <c r="C122"/>
  <c r="C112"/>
  <c r="C109"/>
  <c r="C106"/>
  <c r="C95"/>
  <c r="C104"/>
  <c r="C91"/>
  <c r="C90"/>
  <c r="C88"/>
  <c r="C87"/>
  <c r="C86"/>
  <c r="C84"/>
  <c r="C83"/>
  <c r="C81"/>
  <c r="C80"/>
  <c r="C79"/>
  <c r="C77"/>
  <c r="C75"/>
  <c r="C74"/>
  <c r="C73"/>
  <c r="C67"/>
  <c r="C66"/>
  <c r="C64"/>
  <c r="C61"/>
  <c r="C59"/>
  <c r="C58"/>
  <c r="C55"/>
  <c r="C56"/>
  <c r="C52"/>
  <c r="C51"/>
  <c r="C49"/>
  <c r="C47"/>
  <c r="C45"/>
  <c r="C42"/>
  <c r="C41"/>
  <c r="C43"/>
  <c r="C38"/>
  <c r="C26"/>
  <c r="C34"/>
  <c r="C31"/>
  <c r="C27"/>
  <c r="C28"/>
  <c r="C22"/>
  <c r="C18"/>
  <c r="C17"/>
  <c r="C20"/>
  <c r="C19"/>
  <c r="D28" i="23"/>
  <c r="D27"/>
  <c r="D23"/>
  <c r="D22" s="1"/>
  <c r="D21" s="1"/>
  <c r="D20" s="1"/>
  <c r="D123"/>
  <c r="D122" s="1"/>
  <c r="D125"/>
  <c r="D124" s="1"/>
  <c r="D127"/>
  <c r="D126" s="1"/>
  <c r="D61"/>
  <c r="D60" s="1"/>
  <c r="D59" s="1"/>
  <c r="D50" s="1"/>
  <c r="D129"/>
  <c r="D128"/>
  <c r="D139"/>
  <c r="G104" i="21"/>
  <c r="D103" i="23"/>
  <c r="D57"/>
  <c r="D56"/>
  <c r="D48"/>
  <c r="D47"/>
  <c r="G149" i="21"/>
  <c r="G212"/>
  <c r="G211"/>
  <c r="G202"/>
  <c r="G197"/>
  <c r="G209"/>
  <c r="G157"/>
  <c r="D89" i="23"/>
  <c r="D34"/>
  <c r="D33"/>
  <c r="G124" i="21"/>
  <c r="G123"/>
  <c r="G122"/>
  <c r="D136" i="23"/>
  <c r="D133"/>
  <c r="D130"/>
  <c r="G101" i="21"/>
  <c r="G98"/>
  <c r="G95"/>
  <c r="G94"/>
  <c r="G93"/>
  <c r="G92"/>
  <c r="D31" i="22"/>
  <c r="D118" i="23"/>
  <c r="G130" i="21"/>
  <c r="G194"/>
  <c r="G193"/>
  <c r="G115"/>
  <c r="G114"/>
  <c r="D77" i="23"/>
  <c r="G89" i="21"/>
  <c r="G79"/>
  <c r="G78"/>
  <c r="G77"/>
  <c r="G76"/>
  <c r="G109"/>
  <c r="G108"/>
  <c r="D156" i="23"/>
  <c r="G33" i="21"/>
  <c r="G32"/>
  <c r="G31"/>
  <c r="G30"/>
  <c r="D19" i="22"/>
  <c r="G36" i="21"/>
  <c r="D162" i="23"/>
  <c r="D161"/>
  <c r="D160"/>
  <c r="D150"/>
  <c r="D149"/>
  <c r="D147"/>
  <c r="D146"/>
  <c r="D143"/>
  <c r="D142"/>
  <c r="D141"/>
  <c r="D116"/>
  <c r="D113"/>
  <c r="D111"/>
  <c r="D109"/>
  <c r="D97"/>
  <c r="D96"/>
  <c r="D94"/>
  <c r="D85"/>
  <c r="D84"/>
  <c r="D83"/>
  <c r="D82"/>
  <c r="D81"/>
  <c r="D80"/>
  <c r="D75"/>
  <c r="D74"/>
  <c r="D73"/>
  <c r="D72"/>
  <c r="D71"/>
  <c r="D70"/>
  <c r="D62"/>
  <c r="D68"/>
  <c r="D54"/>
  <c r="D52"/>
  <c r="D45"/>
  <c r="D44"/>
  <c r="D31"/>
  <c r="D30"/>
  <c r="D29"/>
  <c r="D22" i="22"/>
  <c r="D20"/>
  <c r="G208" i="21"/>
  <c r="G204"/>
  <c r="G203"/>
  <c r="G200"/>
  <c r="G199"/>
  <c r="G198"/>
  <c r="G191"/>
  <c r="G186"/>
  <c r="G185"/>
  <c r="G180"/>
  <c r="D40" i="22"/>
  <c r="D38"/>
  <c r="G189" i="21"/>
  <c r="G187"/>
  <c r="G183"/>
  <c r="G182"/>
  <c r="G181"/>
  <c r="G178"/>
  <c r="G177"/>
  <c r="G176"/>
  <c r="G175"/>
  <c r="G174"/>
  <c r="G171"/>
  <c r="G170"/>
  <c r="G169"/>
  <c r="G168"/>
  <c r="D37" i="22"/>
  <c r="G166" i="21"/>
  <c r="G165"/>
  <c r="G164"/>
  <c r="G154"/>
  <c r="G143"/>
  <c r="G142"/>
  <c r="G141"/>
  <c r="G140"/>
  <c r="G138"/>
  <c r="G137"/>
  <c r="G136"/>
  <c r="G134"/>
  <c r="G129"/>
  <c r="G128"/>
  <c r="G132"/>
  <c r="G120"/>
  <c r="G119"/>
  <c r="G118"/>
  <c r="G112"/>
  <c r="G111"/>
  <c r="G107"/>
  <c r="G106"/>
  <c r="G87"/>
  <c r="G86"/>
  <c r="G85"/>
  <c r="G84"/>
  <c r="G74"/>
  <c r="G73"/>
  <c r="G72"/>
  <c r="G68"/>
  <c r="G67"/>
  <c r="G66"/>
  <c r="G65"/>
  <c r="G61"/>
  <c r="G60"/>
  <c r="G55"/>
  <c r="G54"/>
  <c r="G53"/>
  <c r="G48"/>
  <c r="G47"/>
  <c r="G46"/>
  <c r="G45"/>
  <c r="D21" i="22"/>
  <c r="G43" i="21"/>
  <c r="G42"/>
  <c r="G41"/>
  <c r="G40"/>
  <c r="G28"/>
  <c r="G27"/>
  <c r="G26"/>
  <c r="G25"/>
  <c r="G23"/>
  <c r="G22"/>
  <c r="G21"/>
  <c r="G20"/>
  <c r="C48" i="1"/>
  <c r="C46"/>
  <c r="C42"/>
  <c r="C41"/>
  <c r="C37"/>
  <c r="C50"/>
  <c r="C39"/>
  <c r="C38"/>
  <c r="C35"/>
  <c r="C33"/>
  <c r="C32"/>
  <c r="C30"/>
  <c r="C28"/>
  <c r="C27"/>
  <c r="C25"/>
  <c r="C23"/>
  <c r="C20"/>
  <c r="C18"/>
  <c r="D22"/>
  <c r="D32"/>
  <c r="C20" i="12"/>
  <c r="D40" i="23"/>
  <c r="D39"/>
  <c r="D38"/>
  <c r="C22" i="1"/>
  <c r="D153" i="23"/>
  <c r="D152"/>
  <c r="D163"/>
  <c r="D64"/>
  <c r="D63"/>
  <c r="D115"/>
  <c r="D107"/>
  <c r="D108"/>
  <c r="D51"/>
  <c r="C63" i="24"/>
  <c r="C124"/>
  <c r="C118"/>
  <c r="C117"/>
  <c r="C222"/>
  <c r="G59" i="21"/>
  <c r="G58"/>
  <c r="G57"/>
  <c r="G83"/>
  <c r="D28" i="22"/>
  <c r="D27" s="1"/>
  <c r="D43" s="1"/>
  <c r="G64" i="21"/>
  <c r="G19"/>
  <c r="G117"/>
  <c r="D33" i="22"/>
  <c r="D16"/>
  <c r="G148" i="21"/>
  <c r="G146"/>
  <c r="G145"/>
  <c r="D32" i="22"/>
  <c r="D30" s="1"/>
  <c r="G91" i="21"/>
  <c r="D36" i="22"/>
  <c r="D35"/>
  <c r="D88" i="23"/>
  <c r="D26"/>
  <c r="D25" s="1"/>
  <c r="D24" s="1"/>
  <c r="D79"/>
  <c r="D145"/>
  <c r="D42" i="22"/>
  <c r="D41"/>
  <c r="G196" i="21"/>
  <c r="G214"/>
  <c r="D19" i="23" l="1"/>
  <c r="D171" s="1"/>
  <c r="D121"/>
  <c r="D120" s="1"/>
</calcChain>
</file>

<file path=xl/sharedStrings.xml><?xml version="1.0" encoding="utf-8"?>
<sst xmlns="http://schemas.openxmlformats.org/spreadsheetml/2006/main" count="2037" uniqueCount="790">
  <si>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</si>
  <si>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</si>
  <si>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</si>
  <si>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</si>
  <si>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</si>
  <si>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</si>
  <si>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</si>
  <si>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</si>
  <si>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</si>
  <si>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</si>
  <si>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</si>
  <si>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</si>
  <si>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</si>
  <si>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</si>
  <si>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</si>
  <si>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</si>
  <si>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</si>
  <si>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</si>
  <si>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</si>
  <si>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</si>
  <si>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</si>
  <si>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</si>
  <si>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</si>
  <si>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</si>
  <si>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</si>
  <si>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</si>
  <si>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</si>
  <si>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</si>
  <si>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</si>
  <si>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</si>
  <si>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</si>
  <si>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</si>
  <si>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</si>
  <si>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</si>
  <si>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</si>
  <si>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</si>
  <si>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</si>
  <si>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</si>
  <si>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</si>
  <si>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</si>
  <si>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</si>
  <si>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</si>
  <si>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</si>
  <si>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</si>
  <si>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</si>
  <si>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</si>
  <si>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</si>
  <si>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</si>
  <si>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</si>
  <si>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</si>
  <si>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</si>
  <si>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</si>
  <si>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</si>
  <si>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</si>
  <si>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</si>
  <si>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</si>
  <si>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</si>
  <si>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</si>
  <si>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</si>
  <si>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</si>
  <si>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</si>
  <si>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</si>
  <si>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</si>
  <si>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</si>
  <si>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</si>
  <si>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</si>
  <si>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</si>
  <si>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</si>
  <si>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</si>
  <si>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</si>
  <si>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</si>
  <si>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</si>
  <si>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</si>
  <si>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</si>
  <si>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</si>
  <si>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</si>
  <si>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</si>
  <si>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</si>
  <si>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</si>
  <si>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</si>
  <si>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</si>
  <si>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</si>
  <si>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</si>
  <si>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</si>
  <si>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</si>
  <si>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</si>
  <si>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</si>
  <si>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</si>
  <si>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</si>
  <si>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</si>
  <si>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</si>
  <si>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</si>
  <si>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</si>
  <si>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</si>
  <si>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</si>
  <si>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</si>
  <si>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</si>
  <si>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</si>
  <si>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</si>
  <si>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</si>
  <si>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</si>
  <si>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</si>
  <si>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</si>
  <si>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</si>
  <si>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</si>
  <si>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</si>
  <si>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</si>
  <si>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</si>
  <si>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</si>
  <si>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</si>
  <si>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</si>
  <si>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</si>
  <si>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</si>
  <si>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</si>
  <si>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</si>
  <si>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</si>
  <si>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</si>
  <si>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</si>
  <si>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</si>
  <si>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</si>
  <si>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</si>
  <si>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</si>
  <si>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</si>
  <si>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</si>
  <si>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</si>
  <si>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</si>
  <si>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</si>
  <si>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</si>
  <si>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</si>
  <si>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</si>
  <si>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</si>
  <si>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</si>
  <si>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</si>
  <si>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</si>
  <si>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</si>
  <si>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</si>
  <si>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</si>
  <si>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</si>
  <si>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</si>
  <si>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</si>
  <si>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</si>
  <si>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</si>
  <si>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</si>
  <si>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</si>
  <si>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</si>
  <si>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</si>
  <si>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</si>
  <si>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</si>
  <si>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</si>
  <si>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</si>
  <si>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</si>
  <si>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</si>
  <si>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</si>
  <si>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</si>
  <si>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</si>
  <si>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</si>
  <si>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</si>
  <si>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</si>
  <si>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</si>
  <si>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</si>
  <si>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</si>
  <si>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</si>
  <si>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</si>
  <si>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</si>
  <si>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</si>
  <si>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</si>
  <si>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</si>
  <si>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</si>
  <si>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</si>
  <si>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</si>
  <si>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</si>
  <si>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</si>
  <si>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</si>
  <si>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</si>
  <si>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</si>
  <si>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</si>
  <si>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</si>
  <si>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</si>
  <si>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</si>
  <si>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</si>
  <si>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</si>
  <si>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</si>
  <si>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</si>
  <si>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</si>
  <si>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</si>
  <si>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</si>
  <si>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</si>
  <si>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</si>
  <si>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</si>
  <si>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</si>
  <si>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</si>
  <si>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</si>
  <si>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</si>
  <si>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</si>
  <si>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</si>
  <si>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</si>
  <si>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</si>
  <si>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</si>
  <si>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</si>
  <si>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</si>
  <si>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</si>
  <si>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</si>
  <si>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</si>
  <si>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</si>
  <si>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</si>
  <si>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</si>
  <si>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</si>
  <si>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</si>
  <si>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</si>
  <si>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</si>
  <si>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</si>
  <si>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</si>
  <si>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</si>
  <si>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</si>
  <si>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</si>
  <si>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</si>
  <si>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</si>
  <si>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</si>
  <si>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</si>
  <si>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</si>
  <si>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</si>
  <si>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</si>
  <si>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</si>
  <si>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</si>
  <si>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</si>
  <si>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</si>
  <si>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</si>
  <si>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</si>
  <si>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</si>
  <si>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</si>
  <si>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</si>
  <si>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</si>
  <si>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</si>
  <si>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</si>
  <si>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</si>
  <si>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</si>
  <si>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</si>
  <si>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</si>
  <si>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</si>
  <si>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</si>
  <si>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</si>
  <si>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</si>
  <si>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</si>
  <si>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</si>
  <si>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</si>
  <si>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</si>
  <si>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</si>
  <si>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</si>
  <si>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</si>
  <si>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</si>
  <si>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</si>
  <si>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</si>
  <si>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</si>
  <si>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</si>
  <si>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</si>
  <si>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</si>
  <si>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</si>
  <si>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</si>
  <si>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</si>
  <si>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</si>
  <si>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</si>
  <si>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</si>
  <si>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</si>
  <si>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</si>
  <si>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</si>
  <si>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</si>
  <si>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</si>
  <si>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</si>
  <si>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</si>
  <si>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</si>
  <si>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</si>
  <si>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</si>
  <si>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</si>
  <si>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</si>
  <si>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</si>
  <si>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</si>
  <si>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</si>
  <si>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</si>
  <si>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</si>
  <si>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</si>
  <si>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</si>
  <si>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</si>
  <si>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</si>
  <si>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</si>
  <si>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</si>
  <si>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</si>
  <si>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</si>
  <si>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</si>
  <si>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</si>
  <si>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</si>
  <si>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</si>
  <si>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</si>
  <si>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</si>
  <si>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</si>
  <si>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</si>
  <si>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</si>
  <si>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</si>
  <si>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</si>
  <si>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</si>
  <si>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</si>
  <si>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</si>
  <si>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</si>
  <si>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</si>
  <si>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</si>
  <si>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</si>
  <si>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</si>
  <si>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</si>
  <si>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</si>
  <si>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</si>
  <si>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</si>
  <si>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</si>
  <si>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</si>
  <si>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</si>
  <si>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</si>
  <si>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</si>
  <si>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</si>
  <si>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</si>
  <si>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</si>
  <si>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</si>
  <si>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</si>
  <si>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</si>
  <si>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</si>
  <si>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</si>
  <si>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</si>
  <si>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</si>
  <si>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</si>
  <si>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</si>
  <si>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</si>
  <si>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</si>
  <si>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</si>
  <si>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</si>
  <si>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</si>
  <si>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</si>
  <si>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</si>
  <si>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</si>
  <si>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</si>
  <si>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</si>
  <si>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</si>
  <si>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</si>
  <si>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</si>
  <si>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</si>
  <si>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</si>
  <si>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</si>
  <si>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</si>
  <si>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</si>
  <si>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</si>
  <si>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</si>
  <si>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</si>
  <si>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</si>
  <si>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</si>
  <si>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</si>
  <si>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</si>
  <si>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</si>
  <si>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</si>
  <si>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</si>
  <si>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</si>
  <si>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</si>
  <si>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</si>
  <si>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</si>
  <si>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</si>
  <si>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</si>
  <si>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</si>
  <si>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</si>
  <si>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</si>
  <si>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220F3 6748S</t>
  </si>
  <si>
    <t xml:space="preserve">                                                                              Приложение 4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</si>
  <si>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</si>
  <si>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</si>
  <si>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</si>
  <si>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Солнечного сельсовета  от 25.12.2019г.  № 131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</si>
  <si>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</si>
  <si>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</si>
  <si>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  Хакасия на 2020 год и плановый период 2021 и 2022 годов",</t>
  </si>
  <si>
    <t xml:space="preserve">                                                                               приложение  2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</si>
  <si>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</si>
  <si>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</si>
  <si>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>на 2020 год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</si>
  <si>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</si>
  <si>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</si>
  <si>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</si>
  <si>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</si>
  <si>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</si>
  <si>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</si>
  <si>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</si>
  <si>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</si>
  <si>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</si>
  <si>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</si>
  <si>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</si>
  <si>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</si>
  <si>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</si>
  <si>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</si>
  <si>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</si>
  <si>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</si>
  <si>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</si>
  <si>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</si>
  <si>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</si>
  <si>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</si>
  <si>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</si>
  <si>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</si>
  <si>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</si>
  <si>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</si>
  <si>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</si>
  <si>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</si>
  <si>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</si>
  <si>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</si>
  <si>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</si>
  <si>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</si>
  <si>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</si>
  <si>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</si>
  <si>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</si>
  <si>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</si>
  <si>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</si>
  <si>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</si>
  <si>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</si>
  <si>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</si>
  <si>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</si>
  <si>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</si>
  <si>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</si>
  <si>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</si>
  <si>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</si>
  <si>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</si>
  <si>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</si>
  <si>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</si>
  <si>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</si>
  <si>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</si>
  <si>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</si>
  <si>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</si>
  <si>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</si>
  <si>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</si>
  <si>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</si>
  <si>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</si>
  <si>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</si>
  <si>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</si>
  <si>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</si>
  <si>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</si>
  <si>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</si>
  <si>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</si>
  <si>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</si>
  <si>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</si>
  <si>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</si>
  <si>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</si>
  <si>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</si>
  <si>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</si>
  <si>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</si>
  <si>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</si>
  <si>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</si>
  <si>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</si>
  <si>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</si>
  <si>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</si>
  <si>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</si>
  <si>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</si>
  <si>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</si>
  <si>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</si>
  <si>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</si>
  <si>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</si>
  <si>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</si>
  <si>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</si>
  <si>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</si>
  <si>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</si>
  <si>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</si>
  <si>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</si>
  <si>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</si>
  <si>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</si>
  <si>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</si>
  <si>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</si>
  <si>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</si>
  <si>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</si>
  <si>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</si>
  <si>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</si>
  <si>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</si>
  <si>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</si>
  <si>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</si>
  <si>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</si>
  <si>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</si>
  <si>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</si>
  <si>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</si>
  <si>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</si>
  <si>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</si>
  <si>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</si>
  <si>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</si>
  <si>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</si>
  <si>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</si>
  <si>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</si>
  <si>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</si>
  <si>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</si>
  <si>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</si>
  <si>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</si>
  <si>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</si>
  <si>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</si>
  <si>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</si>
  <si>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</si>
  <si>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</si>
  <si>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</si>
  <si>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</si>
  <si>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</si>
  <si>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</si>
  <si>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</si>
  <si>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</si>
  <si>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</si>
  <si>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</si>
  <si>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</si>
  <si>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</si>
  <si>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</si>
  <si>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</si>
  <si>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</si>
  <si>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</si>
  <si>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</si>
  <si>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</si>
  <si>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</si>
  <si>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</si>
  <si>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</si>
  <si>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</si>
  <si>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</si>
  <si>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</si>
  <si>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</si>
  <si>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</si>
  <si>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</si>
  <si>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</si>
  <si>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</si>
  <si>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</si>
  <si>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</si>
  <si>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</si>
  <si>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</si>
  <si>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</si>
  <si>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</si>
  <si>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</si>
  <si>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</si>
  <si>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</si>
  <si>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</si>
  <si>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</si>
  <si>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</si>
  <si>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</si>
  <si>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</si>
  <si>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</si>
  <si>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</si>
  <si>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</si>
  <si>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</si>
  <si>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</si>
  <si>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</si>
  <si>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</si>
  <si>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</si>
  <si>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</si>
  <si>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</si>
  <si>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</si>
  <si>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</si>
  <si>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</si>
  <si>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</si>
  <si>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</si>
  <si>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</si>
  <si>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</si>
  <si>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</si>
  <si>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</si>
  <si>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</si>
  <si>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</si>
  <si>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</si>
  <si>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</si>
  <si>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</si>
  <si>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</si>
  <si>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</si>
  <si>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</si>
  <si>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</si>
  <si>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</si>
  <si>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</si>
  <si>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</si>
  <si>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</si>
  <si>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</si>
  <si>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</si>
  <si>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</si>
  <si>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</si>
  <si>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</si>
  <si>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</si>
  <si>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</si>
  <si>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</si>
  <si>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</si>
  <si>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</si>
  <si>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</si>
  <si>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</si>
  <si>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</si>
  <si>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</si>
  <si>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</si>
  <si>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</si>
  <si>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</si>
  <si>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</si>
  <si>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</si>
  <si>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</si>
  <si>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</si>
  <si>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</si>
  <si>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</si>
  <si>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</si>
  <si>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</si>
  <si>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</si>
  <si>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</si>
  <si>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</si>
  <si>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</si>
  <si>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</si>
  <si>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</si>
  <si>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</si>
  <si>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</si>
  <si>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</si>
  <si>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</si>
  <si>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</si>
  <si>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</si>
  <si>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</si>
  <si>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</si>
  <si>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</si>
  <si>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</si>
  <si>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</si>
  <si>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</si>
  <si>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</si>
  <si>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</si>
  <si>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</si>
  <si>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</si>
  <si>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</si>
  <si>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</si>
  <si>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</si>
  <si>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</si>
  <si>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</si>
  <si>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</si>
  <si>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</si>
  <si>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</si>
  <si>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</si>
  <si>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</si>
  <si>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</si>
  <si>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</si>
  <si>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</si>
  <si>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</si>
  <si>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</si>
  <si>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</si>
  <si>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</si>
  <si>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</si>
  <si>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</si>
  <si>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</si>
  <si>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</si>
  <si>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</si>
  <si>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</si>
  <si>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</si>
  <si>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</si>
  <si>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</si>
  <si>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</si>
  <si>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</si>
  <si>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</si>
  <si>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</si>
  <si>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</si>
  <si>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</si>
  <si>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</si>
  <si>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</si>
  <si>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</si>
  <si>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</si>
  <si>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</si>
  <si>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</si>
  <si>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</si>
  <si>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</si>
  <si>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</si>
  <si>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</si>
  <si>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</si>
  <si>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</si>
  <si>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</si>
  <si>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</si>
  <si>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</si>
  <si>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</si>
  <si>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</si>
  <si>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</si>
  <si>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</si>
  <si>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</si>
  <si>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</si>
  <si>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</si>
  <si>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</si>
  <si>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</si>
  <si>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</si>
  <si>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</si>
  <si>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</si>
  <si>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</si>
  <si>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</si>
  <si>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</si>
  <si>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</si>
  <si>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</si>
  <si>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</si>
  <si>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</si>
  <si>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000 2 02 25393 10 0000 150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</si>
  <si>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</si>
  <si>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000 2 02 25576 00 0000 150</t>
  </si>
  <si>
    <t>Субсидии бюджетам на обеспечение комплексного развития сельских территорий</t>
  </si>
  <si>
    <t>000 2 02 25576 10 0000 150</t>
  </si>
  <si>
    <t>Субсидии бюджетам сельских поселений на обеспечение комплексного развития сельских территорий</t>
  </si>
  <si>
    <t>000 2 02 27576 00 0000 150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</si>
  <si>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</si>
  <si>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</si>
  <si>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</si>
  <si>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</si>
  <si>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</si>
  <si>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</si>
  <si>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</si>
  <si>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</si>
  <si>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</si>
  <si>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</si>
  <si>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</si>
  <si>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</si>
  <si>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</si>
  <si>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</si>
  <si>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</si>
  <si>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</si>
  <si>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</si>
  <si>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</si>
  <si>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</si>
  <si>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</si>
  <si>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</si>
  <si>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</si>
  <si>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</si>
  <si>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</si>
  <si>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</si>
  <si>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</si>
  <si>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</si>
  <si>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000 2 02 45390 00 0000 150</t>
  </si>
  <si>
    <t>Межбюджетные трансферты, передаваемые бюджетам на финансовое обеспечение дорожной деятельности</t>
  </si>
  <si>
    <t>000 2 02 45393 00 0000 150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</si>
  <si>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</si>
  <si>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</si>
  <si>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</si>
  <si>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</si>
  <si>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</si>
  <si>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</si>
  <si>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</si>
  <si>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</si>
  <si>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</si>
  <si>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</si>
  <si>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</si>
  <si>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</si>
  <si>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</si>
  <si>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</si>
  <si>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</si>
  <si>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</si>
  <si>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</si>
  <si>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</si>
  <si>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</si>
  <si>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</si>
  <si>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</si>
  <si>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</si>
  <si>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</si>
  <si>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</si>
  <si>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</si>
  <si>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</si>
  <si>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</si>
  <si>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</si>
  <si>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</si>
  <si>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</si>
  <si>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</si>
  <si>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</si>
  <si>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</si>
  <si>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</si>
  <si>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</si>
  <si>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Прочие межбюджетные трансферты, передаваемые бюджетам</t>
  </si>
  <si>
    <t>000 2 03 00000 00 0000 150</t>
  </si>
  <si>
    <t>БЕЗВОЗМЕЗДНЫЕ ПОСТУПЛЕНИЯ ОТ ГОСУДАРСТВЕННЫХ (МУНИЦИПАЛЬНЫХ) ОРГАНИЗАЦИЙ</t>
  </si>
  <si>
    <t>000 2 03 05000 10 0000 150</t>
  </si>
  <si>
    <t>Безвозмездные поступления от государственных (муниципальных) организаций в бюджеты сельских поселений</t>
  </si>
  <si>
    <t>000 2 03 05040 10 0000 150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</si>
  <si>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</si>
  <si>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</si>
  <si>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</si>
  <si>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</si>
  <si>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</si>
  <si>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</si>
  <si>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</si>
  <si>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</si>
  <si>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</si>
  <si>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</si>
  <si>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</si>
  <si>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</si>
  <si>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</si>
  <si>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</si>
  <si>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</si>
  <si>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приложение  3</t>
  </si>
  <si>
    <t xml:space="preserve">               приложение 4</t>
  </si>
  <si>
    <t>приложение  5</t>
  </si>
  <si>
    <t>70700 71200</t>
  </si>
  <si>
    <t>Мероприятия по повышению эффективности деятельности органов местного самоуправления</t>
  </si>
  <si>
    <t>19004 22150</t>
  </si>
  <si>
    <t>Мероприятия по реконструкции учреждений культуры</t>
  </si>
  <si>
    <t>19005 00000</t>
  </si>
  <si>
    <t>Сохранение культурных ценностей</t>
  </si>
  <si>
    <t>19005 71200</t>
  </si>
  <si>
    <t>Прочие межбюджетные трансферты, передаваемые бюджетам сельских поселений</t>
  </si>
  <si>
    <t>000 2 02 49999 10 0000 151</t>
  </si>
  <si>
    <t>000 2 02 49999 00 0000 151</t>
  </si>
  <si>
    <t xml:space="preserve">                                                                               от " 08 "  июля  2020г. №  147</t>
  </si>
  <si>
    <t>от " 08 "  июля  2020г.   № 147</t>
  </si>
  <si>
    <t xml:space="preserve">               от " 08 " июля  2020г. № 147</t>
  </si>
  <si>
    <t>от "08 "  июля   2020г.  № 147</t>
  </si>
  <si>
    <t xml:space="preserve"> от  " 08  " июля  2020г. № 147</t>
  </si>
  <si>
    <t>Мероприятия направленные на реализацию проекта  "Память" в рамках гранта за лучшее муниципальное образование  Солнечный сельсовет</t>
  </si>
</sst>
</file>

<file path=xl/styles.xml><?xml version="1.0" encoding="utf-8"?>
<styleSheet xmlns="http://schemas.openxmlformats.org/spreadsheetml/2006/main">
  <numFmts count="1">
    <numFmt numFmtId="180" formatCode="0.0"/>
  </numFmts>
  <fonts count="36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</fills>
  <borders count="1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11">
    <xf numFmtId="0" fontId="0" fillId="0" borderId="0"/>
    <xf numFmtId="0" fontId="32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8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33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33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4" fillId="0" borderId="22" xfId="0" applyFont="1" applyBorder="1"/>
    <xf numFmtId="0" fontId="34" fillId="0" borderId="92" xfId="0" applyFont="1" applyBorder="1"/>
    <xf numFmtId="49" fontId="12" fillId="0" borderId="93" xfId="0" applyNumberFormat="1" applyFont="1" applyBorder="1" applyAlignment="1">
      <alignment horizontal="center" vertical="center" wrapText="1"/>
    </xf>
    <xf numFmtId="0" fontId="34" fillId="0" borderId="21" xfId="0" applyFont="1" applyBorder="1"/>
    <xf numFmtId="49" fontId="2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0" fontId="25" fillId="2" borderId="94" xfId="0" applyFont="1" applyFill="1" applyBorder="1" applyAlignment="1">
      <alignment horizontal="center" vertical="center" wrapText="1"/>
    </xf>
    <xf numFmtId="0" fontId="25" fillId="2" borderId="95" xfId="0" applyFont="1" applyFill="1" applyBorder="1" applyAlignment="1">
      <alignment horizontal="center" vertical="center"/>
    </xf>
    <xf numFmtId="4" fontId="26" fillId="2" borderId="96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5" fillId="0" borderId="70" xfId="0" applyFont="1" applyFill="1" applyBorder="1" applyAlignment="1">
      <alignment vertical="center" wrapText="1"/>
    </xf>
    <xf numFmtId="0" fontId="25" fillId="0" borderId="97" xfId="0" applyFont="1" applyFill="1" applyBorder="1" applyAlignment="1">
      <alignment vertical="center" wrapText="1"/>
    </xf>
    <xf numFmtId="4" fontId="26" fillId="0" borderId="98" xfId="0" applyNumberFormat="1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vertical="center" wrapText="1"/>
    </xf>
    <xf numFmtId="0" fontId="25" fillId="0" borderId="93" xfId="0" applyFont="1" applyBorder="1" applyAlignment="1">
      <alignment vertical="center" wrapText="1"/>
    </xf>
    <xf numFmtId="4" fontId="26" fillId="0" borderId="99" xfId="0" applyNumberFormat="1" applyFont="1" applyFill="1" applyBorder="1" applyAlignment="1">
      <alignment horizontal="center" vertical="center" wrapText="1"/>
    </xf>
    <xf numFmtId="0" fontId="28" fillId="0" borderId="58" xfId="0" applyFont="1" applyBorder="1" applyAlignment="1">
      <alignment vertical="center" wrapText="1"/>
    </xf>
    <xf numFmtId="0" fontId="28" fillId="0" borderId="93" xfId="0" applyFont="1" applyBorder="1" applyAlignment="1">
      <alignment vertical="center" wrapText="1"/>
    </xf>
    <xf numFmtId="4" fontId="24" fillId="0" borderId="99" xfId="0" applyNumberFormat="1" applyFont="1" applyFill="1" applyBorder="1" applyAlignment="1">
      <alignment horizontal="center" vertical="center" wrapText="1"/>
    </xf>
    <xf numFmtId="4" fontId="24" fillId="3" borderId="99" xfId="0" applyNumberFormat="1" applyFont="1" applyFill="1" applyBorder="1" applyAlignment="1">
      <alignment horizontal="center" vertical="center" wrapText="1"/>
    </xf>
    <xf numFmtId="4" fontId="26" fillId="3" borderId="99" xfId="0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vertical="center" wrapText="1"/>
    </xf>
    <xf numFmtId="0" fontId="29" fillId="10" borderId="0" xfId="0" applyFont="1" applyFill="1"/>
    <xf numFmtId="0" fontId="28" fillId="0" borderId="93" xfId="0" applyFont="1" applyBorder="1" applyAlignment="1">
      <alignment horizontal="left" vertical="center" wrapText="1"/>
    </xf>
    <xf numFmtId="0" fontId="28" fillId="0" borderId="100" xfId="0" applyFont="1" applyBorder="1" applyAlignment="1">
      <alignment vertical="center" wrapText="1"/>
    </xf>
    <xf numFmtId="0" fontId="28" fillId="0" borderId="100" xfId="0" applyFont="1" applyFill="1" applyBorder="1" applyAlignment="1">
      <alignment vertical="center" wrapText="1"/>
    </xf>
    <xf numFmtId="0" fontId="28" fillId="3" borderId="58" xfId="0" applyFont="1" applyFill="1" applyBorder="1" applyAlignment="1">
      <alignment vertical="center" wrapText="1"/>
    </xf>
    <xf numFmtId="0" fontId="28" fillId="3" borderId="100" xfId="0" applyFont="1" applyFill="1" applyBorder="1" applyAlignment="1">
      <alignment vertical="center" wrapText="1"/>
    </xf>
    <xf numFmtId="49" fontId="25" fillId="4" borderId="58" xfId="0" applyNumberFormat="1" applyFont="1" applyFill="1" applyBorder="1" applyAlignment="1">
      <alignment horizontal="left" wrapText="1"/>
    </xf>
    <xf numFmtId="49" fontId="25" fillId="4" borderId="18" xfId="0" applyNumberFormat="1" applyFont="1" applyFill="1" applyBorder="1" applyAlignment="1">
      <alignment horizontal="left" wrapText="1"/>
    </xf>
    <xf numFmtId="49" fontId="28" fillId="4" borderId="58" xfId="0" applyNumberFormat="1" applyFont="1" applyFill="1" applyBorder="1" applyAlignment="1">
      <alignment horizontal="left" wrapText="1"/>
    </xf>
    <xf numFmtId="49" fontId="28" fillId="4" borderId="18" xfId="0" applyNumberFormat="1" applyFont="1" applyFill="1" applyBorder="1" applyAlignment="1">
      <alignment horizontal="left" wrapText="1"/>
    </xf>
    <xf numFmtId="0" fontId="28" fillId="0" borderId="0" xfId="0" applyFont="1" applyBorder="1" applyAlignment="1">
      <alignment wrapText="1"/>
    </xf>
    <xf numFmtId="49" fontId="28" fillId="4" borderId="100" xfId="0" applyNumberFormat="1" applyFont="1" applyFill="1" applyBorder="1" applyAlignment="1">
      <alignment horizontal="left" wrapText="1"/>
    </xf>
    <xf numFmtId="0" fontId="25" fillId="3" borderId="100" xfId="0" applyFont="1" applyFill="1" applyBorder="1" applyAlignment="1">
      <alignment vertical="center" wrapText="1"/>
    </xf>
    <xf numFmtId="49" fontId="25" fillId="4" borderId="100" xfId="0" applyNumberFormat="1" applyFont="1" applyFill="1" applyBorder="1" applyAlignment="1">
      <alignment horizontal="left" wrapText="1"/>
    </xf>
    <xf numFmtId="0" fontId="35" fillId="0" borderId="58" xfId="0" applyFont="1" applyBorder="1" applyAlignment="1">
      <alignment vertical="center" wrapText="1"/>
    </xf>
    <xf numFmtId="0" fontId="25" fillId="0" borderId="18" xfId="0" applyNumberFormat="1" applyFont="1" applyBorder="1" applyAlignment="1">
      <alignment horizontal="justify" vertical="top" wrapText="1"/>
    </xf>
    <xf numFmtId="0" fontId="25" fillId="0" borderId="73" xfId="0" applyFont="1" applyBorder="1" applyAlignment="1">
      <alignment vertical="center" wrapText="1"/>
    </xf>
    <xf numFmtId="0" fontId="28" fillId="0" borderId="101" xfId="0" applyFont="1" applyBorder="1" applyAlignment="1">
      <alignment vertical="center" wrapText="1"/>
    </xf>
    <xf numFmtId="0" fontId="28" fillId="0" borderId="23" xfId="0" applyFont="1" applyBorder="1" applyAlignment="1">
      <alignment wrapText="1"/>
    </xf>
    <xf numFmtId="4" fontId="24" fillId="0" borderId="102" xfId="0" applyNumberFormat="1" applyFont="1" applyFill="1" applyBorder="1" applyAlignment="1">
      <alignment horizontal="center" vertical="center" wrapText="1"/>
    </xf>
    <xf numFmtId="0" fontId="28" fillId="0" borderId="73" xfId="0" applyFont="1" applyBorder="1" applyAlignment="1">
      <alignment vertical="center" wrapText="1"/>
    </xf>
    <xf numFmtId="0" fontId="28" fillId="0" borderId="101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101" xfId="0" applyFont="1" applyBorder="1" applyAlignment="1">
      <alignment vertical="center" wrapText="1"/>
    </xf>
    <xf numFmtId="0" fontId="25" fillId="0" borderId="23" xfId="0" applyFont="1" applyBorder="1" applyAlignment="1">
      <alignment wrapText="1"/>
    </xf>
    <xf numFmtId="4" fontId="26" fillId="0" borderId="102" xfId="0" applyNumberFormat="1" applyFont="1" applyFill="1" applyBorder="1" applyAlignment="1">
      <alignment horizontal="center" vertical="center" wrapText="1"/>
    </xf>
    <xf numFmtId="0" fontId="28" fillId="0" borderId="97" xfId="0" applyFont="1" applyBorder="1" applyAlignment="1">
      <alignment wrapText="1"/>
    </xf>
    <xf numFmtId="0" fontId="28" fillId="0" borderId="93" xfId="0" applyFont="1" applyBorder="1" applyAlignment="1">
      <alignment wrapText="1"/>
    </xf>
    <xf numFmtId="49" fontId="28" fillId="0" borderId="58" xfId="0" applyNumberFormat="1" applyFont="1" applyBorder="1" applyAlignment="1">
      <alignment vertical="center" wrapText="1"/>
    </xf>
    <xf numFmtId="0" fontId="28" fillId="0" borderId="58" xfId="0" applyFont="1" applyBorder="1" applyAlignment="1">
      <alignment horizontal="left" vertical="top" wrapText="1"/>
    </xf>
    <xf numFmtId="0" fontId="28" fillId="0" borderId="19" xfId="0" applyFont="1" applyBorder="1" applyAlignment="1">
      <alignment vertical="center" wrapText="1"/>
    </xf>
    <xf numFmtId="0" fontId="30" fillId="0" borderId="0" xfId="0" applyFont="1"/>
    <xf numFmtId="0" fontId="25" fillId="0" borderId="58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wrapText="1"/>
    </xf>
    <xf numFmtId="0" fontId="28" fillId="0" borderId="0" xfId="0" applyFont="1" applyFill="1"/>
    <xf numFmtId="49" fontId="28" fillId="0" borderId="58" xfId="0" applyNumberFormat="1" applyFont="1" applyFill="1" applyBorder="1" applyAlignment="1">
      <alignment horizontal="left" vertical="center"/>
    </xf>
    <xf numFmtId="0" fontId="28" fillId="0" borderId="18" xfId="0" applyFont="1" applyFill="1" applyBorder="1" applyAlignment="1">
      <alignment wrapText="1"/>
    </xf>
    <xf numFmtId="0" fontId="25" fillId="0" borderId="0" xfId="0" applyFont="1" applyBorder="1"/>
    <xf numFmtId="0" fontId="25" fillId="0" borderId="97" xfId="0" applyFont="1" applyBorder="1" applyAlignment="1">
      <alignment vertical="center" wrapText="1"/>
    </xf>
    <xf numFmtId="0" fontId="28" fillId="0" borderId="103" xfId="0" applyFont="1" applyBorder="1" applyAlignment="1">
      <alignment vertical="center" wrapText="1"/>
    </xf>
    <xf numFmtId="0" fontId="28" fillId="0" borderId="104" xfId="0" applyFont="1" applyBorder="1" applyAlignment="1">
      <alignment wrapText="1"/>
    </xf>
    <xf numFmtId="4" fontId="28" fillId="0" borderId="99" xfId="0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8" xfId="0" applyFont="1" applyBorder="1" applyAlignment="1">
      <alignment wrapText="1"/>
    </xf>
    <xf numFmtId="2" fontId="28" fillId="0" borderId="18" xfId="0" applyNumberFormat="1" applyFont="1" applyBorder="1" applyAlignment="1">
      <alignment wrapText="1"/>
    </xf>
    <xf numFmtId="0" fontId="28" fillId="0" borderId="70" xfId="0" applyFont="1" applyBorder="1" applyAlignment="1">
      <alignment vertical="center" wrapText="1"/>
    </xf>
    <xf numFmtId="4" fontId="24" fillId="0" borderId="98" xfId="0" applyNumberFormat="1" applyFont="1" applyFill="1" applyBorder="1" applyAlignment="1">
      <alignment horizontal="center" vertical="center" wrapText="1"/>
    </xf>
    <xf numFmtId="0" fontId="28" fillId="0" borderId="105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4" fontId="26" fillId="0" borderId="106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" fontId="24" fillId="0" borderId="23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vertical="center" wrapText="1"/>
    </xf>
    <xf numFmtId="4" fontId="24" fillId="0" borderId="107" xfId="0" applyNumberFormat="1" applyFont="1" applyFill="1" applyBorder="1" applyAlignment="1">
      <alignment horizontal="center" vertical="center" wrapText="1"/>
    </xf>
    <xf numFmtId="0" fontId="28" fillId="0" borderId="108" xfId="0" applyFont="1" applyBorder="1" applyAlignment="1">
      <alignment vertical="center" wrapText="1"/>
    </xf>
    <xf numFmtId="0" fontId="28" fillId="0" borderId="29" xfId="0" applyFont="1" applyBorder="1" applyAlignment="1">
      <alignment wrapText="1"/>
    </xf>
    <xf numFmtId="0" fontId="25" fillId="0" borderId="109" xfId="0" applyFont="1" applyBorder="1" applyAlignment="1">
      <alignment vertical="center" wrapText="1"/>
    </xf>
    <xf numFmtId="0" fontId="25" fillId="0" borderId="29" xfId="0" applyFont="1" applyBorder="1" applyAlignment="1">
      <alignment wrapText="1"/>
    </xf>
    <xf numFmtId="0" fontId="28" fillId="0" borderId="110" xfId="0" applyFont="1" applyBorder="1" applyAlignment="1">
      <alignment vertical="center" wrapText="1"/>
    </xf>
    <xf numFmtId="4" fontId="24" fillId="0" borderId="106" xfId="0" applyNumberFormat="1" applyFont="1" applyFill="1" applyBorder="1" applyAlignment="1">
      <alignment horizontal="center" vertical="center" wrapText="1"/>
    </xf>
    <xf numFmtId="4" fontId="26" fillId="0" borderId="23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justify" vertical="top"/>
    </xf>
    <xf numFmtId="0" fontId="28" fillId="0" borderId="97" xfId="0" applyFont="1" applyBorder="1" applyAlignment="1">
      <alignment vertical="center" wrapText="1"/>
    </xf>
    <xf numFmtId="0" fontId="28" fillId="0" borderId="18" xfId="0" applyFont="1" applyFill="1" applyBorder="1" applyAlignment="1">
      <alignment vertical="center" wrapText="1"/>
    </xf>
    <xf numFmtId="0" fontId="28" fillId="0" borderId="58" xfId="0" applyFont="1" applyFill="1" applyBorder="1" applyAlignment="1">
      <alignment vertical="center" wrapText="1"/>
    </xf>
    <xf numFmtId="0" fontId="28" fillId="0" borderId="93" xfId="0" applyFont="1" applyFill="1" applyBorder="1" applyAlignment="1">
      <alignment vertical="center" wrapText="1"/>
    </xf>
    <xf numFmtId="0" fontId="28" fillId="0" borderId="104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4" fontId="24" fillId="0" borderId="111" xfId="0" applyNumberFormat="1" applyFont="1" applyFill="1" applyBorder="1" applyAlignment="1">
      <alignment horizontal="center" vertical="center" wrapText="1"/>
    </xf>
    <xf numFmtId="0" fontId="25" fillId="9" borderId="112" xfId="0" applyFont="1" applyFill="1" applyBorder="1" applyAlignment="1">
      <alignment vertical="center" wrapText="1"/>
    </xf>
    <xf numFmtId="0" fontId="25" fillId="9" borderId="113" xfId="0" applyFont="1" applyFill="1" applyBorder="1" applyAlignment="1">
      <alignment vertical="center" wrapText="1"/>
    </xf>
    <xf numFmtId="4" fontId="26" fillId="9" borderId="11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9" fontId="27" fillId="0" borderId="0" xfId="0" applyNumberFormat="1" applyFont="1" applyAlignment="1">
      <alignment vertical="center"/>
    </xf>
    <xf numFmtId="4" fontId="31" fillId="0" borderId="0" xfId="0" applyNumberFormat="1" applyFont="1" applyAlignment="1">
      <alignment horizontal="center" vertical="center"/>
    </xf>
    <xf numFmtId="0" fontId="28" fillId="0" borderId="0" xfId="0" applyFont="1"/>
    <xf numFmtId="0" fontId="28" fillId="0" borderId="42" xfId="0" applyFont="1" applyBorder="1"/>
    <xf numFmtId="0" fontId="33" fillId="0" borderId="22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J17" sqref="J17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348</v>
      </c>
      <c r="C2" s="260"/>
    </row>
    <row r="3" spans="1:6" ht="18" customHeight="1">
      <c r="B3" s="346" t="s">
        <v>335</v>
      </c>
      <c r="C3" s="261"/>
    </row>
    <row r="4" spans="1:6" ht="18" customHeight="1">
      <c r="B4" s="347" t="s">
        <v>349</v>
      </c>
      <c r="C4" s="261"/>
    </row>
    <row r="5" spans="1:6" ht="17.25" customHeight="1">
      <c r="B5" s="346" t="s">
        <v>350</v>
      </c>
      <c r="C5" s="261"/>
    </row>
    <row r="6" spans="1:6" ht="17.25" customHeight="1">
      <c r="B6" s="348" t="s">
        <v>354</v>
      </c>
      <c r="C6" s="261"/>
    </row>
    <row r="7" spans="1:6" ht="17.25" customHeight="1">
      <c r="B7" s="348" t="s">
        <v>351</v>
      </c>
      <c r="C7" s="261"/>
    </row>
    <row r="8" spans="1:6" ht="18.75" customHeight="1">
      <c r="B8" s="348" t="s">
        <v>352</v>
      </c>
      <c r="C8" s="261"/>
    </row>
    <row r="9" spans="1:6" ht="19.5" customHeight="1">
      <c r="B9" s="348" t="s">
        <v>355</v>
      </c>
      <c r="C9" s="261"/>
    </row>
    <row r="10" spans="1:6" ht="18.75" customHeight="1">
      <c r="A10" s="4"/>
      <c r="B10" s="348" t="s">
        <v>353</v>
      </c>
      <c r="C10" s="261"/>
      <c r="D10" s="261"/>
      <c r="E10" s="261"/>
    </row>
    <row r="11" spans="1:6" ht="15.75" customHeight="1">
      <c r="A11" s="4"/>
      <c r="B11" s="260" t="s">
        <v>788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54" t="s">
        <v>298</v>
      </c>
      <c r="B14" s="454"/>
      <c r="C14" s="454"/>
    </row>
    <row r="15" spans="1:6" ht="41.25" customHeight="1">
      <c r="A15" s="454"/>
      <c r="B15" s="454"/>
      <c r="C15" s="454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293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>
        <f>C41-C38</f>
        <v>0</v>
      </c>
      <c r="D37" s="1"/>
    </row>
    <row r="38" spans="1:4" ht="21" customHeight="1">
      <c r="A38" s="21" t="s">
        <v>131</v>
      </c>
      <c r="B38" s="31" t="s">
        <v>132</v>
      </c>
      <c r="C38" s="26">
        <f>C39</f>
        <v>59736889.289999999</v>
      </c>
    </row>
    <row r="39" spans="1:4" ht="36" customHeight="1">
      <c r="A39" s="21" t="s">
        <v>133</v>
      </c>
      <c r="B39" s="31" t="s">
        <v>134</v>
      </c>
      <c r="C39" s="26">
        <f>C40</f>
        <v>59736889.289999999</v>
      </c>
    </row>
    <row r="40" spans="1:4" ht="40.5" customHeight="1">
      <c r="A40" s="21" t="s">
        <v>135</v>
      </c>
      <c r="B40" s="31" t="s">
        <v>231</v>
      </c>
      <c r="C40" s="26">
        <v>59736889.289999999</v>
      </c>
    </row>
    <row r="41" spans="1:4" ht="24" customHeight="1">
      <c r="A41" s="21" t="s">
        <v>136</v>
      </c>
      <c r="B41" s="31" t="s">
        <v>137</v>
      </c>
      <c r="C41" s="26">
        <f>C42</f>
        <v>59736889.289999999</v>
      </c>
    </row>
    <row r="42" spans="1:4" ht="39.75" customHeight="1">
      <c r="A42" s="21" t="s">
        <v>138</v>
      </c>
      <c r="B42" s="31" t="s">
        <v>139</v>
      </c>
      <c r="C42" s="26">
        <f>C43</f>
        <v>59736889.289999999</v>
      </c>
    </row>
    <row r="43" spans="1:4" ht="57" customHeight="1">
      <c r="A43" s="21" t="s">
        <v>140</v>
      </c>
      <c r="B43" s="32" t="s">
        <v>232</v>
      </c>
      <c r="C43" s="26">
        <v>59736889.289999999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2"/>
  <sheetViews>
    <sheetView view="pageBreakPreview" topLeftCell="A195" zoomScaleNormal="80" workbookViewId="0">
      <selection activeCell="D23" sqref="D23:E23"/>
    </sheetView>
  </sheetViews>
  <sheetFormatPr defaultRowHeight="12.75"/>
  <cols>
    <col min="1" max="1" width="38.7109375" customWidth="1"/>
    <col min="2" max="2" width="106.140625" customWidth="1"/>
    <col min="3" max="3" width="21.5703125" customWidth="1"/>
    <col min="4" max="4" width="13.42578125" bestFit="1" customWidth="1"/>
  </cols>
  <sheetData>
    <row r="1" spans="1:7" ht="24.75" customHeight="1">
      <c r="A1" t="s">
        <v>154</v>
      </c>
      <c r="B1" s="353" t="s">
        <v>365</v>
      </c>
      <c r="C1" s="354"/>
      <c r="D1" s="262"/>
      <c r="E1" s="57"/>
      <c r="F1" s="57"/>
      <c r="G1" s="57"/>
    </row>
    <row r="2" spans="1:7" ht="24.75" customHeight="1">
      <c r="B2" s="353" t="s">
        <v>366</v>
      </c>
      <c r="C2" s="354"/>
      <c r="D2" s="262"/>
      <c r="E2" s="262"/>
      <c r="F2" s="262"/>
      <c r="G2" s="263"/>
    </row>
    <row r="3" spans="1:7" ht="24.75" customHeight="1">
      <c r="B3" s="353" t="s">
        <v>367</v>
      </c>
      <c r="C3" s="354"/>
      <c r="D3" s="262"/>
      <c r="E3" s="262"/>
      <c r="F3" s="262"/>
      <c r="G3" s="264"/>
    </row>
    <row r="4" spans="1:7" ht="24.75" customHeight="1">
      <c r="B4" s="353" t="s">
        <v>368</v>
      </c>
      <c r="C4" s="354"/>
      <c r="D4" s="266"/>
      <c r="E4" s="266"/>
      <c r="F4" s="266"/>
      <c r="G4" s="263"/>
    </row>
    <row r="5" spans="1:7" ht="24.75" customHeight="1">
      <c r="B5" s="353" t="s">
        <v>369</v>
      </c>
      <c r="C5" s="354"/>
      <c r="D5" s="266"/>
      <c r="E5" s="266"/>
      <c r="F5" s="266"/>
      <c r="G5" s="263"/>
    </row>
    <row r="6" spans="1:7" ht="24.75" customHeight="1">
      <c r="B6" s="353" t="s">
        <v>370</v>
      </c>
      <c r="C6" s="354"/>
      <c r="D6" s="267"/>
      <c r="E6" s="267"/>
      <c r="F6" s="267"/>
      <c r="G6" s="267"/>
    </row>
    <row r="7" spans="1:7" ht="24.75" customHeight="1">
      <c r="B7" s="353" t="s">
        <v>371</v>
      </c>
      <c r="C7" s="354"/>
      <c r="D7" s="262"/>
      <c r="E7" s="262"/>
      <c r="F7" s="267"/>
      <c r="G7" s="267"/>
    </row>
    <row r="8" spans="1:7" ht="25.5" customHeight="1">
      <c r="B8" s="5" t="s">
        <v>372</v>
      </c>
      <c r="C8" s="5"/>
      <c r="D8" s="266"/>
      <c r="E8" s="266"/>
      <c r="F8" s="266"/>
      <c r="G8" s="263"/>
    </row>
    <row r="9" spans="1:7" ht="24" customHeight="1">
      <c r="B9" s="455" t="s">
        <v>373</v>
      </c>
      <c r="C9" s="456"/>
      <c r="D9" s="266"/>
      <c r="E9" s="266"/>
      <c r="F9" s="266"/>
      <c r="G9" s="263"/>
    </row>
    <row r="10" spans="1:7" ht="21.75" customHeight="1">
      <c r="B10" s="5" t="s">
        <v>784</v>
      </c>
      <c r="C10" s="5"/>
      <c r="D10" s="266"/>
      <c r="E10" s="266"/>
      <c r="F10" s="266"/>
      <c r="G10" s="263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57" t="s">
        <v>374</v>
      </c>
      <c r="B12" s="457"/>
      <c r="C12" s="457"/>
    </row>
    <row r="13" spans="1:7" ht="23.45" customHeight="1">
      <c r="A13" s="457" t="s">
        <v>375</v>
      </c>
      <c r="B13" s="457"/>
      <c r="C13" s="457"/>
    </row>
    <row r="14" spans="1:7" ht="26.65" customHeight="1">
      <c r="A14" s="458" t="s">
        <v>376</v>
      </c>
      <c r="B14" s="458"/>
      <c r="C14" s="458"/>
    </row>
    <row r="15" spans="1:7" ht="20.25" thickBot="1">
      <c r="A15" s="355"/>
      <c r="B15" s="355"/>
      <c r="C15" s="356" t="s">
        <v>377</v>
      </c>
    </row>
    <row r="16" spans="1:7" s="360" customFormat="1" ht="60.75" customHeight="1" thickBot="1">
      <c r="A16" s="357" t="s">
        <v>378</v>
      </c>
      <c r="B16" s="358" t="s">
        <v>379</v>
      </c>
      <c r="C16" s="359" t="s">
        <v>263</v>
      </c>
    </row>
    <row r="17" spans="1:14" s="360" customFormat="1" ht="20.25" customHeight="1">
      <c r="A17" s="361" t="s">
        <v>380</v>
      </c>
      <c r="B17" s="362" t="s">
        <v>381</v>
      </c>
      <c r="C17" s="363">
        <f>C18+C55+C63+C73+C79+C86+C41+C51</f>
        <v>27663500</v>
      </c>
    </row>
    <row r="18" spans="1:14" s="360" customFormat="1" ht="29.25" customHeight="1">
      <c r="A18" s="364" t="s">
        <v>382</v>
      </c>
      <c r="B18" s="365" t="s">
        <v>383</v>
      </c>
      <c r="C18" s="366">
        <f>C19+C22</f>
        <v>22965200</v>
      </c>
    </row>
    <row r="19" spans="1:14" s="360" customFormat="1" ht="34.5" hidden="1" customHeight="1">
      <c r="A19" s="364" t="s">
        <v>384</v>
      </c>
      <c r="B19" s="365" t="s">
        <v>385</v>
      </c>
      <c r="C19" s="366">
        <f>C20</f>
        <v>0</v>
      </c>
    </row>
    <row r="20" spans="1:14" s="360" customFormat="1" ht="60" hidden="1" customHeight="1">
      <c r="A20" s="367" t="s">
        <v>386</v>
      </c>
      <c r="B20" s="368" t="s">
        <v>387</v>
      </c>
      <c r="C20" s="369">
        <f>C21</f>
        <v>0</v>
      </c>
    </row>
    <row r="21" spans="1:14" s="360" customFormat="1" ht="49.5" hidden="1" customHeight="1">
      <c r="A21" s="367" t="s">
        <v>388</v>
      </c>
      <c r="B21" s="368" t="s">
        <v>389</v>
      </c>
      <c r="C21" s="370">
        <v>0</v>
      </c>
    </row>
    <row r="22" spans="1:14" s="360" customFormat="1" ht="20.25">
      <c r="A22" s="364" t="s">
        <v>390</v>
      </c>
      <c r="B22" s="365" t="s">
        <v>391</v>
      </c>
      <c r="C22" s="371">
        <f>C23+C24+C25</f>
        <v>22965200</v>
      </c>
    </row>
    <row r="23" spans="1:14" s="360" customFormat="1" ht="87" customHeight="1">
      <c r="A23" s="367" t="s">
        <v>392</v>
      </c>
      <c r="B23" s="372" t="s">
        <v>393</v>
      </c>
      <c r="C23" s="370">
        <v>22909200</v>
      </c>
    </row>
    <row r="24" spans="1:14" s="360" customFormat="1" ht="121.5">
      <c r="A24" s="367" t="s">
        <v>394</v>
      </c>
      <c r="B24" s="368" t="s">
        <v>395</v>
      </c>
      <c r="C24" s="369">
        <v>55600</v>
      </c>
      <c r="N24" s="373"/>
    </row>
    <row r="25" spans="1:14" s="360" customFormat="1" ht="39.75" customHeight="1">
      <c r="A25" s="367" t="s">
        <v>396</v>
      </c>
      <c r="B25" s="368" t="s">
        <v>397</v>
      </c>
      <c r="C25" s="369">
        <v>400</v>
      </c>
    </row>
    <row r="26" spans="1:14" s="360" customFormat="1" ht="20.25" hidden="1">
      <c r="A26" s="364" t="s">
        <v>398</v>
      </c>
      <c r="B26" s="365" t="s">
        <v>399</v>
      </c>
      <c r="C26" s="366">
        <f>C38</f>
        <v>0</v>
      </c>
    </row>
    <row r="27" spans="1:14" s="360" customFormat="1" ht="39" hidden="1" customHeight="1">
      <c r="A27" s="367" t="s">
        <v>400</v>
      </c>
      <c r="B27" s="374" t="s">
        <v>401</v>
      </c>
      <c r="C27" s="369">
        <f>C28+C31+C34</f>
        <v>0</v>
      </c>
    </row>
    <row r="28" spans="1:14" s="360" customFormat="1" ht="39" hidden="1" customHeight="1">
      <c r="A28" s="367" t="s">
        <v>402</v>
      </c>
      <c r="B28" s="375" t="s">
        <v>403</v>
      </c>
      <c r="C28" s="369">
        <f>C29+C30</f>
        <v>0</v>
      </c>
    </row>
    <row r="29" spans="1:14" s="360" customFormat="1" ht="31.5" hidden="1" customHeight="1">
      <c r="A29" s="367" t="s">
        <v>404</v>
      </c>
      <c r="B29" s="375" t="s">
        <v>405</v>
      </c>
      <c r="C29" s="369"/>
    </row>
    <row r="30" spans="1:14" s="360" customFormat="1" ht="39" hidden="1" customHeight="1">
      <c r="A30" s="367" t="s">
        <v>406</v>
      </c>
      <c r="B30" s="375" t="s">
        <v>407</v>
      </c>
      <c r="C30" s="369"/>
    </row>
    <row r="31" spans="1:14" s="360" customFormat="1" ht="39" hidden="1" customHeight="1">
      <c r="A31" s="367" t="s">
        <v>408</v>
      </c>
      <c r="B31" s="375" t="s">
        <v>409</v>
      </c>
      <c r="C31" s="369">
        <f>C32+C33</f>
        <v>0</v>
      </c>
    </row>
    <row r="32" spans="1:14" s="360" customFormat="1" ht="39" hidden="1" customHeight="1">
      <c r="A32" s="367" t="s">
        <v>410</v>
      </c>
      <c r="B32" s="375" t="s">
        <v>409</v>
      </c>
      <c r="C32" s="369"/>
    </row>
    <row r="33" spans="1:3" s="360" customFormat="1" ht="39" hidden="1" customHeight="1">
      <c r="A33" s="367" t="s">
        <v>411</v>
      </c>
      <c r="B33" s="375" t="s">
        <v>412</v>
      </c>
      <c r="C33" s="369"/>
    </row>
    <row r="34" spans="1:3" s="360" customFormat="1" ht="41.25" hidden="1" customHeight="1">
      <c r="A34" s="367" t="s">
        <v>413</v>
      </c>
      <c r="B34" s="376" t="s">
        <v>414</v>
      </c>
      <c r="C34" s="369">
        <f>C35+C36</f>
        <v>0</v>
      </c>
    </row>
    <row r="35" spans="1:3" s="360" customFormat="1" ht="36" hidden="1" customHeight="1">
      <c r="A35" s="367" t="s">
        <v>415</v>
      </c>
      <c r="B35" s="376" t="s">
        <v>414</v>
      </c>
      <c r="C35" s="369"/>
    </row>
    <row r="36" spans="1:3" s="360" customFormat="1" ht="35.25" hidden="1" customHeight="1">
      <c r="A36" s="367" t="s">
        <v>416</v>
      </c>
      <c r="B36" s="376" t="s">
        <v>417</v>
      </c>
      <c r="C36" s="369"/>
    </row>
    <row r="37" spans="1:3" s="360" customFormat="1" ht="46.5" hidden="1" customHeight="1">
      <c r="A37" s="367" t="s">
        <v>418</v>
      </c>
      <c r="B37" s="375" t="s">
        <v>419</v>
      </c>
      <c r="C37" s="369">
        <v>0</v>
      </c>
    </row>
    <row r="38" spans="1:3" s="360" customFormat="1" ht="18.75" hidden="1" customHeight="1">
      <c r="A38" s="367" t="s">
        <v>420</v>
      </c>
      <c r="B38" s="368" t="s">
        <v>421</v>
      </c>
      <c r="C38" s="369">
        <f>C39+C40</f>
        <v>0</v>
      </c>
    </row>
    <row r="39" spans="1:3" s="360" customFormat="1" ht="18.75" hidden="1" customHeight="1">
      <c r="A39" s="377" t="s">
        <v>422</v>
      </c>
      <c r="B39" s="378" t="s">
        <v>421</v>
      </c>
      <c r="C39" s="369">
        <v>0</v>
      </c>
    </row>
    <row r="40" spans="1:3" s="360" customFormat="1" ht="19.5" hidden="1" customHeight="1">
      <c r="A40" s="377" t="s">
        <v>423</v>
      </c>
      <c r="B40" s="378" t="s">
        <v>424</v>
      </c>
      <c r="C40" s="369">
        <v>0</v>
      </c>
    </row>
    <row r="41" spans="1:3" s="360" customFormat="1" ht="45.75" customHeight="1">
      <c r="A41" s="379" t="s">
        <v>425</v>
      </c>
      <c r="B41" s="380" t="s">
        <v>426</v>
      </c>
      <c r="C41" s="366">
        <f>C42</f>
        <v>521600</v>
      </c>
    </row>
    <row r="42" spans="1:3" s="360" customFormat="1" ht="38.25" customHeight="1">
      <c r="A42" s="381" t="s">
        <v>427</v>
      </c>
      <c r="B42" s="382" t="s">
        <v>428</v>
      </c>
      <c r="C42" s="369">
        <f>C43+C45+C47+C49</f>
        <v>521600</v>
      </c>
    </row>
    <row r="43" spans="1:3" s="360" customFormat="1" ht="81.75" customHeight="1">
      <c r="A43" s="381" t="s">
        <v>429</v>
      </c>
      <c r="B43" s="382" t="s">
        <v>430</v>
      </c>
      <c r="C43" s="369">
        <f>C44</f>
        <v>227400</v>
      </c>
    </row>
    <row r="44" spans="1:3" s="360" customFormat="1" ht="123.75" customHeight="1">
      <c r="A44" s="381" t="s">
        <v>431</v>
      </c>
      <c r="B44" s="382" t="s">
        <v>432</v>
      </c>
      <c r="C44" s="369">
        <v>227400</v>
      </c>
    </row>
    <row r="45" spans="1:3" s="360" customFormat="1" ht="81.75" customHeight="1">
      <c r="A45" s="381" t="s">
        <v>433</v>
      </c>
      <c r="B45" s="382" t="s">
        <v>434</v>
      </c>
      <c r="C45" s="369">
        <f>C46</f>
        <v>2100</v>
      </c>
    </row>
    <row r="46" spans="1:3" s="360" customFormat="1" ht="126.75" customHeight="1">
      <c r="A46" s="381" t="s">
        <v>435</v>
      </c>
      <c r="B46" s="383" t="s">
        <v>436</v>
      </c>
      <c r="C46" s="369">
        <v>2100</v>
      </c>
    </row>
    <row r="47" spans="1:3" s="360" customFormat="1" ht="82.5" customHeight="1">
      <c r="A47" s="381" t="s">
        <v>437</v>
      </c>
      <c r="B47" s="382" t="s">
        <v>438</v>
      </c>
      <c r="C47" s="369">
        <f>C48</f>
        <v>292100</v>
      </c>
    </row>
    <row r="48" spans="1:3" s="360" customFormat="1" ht="126" customHeight="1">
      <c r="A48" s="381" t="s">
        <v>439</v>
      </c>
      <c r="B48" s="382" t="s">
        <v>440</v>
      </c>
      <c r="C48" s="369">
        <v>292100</v>
      </c>
    </row>
    <row r="49" spans="1:3" s="360" customFormat="1" ht="79.5" customHeight="1">
      <c r="A49" s="381" t="s">
        <v>441</v>
      </c>
      <c r="B49" s="382" t="s">
        <v>442</v>
      </c>
      <c r="C49" s="369">
        <f>C50</f>
        <v>0</v>
      </c>
    </row>
    <row r="50" spans="1:3" s="360" customFormat="1" ht="123.75" customHeight="1">
      <c r="A50" s="381" t="s">
        <v>443</v>
      </c>
      <c r="B50" s="384" t="s">
        <v>444</v>
      </c>
      <c r="C50" s="369">
        <v>0</v>
      </c>
    </row>
    <row r="51" spans="1:3" s="360" customFormat="1" ht="21" customHeight="1">
      <c r="A51" s="364" t="s">
        <v>398</v>
      </c>
      <c r="B51" s="385" t="s">
        <v>399</v>
      </c>
      <c r="C51" s="366">
        <f>C52</f>
        <v>20500</v>
      </c>
    </row>
    <row r="52" spans="1:3" s="360" customFormat="1" ht="19.5" customHeight="1">
      <c r="A52" s="364" t="s">
        <v>420</v>
      </c>
      <c r="B52" s="386" t="s">
        <v>421</v>
      </c>
      <c r="C52" s="366">
        <f>C53</f>
        <v>20500</v>
      </c>
    </row>
    <row r="53" spans="1:3" s="360" customFormat="1" ht="20.25" customHeight="1">
      <c r="A53" s="367" t="s">
        <v>422</v>
      </c>
      <c r="B53" s="384" t="s">
        <v>421</v>
      </c>
      <c r="C53" s="369">
        <v>20500</v>
      </c>
    </row>
    <row r="54" spans="1:3" s="360" customFormat="1" ht="5.25" hidden="1" customHeight="1">
      <c r="A54" s="387" t="s">
        <v>423</v>
      </c>
      <c r="B54" s="384" t="s">
        <v>445</v>
      </c>
      <c r="C54" s="369">
        <v>400</v>
      </c>
    </row>
    <row r="55" spans="1:3" s="360" customFormat="1" ht="19.5" customHeight="1">
      <c r="A55" s="364" t="s">
        <v>446</v>
      </c>
      <c r="B55" s="385" t="s">
        <v>447</v>
      </c>
      <c r="C55" s="366">
        <f>C56+C58</f>
        <v>4129500</v>
      </c>
    </row>
    <row r="56" spans="1:3" s="360" customFormat="1" ht="19.5" customHeight="1">
      <c r="A56" s="364" t="s">
        <v>448</v>
      </c>
      <c r="B56" s="378" t="s">
        <v>449</v>
      </c>
      <c r="C56" s="369">
        <f>C57</f>
        <v>71800</v>
      </c>
    </row>
    <row r="57" spans="1:3" s="360" customFormat="1" ht="42" customHeight="1">
      <c r="A57" s="364" t="s">
        <v>450</v>
      </c>
      <c r="B57" s="383" t="s">
        <v>451</v>
      </c>
      <c r="C57" s="369">
        <v>71800</v>
      </c>
    </row>
    <row r="58" spans="1:3" s="360" customFormat="1" ht="27" customHeight="1">
      <c r="A58" s="364" t="s">
        <v>452</v>
      </c>
      <c r="B58" s="385" t="s">
        <v>453</v>
      </c>
      <c r="C58" s="366">
        <f>C59+C61</f>
        <v>4057700</v>
      </c>
    </row>
    <row r="59" spans="1:3" s="360" customFormat="1" ht="28.5" customHeight="1">
      <c r="A59" s="364" t="s">
        <v>454</v>
      </c>
      <c r="B59" s="388" t="s">
        <v>455</v>
      </c>
      <c r="C59" s="366">
        <f>C60</f>
        <v>3915600</v>
      </c>
    </row>
    <row r="60" spans="1:3" s="360" customFormat="1" ht="41.25" customHeight="1">
      <c r="A60" s="367" t="s">
        <v>456</v>
      </c>
      <c r="B60" s="383" t="s">
        <v>457</v>
      </c>
      <c r="C60" s="369">
        <v>3915600</v>
      </c>
    </row>
    <row r="61" spans="1:3" s="360" customFormat="1" ht="27.75" customHeight="1">
      <c r="A61" s="364" t="s">
        <v>458</v>
      </c>
      <c r="B61" s="388" t="s">
        <v>459</v>
      </c>
      <c r="C61" s="366">
        <f>C62</f>
        <v>142100</v>
      </c>
    </row>
    <row r="62" spans="1:3" s="360" customFormat="1" ht="41.25" customHeight="1">
      <c r="A62" s="367" t="s">
        <v>460</v>
      </c>
      <c r="B62" s="383" t="s">
        <v>461</v>
      </c>
      <c r="C62" s="369">
        <v>142100</v>
      </c>
    </row>
    <row r="63" spans="1:3" s="360" customFormat="1" ht="20.25">
      <c r="A63" s="364" t="s">
        <v>462</v>
      </c>
      <c r="B63" s="389" t="s">
        <v>463</v>
      </c>
      <c r="C63" s="366">
        <f>C64+C66</f>
        <v>5200</v>
      </c>
    </row>
    <row r="64" spans="1:3" s="360" customFormat="1" ht="43.5" customHeight="1">
      <c r="A64" s="390" t="s">
        <v>464</v>
      </c>
      <c r="B64" s="391" t="s">
        <v>465</v>
      </c>
      <c r="C64" s="392">
        <f>C65</f>
        <v>5200</v>
      </c>
    </row>
    <row r="65" spans="1:3" s="360" customFormat="1" ht="87" customHeight="1">
      <c r="A65" s="367" t="s">
        <v>466</v>
      </c>
      <c r="B65" s="383" t="s">
        <v>467</v>
      </c>
      <c r="C65" s="369">
        <v>5200</v>
      </c>
    </row>
    <row r="66" spans="1:3" s="360" customFormat="1" ht="40.5" hidden="1">
      <c r="A66" s="367" t="s">
        <v>468</v>
      </c>
      <c r="B66" s="368" t="s">
        <v>469</v>
      </c>
      <c r="C66" s="369">
        <f>C68+C67</f>
        <v>0</v>
      </c>
    </row>
    <row r="67" spans="1:3" s="360" customFormat="1" ht="81" hidden="1" customHeight="1">
      <c r="A67" s="367" t="s">
        <v>470</v>
      </c>
      <c r="B67" s="368" t="s">
        <v>471</v>
      </c>
      <c r="C67" s="369">
        <f>1800000-1800000</f>
        <v>0</v>
      </c>
    </row>
    <row r="68" spans="1:3" s="360" customFormat="1" ht="40.5" hidden="1">
      <c r="A68" s="367" t="s">
        <v>472</v>
      </c>
      <c r="B68" s="368" t="s">
        <v>473</v>
      </c>
      <c r="C68" s="369"/>
    </row>
    <row r="69" spans="1:3" s="360" customFormat="1" ht="40.5" hidden="1">
      <c r="A69" s="364" t="s">
        <v>474</v>
      </c>
      <c r="B69" s="365" t="s">
        <v>475</v>
      </c>
      <c r="C69" s="366"/>
    </row>
    <row r="70" spans="1:3" s="360" customFormat="1" ht="20.25" hidden="1">
      <c r="A70" s="367" t="s">
        <v>476</v>
      </c>
      <c r="B70" s="368" t="s">
        <v>477</v>
      </c>
      <c r="C70" s="369"/>
    </row>
    <row r="71" spans="1:3" s="360" customFormat="1" ht="60.75" hidden="1">
      <c r="A71" s="367" t="s">
        <v>478</v>
      </c>
      <c r="B71" s="368" t="s">
        <v>479</v>
      </c>
      <c r="C71" s="369"/>
    </row>
    <row r="72" spans="1:3" s="360" customFormat="1" ht="60.75" hidden="1">
      <c r="A72" s="367" t="s">
        <v>480</v>
      </c>
      <c r="B72" s="368" t="s">
        <v>481</v>
      </c>
      <c r="C72" s="369"/>
    </row>
    <row r="73" spans="1:3" s="360" customFormat="1" ht="40.5">
      <c r="A73" s="364" t="s">
        <v>482</v>
      </c>
      <c r="B73" s="365" t="s">
        <v>483</v>
      </c>
      <c r="C73" s="366">
        <f>C74</f>
        <v>5000</v>
      </c>
    </row>
    <row r="74" spans="1:3" s="360" customFormat="1" ht="102" customHeight="1">
      <c r="A74" s="367" t="s">
        <v>484</v>
      </c>
      <c r="B74" s="383" t="s">
        <v>485</v>
      </c>
      <c r="C74" s="369">
        <f>C75+C77</f>
        <v>5000</v>
      </c>
    </row>
    <row r="75" spans="1:3" s="360" customFormat="1" ht="0.75" customHeight="1">
      <c r="A75" s="367" t="s">
        <v>486</v>
      </c>
      <c r="B75" s="368" t="s">
        <v>487</v>
      </c>
      <c r="C75" s="369">
        <f>C76</f>
        <v>0</v>
      </c>
    </row>
    <row r="76" spans="1:3" s="360" customFormat="1" ht="88.5" hidden="1" customHeight="1">
      <c r="A76" s="367" t="s">
        <v>488</v>
      </c>
      <c r="B76" s="393" t="s">
        <v>489</v>
      </c>
      <c r="C76" s="369">
        <v>0</v>
      </c>
    </row>
    <row r="77" spans="1:3" s="395" customFormat="1" ht="83.25" customHeight="1">
      <c r="A77" s="394" t="s">
        <v>490</v>
      </c>
      <c r="B77" s="391" t="s">
        <v>491</v>
      </c>
      <c r="C77" s="392">
        <f>C78</f>
        <v>5000</v>
      </c>
    </row>
    <row r="78" spans="1:3" s="395" customFormat="1" ht="72" customHeight="1">
      <c r="A78" s="394" t="s">
        <v>492</v>
      </c>
      <c r="B78" s="391" t="s">
        <v>493</v>
      </c>
      <c r="C78" s="392">
        <v>5000</v>
      </c>
    </row>
    <row r="79" spans="1:3" s="360" customFormat="1" ht="42" customHeight="1">
      <c r="A79" s="396" t="s">
        <v>494</v>
      </c>
      <c r="B79" s="397" t="s">
        <v>495</v>
      </c>
      <c r="C79" s="398">
        <f>C80+C83</f>
        <v>16500</v>
      </c>
    </row>
    <row r="80" spans="1:3" s="360" customFormat="1" ht="20.25">
      <c r="A80" s="390" t="s">
        <v>496</v>
      </c>
      <c r="B80" s="391" t="s">
        <v>497</v>
      </c>
      <c r="C80" s="392">
        <f>C81</f>
        <v>16500</v>
      </c>
    </row>
    <row r="81" spans="1:3" s="360" customFormat="1" ht="20.25">
      <c r="A81" s="390" t="s">
        <v>498</v>
      </c>
      <c r="B81" s="391" t="s">
        <v>499</v>
      </c>
      <c r="C81" s="392">
        <f>C82</f>
        <v>16500</v>
      </c>
    </row>
    <row r="82" spans="1:3" s="360" customFormat="1" ht="40.5">
      <c r="A82" s="390" t="s">
        <v>500</v>
      </c>
      <c r="B82" s="391" t="s">
        <v>501</v>
      </c>
      <c r="C82" s="392">
        <v>16500</v>
      </c>
    </row>
    <row r="83" spans="1:3" s="360" customFormat="1" ht="34.5" hidden="1" customHeight="1">
      <c r="A83" s="367" t="s">
        <v>502</v>
      </c>
      <c r="B83" s="399" t="s">
        <v>503</v>
      </c>
      <c r="C83" s="369">
        <f>C84</f>
        <v>0</v>
      </c>
    </row>
    <row r="84" spans="1:3" s="360" customFormat="1" ht="38.25" hidden="1" customHeight="1">
      <c r="A84" s="367" t="s">
        <v>504</v>
      </c>
      <c r="B84" s="400" t="s">
        <v>505</v>
      </c>
      <c r="C84" s="369">
        <f>C85</f>
        <v>0</v>
      </c>
    </row>
    <row r="85" spans="1:3" s="360" customFormat="1" ht="42.75" hidden="1" customHeight="1">
      <c r="A85" s="367" t="s">
        <v>506</v>
      </c>
      <c r="B85" s="400" t="s">
        <v>507</v>
      </c>
      <c r="C85" s="369"/>
    </row>
    <row r="86" spans="1:3" s="360" customFormat="1" ht="1.5" hidden="1" customHeight="1">
      <c r="A86" s="364" t="s">
        <v>508</v>
      </c>
      <c r="B86" s="365" t="s">
        <v>509</v>
      </c>
      <c r="C86" s="366">
        <f>C87+C90</f>
        <v>0</v>
      </c>
    </row>
    <row r="87" spans="1:3" s="360" customFormat="1" ht="86.25" hidden="1" customHeight="1">
      <c r="A87" s="367" t="s">
        <v>510</v>
      </c>
      <c r="B87" s="368" t="s">
        <v>511</v>
      </c>
      <c r="C87" s="366">
        <f>C88</f>
        <v>0</v>
      </c>
    </row>
    <row r="88" spans="1:3" s="360" customFormat="1" ht="92.25" hidden="1" customHeight="1">
      <c r="A88" s="367" t="s">
        <v>512</v>
      </c>
      <c r="B88" s="368" t="s">
        <v>513</v>
      </c>
      <c r="C88" s="366">
        <f>C89</f>
        <v>0</v>
      </c>
    </row>
    <row r="89" spans="1:3" s="360" customFormat="1" ht="111" hidden="1" customHeight="1">
      <c r="A89" s="367" t="s">
        <v>514</v>
      </c>
      <c r="B89" s="368" t="s">
        <v>515</v>
      </c>
      <c r="C89" s="369">
        <v>0</v>
      </c>
    </row>
    <row r="90" spans="1:3" s="360" customFormat="1" ht="60.75" hidden="1">
      <c r="A90" s="367" t="s">
        <v>516</v>
      </c>
      <c r="B90" s="368" t="s">
        <v>517</v>
      </c>
      <c r="C90" s="369">
        <f>C91</f>
        <v>0</v>
      </c>
    </row>
    <row r="91" spans="1:3" s="360" customFormat="1" ht="39" hidden="1" customHeight="1">
      <c r="A91" s="367" t="s">
        <v>518</v>
      </c>
      <c r="B91" s="368" t="s">
        <v>519</v>
      </c>
      <c r="C91" s="369">
        <f>C92</f>
        <v>0</v>
      </c>
    </row>
    <row r="92" spans="1:3" s="360" customFormat="1" ht="39.75" hidden="1" customHeight="1">
      <c r="A92" s="367" t="s">
        <v>520</v>
      </c>
      <c r="B92" s="368" t="s">
        <v>521</v>
      </c>
      <c r="C92" s="369">
        <v>0</v>
      </c>
    </row>
    <row r="93" spans="1:3" s="360" customFormat="1" ht="60.75" hidden="1">
      <c r="A93" s="367" t="s">
        <v>522</v>
      </c>
      <c r="B93" s="368" t="s">
        <v>523</v>
      </c>
      <c r="C93" s="369"/>
    </row>
    <row r="94" spans="1:3" s="360" customFormat="1" ht="60.75" hidden="1">
      <c r="A94" s="367" t="s">
        <v>524</v>
      </c>
      <c r="B94" s="368" t="s">
        <v>525</v>
      </c>
      <c r="C94" s="369"/>
    </row>
    <row r="95" spans="1:3" s="360" customFormat="1" ht="20.25" hidden="1">
      <c r="A95" s="364" t="s">
        <v>526</v>
      </c>
      <c r="B95" s="365" t="s">
        <v>527</v>
      </c>
      <c r="C95" s="366">
        <f>C96+C99+C102+C104+C108+C112+C109+C111+C106</f>
        <v>0</v>
      </c>
    </row>
    <row r="96" spans="1:3" s="360" customFormat="1" ht="40.5" hidden="1">
      <c r="A96" s="367" t="s">
        <v>528</v>
      </c>
      <c r="B96" s="368" t="s">
        <v>529</v>
      </c>
      <c r="C96" s="366"/>
    </row>
    <row r="97" spans="1:3" s="360" customFormat="1" ht="81" hidden="1">
      <c r="A97" s="367" t="s">
        <v>530</v>
      </c>
      <c r="B97" s="368" t="s">
        <v>531</v>
      </c>
      <c r="C97" s="366"/>
    </row>
    <row r="98" spans="1:3" s="360" customFormat="1" ht="60.75" hidden="1">
      <c r="A98" s="367" t="s">
        <v>532</v>
      </c>
      <c r="B98" s="368" t="s">
        <v>533</v>
      </c>
      <c r="C98" s="366"/>
    </row>
    <row r="99" spans="1:3" s="360" customFormat="1" ht="60.75" hidden="1">
      <c r="A99" s="367" t="s">
        <v>534</v>
      </c>
      <c r="B99" s="368" t="s">
        <v>535</v>
      </c>
      <c r="C99" s="366"/>
    </row>
    <row r="100" spans="1:3" s="360" customFormat="1" ht="20.25" hidden="1">
      <c r="A100" s="367"/>
      <c r="B100" s="368"/>
      <c r="C100" s="366"/>
    </row>
    <row r="101" spans="1:3" s="360" customFormat="1" ht="20.25" hidden="1">
      <c r="A101" s="367"/>
      <c r="B101" s="368"/>
      <c r="C101" s="366"/>
    </row>
    <row r="102" spans="1:3" s="360" customFormat="1" ht="40.5" hidden="1">
      <c r="A102" s="367" t="s">
        <v>536</v>
      </c>
      <c r="B102" s="368" t="s">
        <v>537</v>
      </c>
      <c r="C102" s="366"/>
    </row>
    <row r="103" spans="1:3" s="360" customFormat="1" ht="60.75" hidden="1">
      <c r="A103" s="367" t="s">
        <v>538</v>
      </c>
      <c r="B103" s="368" t="s">
        <v>539</v>
      </c>
      <c r="C103" s="369"/>
    </row>
    <row r="104" spans="1:3" s="360" customFormat="1" ht="101.25" hidden="1">
      <c r="A104" s="367" t="s">
        <v>540</v>
      </c>
      <c r="B104" s="368" t="s">
        <v>541</v>
      </c>
      <c r="C104" s="369">
        <f>C105</f>
        <v>0</v>
      </c>
    </row>
    <row r="105" spans="1:3" s="360" customFormat="1" ht="20.25" hidden="1">
      <c r="A105" s="367" t="s">
        <v>542</v>
      </c>
      <c r="B105" s="368" t="s">
        <v>543</v>
      </c>
      <c r="C105" s="369"/>
    </row>
    <row r="106" spans="1:3" s="360" customFormat="1" ht="37.5" hidden="1" customHeight="1">
      <c r="A106" s="367" t="s">
        <v>544</v>
      </c>
      <c r="B106" s="368" t="s">
        <v>545</v>
      </c>
      <c r="C106" s="369">
        <f>C107</f>
        <v>0</v>
      </c>
    </row>
    <row r="107" spans="1:3" s="360" customFormat="1" ht="37.5" hidden="1" customHeight="1">
      <c r="A107" s="367" t="s">
        <v>546</v>
      </c>
      <c r="B107" s="368" t="s">
        <v>547</v>
      </c>
      <c r="C107" s="369">
        <v>0</v>
      </c>
    </row>
    <row r="108" spans="1:3" s="360" customFormat="1" ht="60.75" hidden="1">
      <c r="A108" s="401" t="s">
        <v>548</v>
      </c>
      <c r="B108" s="368" t="s">
        <v>549</v>
      </c>
      <c r="C108" s="369">
        <v>0</v>
      </c>
    </row>
    <row r="109" spans="1:3" s="404" customFormat="1" ht="60.75" hidden="1">
      <c r="A109" s="402" t="s">
        <v>550</v>
      </c>
      <c r="B109" s="403" t="s">
        <v>551</v>
      </c>
      <c r="C109" s="369">
        <f>C110</f>
        <v>0</v>
      </c>
    </row>
    <row r="110" spans="1:3" s="404" customFormat="1" ht="60.75" hidden="1">
      <c r="A110" s="402" t="s">
        <v>552</v>
      </c>
      <c r="B110" s="403" t="s">
        <v>553</v>
      </c>
      <c r="C110" s="369"/>
    </row>
    <row r="111" spans="1:3" s="404" customFormat="1" ht="72" hidden="1" customHeight="1">
      <c r="A111" s="402" t="s">
        <v>554</v>
      </c>
      <c r="B111" s="403" t="s">
        <v>555</v>
      </c>
      <c r="C111" s="369">
        <v>0</v>
      </c>
    </row>
    <row r="112" spans="1:3" s="360" customFormat="1" ht="40.5" hidden="1">
      <c r="A112" s="401" t="s">
        <v>556</v>
      </c>
      <c r="B112" s="368" t="s">
        <v>557</v>
      </c>
      <c r="C112" s="369">
        <f>C113</f>
        <v>0</v>
      </c>
    </row>
    <row r="113" spans="1:3" s="360" customFormat="1" ht="51.75" hidden="1" customHeight="1">
      <c r="A113" s="401" t="s">
        <v>558</v>
      </c>
      <c r="B113" s="372" t="s">
        <v>559</v>
      </c>
      <c r="C113" s="369">
        <v>0</v>
      </c>
    </row>
    <row r="114" spans="1:3" s="407" customFormat="1" ht="63.75" hidden="1" customHeight="1">
      <c r="A114" s="405" t="s">
        <v>560</v>
      </c>
      <c r="B114" s="406" t="s">
        <v>561</v>
      </c>
      <c r="C114" s="366"/>
    </row>
    <row r="115" spans="1:3" s="407" customFormat="1" ht="39.75" hidden="1" customHeight="1">
      <c r="A115" s="408" t="s">
        <v>562</v>
      </c>
      <c r="B115" s="409" t="s">
        <v>563</v>
      </c>
      <c r="C115" s="366"/>
    </row>
    <row r="116" spans="1:3" s="407" customFormat="1" ht="60.75" hidden="1">
      <c r="A116" s="408" t="s">
        <v>564</v>
      </c>
      <c r="B116" s="409" t="s">
        <v>565</v>
      </c>
      <c r="C116" s="369"/>
    </row>
    <row r="117" spans="1:3" s="360" customFormat="1" ht="21.75" customHeight="1">
      <c r="A117" s="364" t="s">
        <v>566</v>
      </c>
      <c r="B117" s="410" t="s">
        <v>567</v>
      </c>
      <c r="C117" s="366">
        <f>C118+C219+C204+C216</f>
        <v>32073389.289999999</v>
      </c>
    </row>
    <row r="118" spans="1:3" s="360" customFormat="1" ht="43.5" customHeight="1">
      <c r="A118" s="390" t="s">
        <v>568</v>
      </c>
      <c r="B118" s="391" t="s">
        <v>569</v>
      </c>
      <c r="C118" s="392">
        <f>C119+C124+C181+C198+H187+C169+C192</f>
        <v>32073389.289999999</v>
      </c>
    </row>
    <row r="119" spans="1:3" s="360" customFormat="1" ht="0.75" hidden="1" customHeight="1">
      <c r="A119" s="364"/>
      <c r="B119" s="411"/>
      <c r="C119" s="366"/>
    </row>
    <row r="120" spans="1:3" s="360" customFormat="1" ht="27.75" hidden="1" customHeight="1">
      <c r="A120" s="367"/>
      <c r="B120" s="368"/>
      <c r="C120" s="366"/>
    </row>
    <row r="121" spans="1:3" s="360" customFormat="1" ht="20.25" hidden="1">
      <c r="A121" s="367"/>
      <c r="B121" s="368"/>
      <c r="C121" s="369"/>
    </row>
    <row r="122" spans="1:3" s="360" customFormat="1" ht="40.5" hidden="1">
      <c r="A122" s="367" t="s">
        <v>570</v>
      </c>
      <c r="B122" s="368" t="s">
        <v>571</v>
      </c>
      <c r="C122" s="366">
        <f>C123</f>
        <v>0</v>
      </c>
    </row>
    <row r="123" spans="1:3" s="360" customFormat="1" ht="40.5" hidden="1">
      <c r="A123" s="367" t="s">
        <v>572</v>
      </c>
      <c r="B123" s="368" t="s">
        <v>573</v>
      </c>
      <c r="C123" s="369"/>
    </row>
    <row r="124" spans="1:3" s="360" customFormat="1" ht="60.75" hidden="1">
      <c r="A124" s="364" t="s">
        <v>574</v>
      </c>
      <c r="B124" s="365" t="s">
        <v>575</v>
      </c>
      <c r="C124" s="366">
        <f>C125+C127+C129+C131+C133+C135+C137+C139+C141+C143+C145+C147+C149+C154+C159+C161+C163+C165+C167</f>
        <v>0</v>
      </c>
    </row>
    <row r="125" spans="1:3" s="360" customFormat="1" ht="40.5" hidden="1">
      <c r="A125" s="367" t="s">
        <v>576</v>
      </c>
      <c r="B125" s="368" t="s">
        <v>577</v>
      </c>
      <c r="C125" s="366"/>
    </row>
    <row r="126" spans="1:3" s="360" customFormat="1" ht="40.5" hidden="1">
      <c r="A126" s="367" t="s">
        <v>578</v>
      </c>
      <c r="B126" s="368" t="s">
        <v>579</v>
      </c>
      <c r="C126" s="369"/>
    </row>
    <row r="127" spans="1:3" s="360" customFormat="1" ht="20.25" hidden="1">
      <c r="A127" s="367" t="s">
        <v>580</v>
      </c>
      <c r="B127" s="368" t="s">
        <v>581</v>
      </c>
      <c r="C127" s="366">
        <f>C128</f>
        <v>0</v>
      </c>
    </row>
    <row r="128" spans="1:3" s="360" customFormat="1" ht="40.5" hidden="1">
      <c r="A128" s="367" t="s">
        <v>582</v>
      </c>
      <c r="B128" s="375" t="s">
        <v>583</v>
      </c>
      <c r="C128" s="369"/>
    </row>
    <row r="129" spans="1:3" s="360" customFormat="1" ht="40.5" hidden="1">
      <c r="A129" s="367" t="s">
        <v>584</v>
      </c>
      <c r="B129" s="412" t="s">
        <v>585</v>
      </c>
      <c r="C129" s="366">
        <f>C130</f>
        <v>0</v>
      </c>
    </row>
    <row r="130" spans="1:3" s="360" customFormat="1" ht="60.75" hidden="1">
      <c r="A130" s="367" t="s">
        <v>586</v>
      </c>
      <c r="B130" s="412" t="s">
        <v>587</v>
      </c>
      <c r="C130" s="369"/>
    </row>
    <row r="131" spans="1:3" s="360" customFormat="1" ht="20.25" hidden="1">
      <c r="A131" s="367" t="s">
        <v>588</v>
      </c>
      <c r="B131" s="368" t="s">
        <v>589</v>
      </c>
      <c r="C131" s="366"/>
    </row>
    <row r="132" spans="1:3" s="360" customFormat="1" ht="40.5" hidden="1">
      <c r="A132" s="367" t="s">
        <v>590</v>
      </c>
      <c r="B132" s="368" t="s">
        <v>591</v>
      </c>
      <c r="C132" s="369"/>
    </row>
    <row r="133" spans="1:3" s="360" customFormat="1" ht="60.75" hidden="1">
      <c r="A133" s="367" t="s">
        <v>592</v>
      </c>
      <c r="B133" s="368" t="s">
        <v>593</v>
      </c>
      <c r="C133" s="366">
        <f>C134</f>
        <v>0</v>
      </c>
    </row>
    <row r="134" spans="1:3" s="360" customFormat="1" ht="60.75" hidden="1">
      <c r="A134" s="367" t="s">
        <v>594</v>
      </c>
      <c r="B134" s="368" t="s">
        <v>595</v>
      </c>
      <c r="C134" s="369"/>
    </row>
    <row r="135" spans="1:3" s="360" customFormat="1" ht="40.5" hidden="1">
      <c r="A135" s="367" t="s">
        <v>596</v>
      </c>
      <c r="B135" s="368" t="s">
        <v>597</v>
      </c>
      <c r="C135" s="366"/>
    </row>
    <row r="136" spans="1:3" s="360" customFormat="1" ht="60.75" hidden="1">
      <c r="A136" s="367" t="s">
        <v>598</v>
      </c>
      <c r="B136" s="368" t="s">
        <v>599</v>
      </c>
      <c r="C136" s="369"/>
    </row>
    <row r="137" spans="1:3" s="360" customFormat="1" ht="60.75" hidden="1">
      <c r="A137" s="367" t="s">
        <v>600</v>
      </c>
      <c r="B137" s="375" t="s">
        <v>601</v>
      </c>
      <c r="C137" s="366">
        <f>C138</f>
        <v>0</v>
      </c>
    </row>
    <row r="138" spans="1:3" s="360" customFormat="1" ht="60.75" hidden="1">
      <c r="A138" s="367" t="s">
        <v>602</v>
      </c>
      <c r="B138" s="375" t="s">
        <v>603</v>
      </c>
      <c r="C138" s="369"/>
    </row>
    <row r="139" spans="1:3" s="360" customFormat="1" ht="40.5" hidden="1">
      <c r="A139" s="367" t="s">
        <v>604</v>
      </c>
      <c r="B139" s="368" t="s">
        <v>605</v>
      </c>
      <c r="C139" s="366">
        <f>C140</f>
        <v>0</v>
      </c>
    </row>
    <row r="140" spans="1:3" s="360" customFormat="1" ht="40.5" hidden="1">
      <c r="A140" s="367" t="s">
        <v>606</v>
      </c>
      <c r="B140" s="368" t="s">
        <v>607</v>
      </c>
      <c r="C140" s="369"/>
    </row>
    <row r="141" spans="1:3" s="360" customFormat="1" ht="81" hidden="1">
      <c r="A141" s="367" t="s">
        <v>608</v>
      </c>
      <c r="B141" s="413" t="s">
        <v>609</v>
      </c>
      <c r="C141" s="369">
        <f>C142</f>
        <v>0</v>
      </c>
    </row>
    <row r="142" spans="1:3" s="360" customFormat="1" ht="50.25" hidden="1" customHeight="1">
      <c r="A142" s="367" t="s">
        <v>610</v>
      </c>
      <c r="B142" s="413" t="s">
        <v>611</v>
      </c>
      <c r="C142" s="369"/>
    </row>
    <row r="143" spans="1:3" s="360" customFormat="1" ht="40.5" hidden="1">
      <c r="A143" s="367" t="s">
        <v>612</v>
      </c>
      <c r="B143" s="375" t="s">
        <v>613</v>
      </c>
      <c r="C143" s="366">
        <f>C144</f>
        <v>0</v>
      </c>
    </row>
    <row r="144" spans="1:3" s="360" customFormat="1" ht="40.5" hidden="1">
      <c r="A144" s="367" t="s">
        <v>614</v>
      </c>
      <c r="B144" s="375" t="s">
        <v>615</v>
      </c>
      <c r="C144" s="369"/>
    </row>
    <row r="145" spans="1:3" s="360" customFormat="1" ht="40.5" hidden="1">
      <c r="A145" s="367" t="s">
        <v>616</v>
      </c>
      <c r="B145" s="413" t="s">
        <v>617</v>
      </c>
      <c r="C145" s="366">
        <f>C146</f>
        <v>0</v>
      </c>
    </row>
    <row r="146" spans="1:3" s="360" customFormat="1" ht="40.5" hidden="1">
      <c r="A146" s="367" t="s">
        <v>618</v>
      </c>
      <c r="B146" s="413" t="s">
        <v>619</v>
      </c>
      <c r="C146" s="369"/>
    </row>
    <row r="147" spans="1:3" s="360" customFormat="1" ht="40.5" hidden="1">
      <c r="A147" s="367" t="s">
        <v>620</v>
      </c>
      <c r="B147" s="368" t="s">
        <v>621</v>
      </c>
      <c r="C147" s="366">
        <f>C148</f>
        <v>0</v>
      </c>
    </row>
    <row r="148" spans="1:3" s="360" customFormat="1" ht="60.75" hidden="1">
      <c r="A148" s="367" t="s">
        <v>622</v>
      </c>
      <c r="B148" s="368" t="s">
        <v>623</v>
      </c>
      <c r="C148" s="369"/>
    </row>
    <row r="149" spans="1:3" s="360" customFormat="1" ht="101.25" hidden="1">
      <c r="A149" s="367" t="s">
        <v>624</v>
      </c>
      <c r="B149" s="368" t="s">
        <v>625</v>
      </c>
      <c r="C149" s="366">
        <f>C150</f>
        <v>0</v>
      </c>
    </row>
    <row r="150" spans="1:3" s="360" customFormat="1" ht="101.25" hidden="1">
      <c r="A150" s="367" t="s">
        <v>626</v>
      </c>
      <c r="B150" s="368" t="s">
        <v>627</v>
      </c>
      <c r="C150" s="369">
        <f>C151+C152+C153</f>
        <v>0</v>
      </c>
    </row>
    <row r="151" spans="1:3" s="360" customFormat="1" ht="81" hidden="1">
      <c r="A151" s="367" t="s">
        <v>628</v>
      </c>
      <c r="B151" s="368" t="s">
        <v>629</v>
      </c>
      <c r="C151" s="369"/>
    </row>
    <row r="152" spans="1:3" s="360" customFormat="1" ht="81" hidden="1">
      <c r="A152" s="367" t="s">
        <v>630</v>
      </c>
      <c r="B152" s="368" t="s">
        <v>631</v>
      </c>
      <c r="C152" s="369"/>
    </row>
    <row r="153" spans="1:3" s="360" customFormat="1" ht="101.25" hidden="1">
      <c r="A153" s="367" t="s">
        <v>632</v>
      </c>
      <c r="B153" s="368" t="s">
        <v>633</v>
      </c>
      <c r="C153" s="414"/>
    </row>
    <row r="154" spans="1:3" s="360" customFormat="1" ht="60.75" hidden="1">
      <c r="A154" s="367" t="s">
        <v>634</v>
      </c>
      <c r="B154" s="368" t="s">
        <v>635</v>
      </c>
      <c r="C154" s="366">
        <f>C155</f>
        <v>0</v>
      </c>
    </row>
    <row r="155" spans="1:3" s="360" customFormat="1" ht="60.75" hidden="1">
      <c r="A155" s="367" t="s">
        <v>636</v>
      </c>
      <c r="B155" s="368" t="s">
        <v>637</v>
      </c>
      <c r="C155" s="369">
        <f>C156+C157+C158</f>
        <v>0</v>
      </c>
    </row>
    <row r="156" spans="1:3" s="360" customFormat="1" ht="40.5" hidden="1">
      <c r="A156" s="367" t="s">
        <v>638</v>
      </c>
      <c r="B156" s="368" t="s">
        <v>639</v>
      </c>
      <c r="C156" s="369"/>
    </row>
    <row r="157" spans="1:3" s="360" customFormat="1" ht="60.75" hidden="1">
      <c r="A157" s="367" t="s">
        <v>640</v>
      </c>
      <c r="B157" s="368" t="s">
        <v>641</v>
      </c>
      <c r="C157" s="369"/>
    </row>
    <row r="158" spans="1:3" s="360" customFormat="1" ht="81" hidden="1">
      <c r="A158" s="367" t="s">
        <v>642</v>
      </c>
      <c r="B158" s="368" t="s">
        <v>643</v>
      </c>
      <c r="C158" s="414"/>
    </row>
    <row r="159" spans="1:3" s="360" customFormat="1" ht="40.5" hidden="1">
      <c r="A159" s="367" t="s">
        <v>644</v>
      </c>
      <c r="B159" s="413" t="s">
        <v>645</v>
      </c>
      <c r="C159" s="369"/>
    </row>
    <row r="160" spans="1:3" s="360" customFormat="1" ht="40.5" hidden="1">
      <c r="A160" s="367" t="s">
        <v>646</v>
      </c>
      <c r="B160" s="413" t="s">
        <v>647</v>
      </c>
      <c r="C160" s="369"/>
    </row>
    <row r="161" spans="1:3" s="360" customFormat="1" ht="40.5" hidden="1">
      <c r="A161" s="367" t="s">
        <v>648</v>
      </c>
      <c r="B161" s="368" t="s">
        <v>649</v>
      </c>
      <c r="C161" s="366">
        <f>C162</f>
        <v>0</v>
      </c>
    </row>
    <row r="162" spans="1:3" s="360" customFormat="1" ht="60.75" hidden="1">
      <c r="A162" s="367" t="s">
        <v>650</v>
      </c>
      <c r="B162" s="368" t="s">
        <v>651</v>
      </c>
      <c r="C162" s="369"/>
    </row>
    <row r="163" spans="1:3" s="360" customFormat="1" ht="40.5" hidden="1">
      <c r="A163" s="367" t="s">
        <v>652</v>
      </c>
      <c r="B163" s="415" t="s">
        <v>653</v>
      </c>
      <c r="C163" s="369">
        <f>C164</f>
        <v>0</v>
      </c>
    </row>
    <row r="164" spans="1:3" s="360" customFormat="1" ht="20.25" hidden="1" customHeight="1">
      <c r="A164" s="367" t="s">
        <v>654</v>
      </c>
      <c r="B164" s="416" t="s">
        <v>655</v>
      </c>
      <c r="C164" s="369"/>
    </row>
    <row r="165" spans="1:3" s="360" customFormat="1" ht="24" hidden="1" customHeight="1">
      <c r="A165" s="367" t="s">
        <v>656</v>
      </c>
      <c r="B165" s="417" t="s">
        <v>657</v>
      </c>
      <c r="C165" s="369">
        <f>C166</f>
        <v>0</v>
      </c>
    </row>
    <row r="166" spans="1:3" s="360" customFormat="1" ht="22.5" hidden="1" customHeight="1">
      <c r="A166" s="418" t="s">
        <v>658</v>
      </c>
      <c r="B166" s="417" t="s">
        <v>659</v>
      </c>
      <c r="C166" s="419"/>
    </row>
    <row r="167" spans="1:3" s="360" customFormat="1" ht="21" hidden="1" customHeight="1">
      <c r="A167" s="367" t="s">
        <v>660</v>
      </c>
      <c r="B167" s="368" t="s">
        <v>661</v>
      </c>
      <c r="C167" s="366">
        <f>C168</f>
        <v>0</v>
      </c>
    </row>
    <row r="168" spans="1:3" s="360" customFormat="1" ht="22.5" hidden="1" customHeight="1">
      <c r="A168" s="420" t="s">
        <v>662</v>
      </c>
      <c r="B168" s="393" t="s">
        <v>663</v>
      </c>
      <c r="C168" s="369"/>
    </row>
    <row r="169" spans="1:3" s="360" customFormat="1" ht="41.25" customHeight="1">
      <c r="A169" s="421" t="s">
        <v>664</v>
      </c>
      <c r="B169" s="421" t="s">
        <v>665</v>
      </c>
      <c r="C169" s="422">
        <f>C172+C177+C170+C175+C179</f>
        <v>31411550.949999999</v>
      </c>
    </row>
    <row r="170" spans="1:3" s="360" customFormat="1" ht="122.25" customHeight="1">
      <c r="A170" s="423" t="s">
        <v>666</v>
      </c>
      <c r="B170" s="424" t="s">
        <v>667</v>
      </c>
      <c r="C170" s="425">
        <f>C171</f>
        <v>6243476.9000000004</v>
      </c>
    </row>
    <row r="171" spans="1:3" s="360" customFormat="1" ht="130.5" customHeight="1">
      <c r="A171" s="423" t="s">
        <v>668</v>
      </c>
      <c r="B171" s="426" t="s">
        <v>669</v>
      </c>
      <c r="C171" s="427">
        <v>6243476.9000000004</v>
      </c>
    </row>
    <row r="172" spans="1:3" s="360" customFormat="1" ht="85.5" customHeight="1">
      <c r="A172" s="428" t="s">
        <v>670</v>
      </c>
      <c r="B172" s="391" t="s">
        <v>671</v>
      </c>
      <c r="C172" s="392">
        <f>C173</f>
        <v>31674.05</v>
      </c>
    </row>
    <row r="173" spans="1:3" s="360" customFormat="1" ht="84.75" customHeight="1">
      <c r="A173" s="428" t="s">
        <v>672</v>
      </c>
      <c r="B173" s="391" t="s">
        <v>673</v>
      </c>
      <c r="C173" s="392">
        <f>C174</f>
        <v>31674.05</v>
      </c>
    </row>
    <row r="174" spans="1:3" s="360" customFormat="1" ht="81.75" customHeight="1">
      <c r="A174" s="428" t="s">
        <v>674</v>
      </c>
      <c r="B174" s="391" t="s">
        <v>675</v>
      </c>
      <c r="C174" s="392">
        <v>31674.05</v>
      </c>
    </row>
    <row r="175" spans="1:3" s="360" customFormat="1" ht="58.5" customHeight="1">
      <c r="A175" s="428" t="s">
        <v>676</v>
      </c>
      <c r="B175" s="391" t="s">
        <v>677</v>
      </c>
      <c r="C175" s="392">
        <f>C176</f>
        <v>9082000</v>
      </c>
    </row>
    <row r="176" spans="1:3" s="360" customFormat="1" ht="60.75" customHeight="1">
      <c r="A176" s="428" t="s">
        <v>678</v>
      </c>
      <c r="B176" s="391" t="s">
        <v>679</v>
      </c>
      <c r="C176" s="392">
        <v>9082000</v>
      </c>
    </row>
    <row r="177" spans="1:3" s="360" customFormat="1" ht="25.5" customHeight="1">
      <c r="A177" s="428" t="s">
        <v>680</v>
      </c>
      <c r="B177" s="391" t="s">
        <v>681</v>
      </c>
      <c r="C177" s="392">
        <f>C178</f>
        <v>0</v>
      </c>
    </row>
    <row r="178" spans="1:3" s="360" customFormat="1" ht="41.25" customHeight="1">
      <c r="A178" s="428" t="s">
        <v>682</v>
      </c>
      <c r="B178" s="429" t="s">
        <v>683</v>
      </c>
      <c r="C178" s="392">
        <v>0</v>
      </c>
    </row>
    <row r="179" spans="1:3" s="360" customFormat="1" ht="63" customHeight="1">
      <c r="A179" s="390" t="s">
        <v>684</v>
      </c>
      <c r="B179" s="429" t="s">
        <v>685</v>
      </c>
      <c r="C179" s="392">
        <f>C180</f>
        <v>16054400</v>
      </c>
    </row>
    <row r="180" spans="1:3" s="360" customFormat="1" ht="61.5" customHeight="1">
      <c r="A180" s="390" t="s">
        <v>686</v>
      </c>
      <c r="B180" s="429" t="s">
        <v>687</v>
      </c>
      <c r="C180" s="392">
        <v>16054400</v>
      </c>
    </row>
    <row r="181" spans="1:3" s="360" customFormat="1" ht="21.75" customHeight="1">
      <c r="A181" s="430" t="s">
        <v>688</v>
      </c>
      <c r="B181" s="431" t="s">
        <v>689</v>
      </c>
      <c r="C181" s="398">
        <f>C186+C188+C190</f>
        <v>361838.33999999997</v>
      </c>
    </row>
    <row r="182" spans="1:3" s="360" customFormat="1" ht="56.25" hidden="1" customHeight="1">
      <c r="A182" s="390" t="s">
        <v>690</v>
      </c>
      <c r="B182" s="426" t="s">
        <v>691</v>
      </c>
      <c r="C182" s="398"/>
    </row>
    <row r="183" spans="1:3" s="360" customFormat="1" ht="56.25" hidden="1" customHeight="1">
      <c r="A183" s="390" t="s">
        <v>692</v>
      </c>
      <c r="B183" s="426" t="s">
        <v>693</v>
      </c>
      <c r="C183" s="392"/>
    </row>
    <row r="184" spans="1:3" s="360" customFormat="1" ht="26.25" hidden="1" customHeight="1">
      <c r="A184" s="390" t="s">
        <v>694</v>
      </c>
      <c r="B184" s="426" t="s">
        <v>695</v>
      </c>
      <c r="C184" s="392">
        <f>C185</f>
        <v>0</v>
      </c>
    </row>
    <row r="185" spans="1:3" s="360" customFormat="1" ht="36" hidden="1" customHeight="1">
      <c r="A185" s="390" t="s">
        <v>696</v>
      </c>
      <c r="B185" s="426" t="s">
        <v>697</v>
      </c>
      <c r="C185" s="392"/>
    </row>
    <row r="186" spans="1:3" s="360" customFormat="1" ht="42" customHeight="1">
      <c r="A186" s="390" t="s">
        <v>698</v>
      </c>
      <c r="B186" s="391" t="s">
        <v>699</v>
      </c>
      <c r="C186" s="392">
        <f>C187</f>
        <v>316900</v>
      </c>
    </row>
    <row r="187" spans="1:3" s="360" customFormat="1" ht="42" customHeight="1">
      <c r="A187" s="390" t="s">
        <v>700</v>
      </c>
      <c r="B187" s="391" t="s">
        <v>701</v>
      </c>
      <c r="C187" s="392">
        <v>316900</v>
      </c>
    </row>
    <row r="188" spans="1:3" s="360" customFormat="1" ht="42" customHeight="1">
      <c r="A188" s="390" t="s">
        <v>702</v>
      </c>
      <c r="B188" s="391" t="s">
        <v>703</v>
      </c>
      <c r="C188" s="392">
        <f>C189</f>
        <v>1000</v>
      </c>
    </row>
    <row r="189" spans="1:3" s="360" customFormat="1" ht="42" customHeight="1">
      <c r="A189" s="390" t="s">
        <v>704</v>
      </c>
      <c r="B189" s="391" t="s">
        <v>705</v>
      </c>
      <c r="C189" s="392">
        <v>1000</v>
      </c>
    </row>
    <row r="190" spans="1:3" s="360" customFormat="1" ht="42" customHeight="1">
      <c r="A190" s="390" t="s">
        <v>706</v>
      </c>
      <c r="B190" s="391" t="s">
        <v>707</v>
      </c>
      <c r="C190" s="392">
        <f>C191</f>
        <v>43938.34</v>
      </c>
    </row>
    <row r="191" spans="1:3" s="360" customFormat="1" ht="42" customHeight="1">
      <c r="A191" s="432" t="s">
        <v>708</v>
      </c>
      <c r="B191" s="391" t="s">
        <v>709</v>
      </c>
      <c r="C191" s="433">
        <v>43938.34</v>
      </c>
    </row>
    <row r="192" spans="1:3" s="360" customFormat="1" ht="19.5" customHeight="1">
      <c r="A192" s="421" t="s">
        <v>710</v>
      </c>
      <c r="B192" s="410" t="s">
        <v>711</v>
      </c>
      <c r="C192" s="434">
        <f>C193+C214</f>
        <v>300000</v>
      </c>
    </row>
    <row r="193" spans="1:3" s="360" customFormat="1" ht="39.75" customHeight="1">
      <c r="A193" s="426" t="s">
        <v>712</v>
      </c>
      <c r="B193" s="435" t="s">
        <v>713</v>
      </c>
      <c r="C193" s="425">
        <f>C194</f>
        <v>0</v>
      </c>
    </row>
    <row r="194" spans="1:3" s="360" customFormat="1" ht="63" customHeight="1">
      <c r="A194" s="426" t="s">
        <v>714</v>
      </c>
      <c r="B194" s="435" t="s">
        <v>715</v>
      </c>
      <c r="C194" s="425">
        <f>C195</f>
        <v>0</v>
      </c>
    </row>
    <row r="195" spans="1:3" s="360" customFormat="1" ht="64.5" customHeight="1">
      <c r="A195" s="426" t="s">
        <v>716</v>
      </c>
      <c r="B195" s="391" t="s">
        <v>717</v>
      </c>
      <c r="C195" s="425">
        <v>0</v>
      </c>
    </row>
    <row r="196" spans="1:3" s="360" customFormat="1" ht="68.25" hidden="1" customHeight="1">
      <c r="A196" s="367" t="s">
        <v>718</v>
      </c>
      <c r="B196" s="436" t="s">
        <v>719</v>
      </c>
      <c r="C196" s="369">
        <f>C197</f>
        <v>0</v>
      </c>
    </row>
    <row r="197" spans="1:3" s="360" customFormat="1" ht="60.75" hidden="1" customHeight="1">
      <c r="A197" s="367" t="s">
        <v>720</v>
      </c>
      <c r="B197" s="368" t="s">
        <v>721</v>
      </c>
      <c r="C197" s="369"/>
    </row>
    <row r="198" spans="1:3" s="360" customFormat="1" ht="29.25" hidden="1" customHeight="1">
      <c r="A198" s="364" t="s">
        <v>722</v>
      </c>
      <c r="B198" s="365" t="s">
        <v>723</v>
      </c>
      <c r="C198" s="366">
        <f>C202</f>
        <v>0</v>
      </c>
    </row>
    <row r="199" spans="1:3" s="360" customFormat="1" ht="60.75" hidden="1">
      <c r="A199" s="367" t="s">
        <v>724</v>
      </c>
      <c r="B199" s="368" t="s">
        <v>725</v>
      </c>
      <c r="C199" s="366">
        <f>C200</f>
        <v>0</v>
      </c>
    </row>
    <row r="200" spans="1:3" s="360" customFormat="1" ht="60.75" hidden="1">
      <c r="A200" s="367" t="s">
        <v>726</v>
      </c>
      <c r="B200" s="368" t="s">
        <v>727</v>
      </c>
      <c r="C200" s="369"/>
    </row>
    <row r="201" spans="1:3" s="360" customFormat="1" ht="60.75" hidden="1">
      <c r="A201" s="367" t="s">
        <v>728</v>
      </c>
      <c r="B201" s="437" t="s">
        <v>729</v>
      </c>
      <c r="C201" s="366">
        <f>C202</f>
        <v>0</v>
      </c>
    </row>
    <row r="202" spans="1:3" s="360" customFormat="1" ht="57" hidden="1" customHeight="1">
      <c r="A202" s="367" t="s">
        <v>724</v>
      </c>
      <c r="B202" s="368" t="s">
        <v>725</v>
      </c>
      <c r="C202" s="369">
        <f>C203</f>
        <v>0</v>
      </c>
    </row>
    <row r="203" spans="1:3" s="360" customFormat="1" ht="57" hidden="1" customHeight="1">
      <c r="A203" s="367" t="s">
        <v>726</v>
      </c>
      <c r="B203" s="368" t="s">
        <v>730</v>
      </c>
      <c r="C203" s="369">
        <v>0</v>
      </c>
    </row>
    <row r="204" spans="1:3" s="360" customFormat="1" ht="31.5" hidden="1" customHeight="1">
      <c r="A204" s="364" t="s">
        <v>731</v>
      </c>
      <c r="B204" s="365" t="s">
        <v>732</v>
      </c>
      <c r="C204" s="366">
        <f>C205</f>
        <v>0</v>
      </c>
    </row>
    <row r="205" spans="1:3" s="360" customFormat="1" ht="31.5" hidden="1" customHeight="1">
      <c r="A205" s="367" t="s">
        <v>733</v>
      </c>
      <c r="B205" s="368" t="s">
        <v>734</v>
      </c>
      <c r="C205" s="369">
        <f>C206</f>
        <v>0</v>
      </c>
    </row>
    <row r="206" spans="1:3" s="360" customFormat="1" ht="33" hidden="1" customHeight="1">
      <c r="A206" s="367" t="s">
        <v>735</v>
      </c>
      <c r="B206" s="368" t="s">
        <v>734</v>
      </c>
      <c r="C206" s="369">
        <v>0</v>
      </c>
    </row>
    <row r="207" spans="1:3" s="360" customFormat="1" ht="23.25" hidden="1" customHeight="1">
      <c r="A207" s="367" t="s">
        <v>736</v>
      </c>
      <c r="B207" s="368" t="s">
        <v>737</v>
      </c>
      <c r="C207" s="369"/>
    </row>
    <row r="208" spans="1:3" s="360" customFormat="1" ht="21.75" hidden="1" customHeight="1">
      <c r="A208" s="367" t="s">
        <v>738</v>
      </c>
      <c r="B208" s="368" t="s">
        <v>739</v>
      </c>
      <c r="C208" s="366"/>
    </row>
    <row r="209" spans="1:3" s="360" customFormat="1" ht="19.5" hidden="1" customHeight="1">
      <c r="A209" s="367" t="s">
        <v>740</v>
      </c>
      <c r="B209" s="368" t="s">
        <v>741</v>
      </c>
      <c r="C209" s="369"/>
    </row>
    <row r="210" spans="1:3" s="395" customFormat="1" ht="20.25" hidden="1" customHeight="1">
      <c r="A210" s="438" t="s">
        <v>742</v>
      </c>
      <c r="B210" s="439" t="s">
        <v>743</v>
      </c>
      <c r="C210" s="366">
        <f>C211</f>
        <v>0</v>
      </c>
    </row>
    <row r="211" spans="1:3" s="395" customFormat="1" ht="21.75" hidden="1" customHeight="1">
      <c r="A211" s="438" t="s">
        <v>744</v>
      </c>
      <c r="B211" s="439" t="s">
        <v>745</v>
      </c>
      <c r="C211" s="369"/>
    </row>
    <row r="212" spans="1:3" s="395" customFormat="1" ht="19.5" hidden="1" customHeight="1">
      <c r="A212" s="367" t="s">
        <v>746</v>
      </c>
      <c r="B212" s="440" t="s">
        <v>747</v>
      </c>
      <c r="C212" s="366">
        <f>C213</f>
        <v>0</v>
      </c>
    </row>
    <row r="213" spans="1:3" s="395" customFormat="1" ht="23.25" hidden="1" customHeight="1">
      <c r="A213" s="367" t="s">
        <v>748</v>
      </c>
      <c r="B213" s="440" t="s">
        <v>749</v>
      </c>
      <c r="C213" s="369"/>
    </row>
    <row r="214" spans="1:3" s="360" customFormat="1" ht="26.25" customHeight="1">
      <c r="A214" s="367" t="s">
        <v>783</v>
      </c>
      <c r="B214" s="451" t="s">
        <v>750</v>
      </c>
      <c r="C214" s="366">
        <f>C215</f>
        <v>300000</v>
      </c>
    </row>
    <row r="215" spans="1:3" s="360" customFormat="1" ht="30" customHeight="1">
      <c r="A215" s="367" t="s">
        <v>782</v>
      </c>
      <c r="B215" s="452" t="s">
        <v>781</v>
      </c>
      <c r="C215" s="369">
        <v>300000</v>
      </c>
    </row>
    <row r="216" spans="1:3" s="360" customFormat="1" ht="40.5" customHeight="1">
      <c r="A216" s="421" t="s">
        <v>751</v>
      </c>
      <c r="B216" s="441" t="s">
        <v>752</v>
      </c>
      <c r="C216" s="366">
        <f>C217</f>
        <v>0</v>
      </c>
    </row>
    <row r="217" spans="1:3" s="360" customFormat="1" ht="37.5" customHeight="1">
      <c r="A217" s="390" t="s">
        <v>753</v>
      </c>
      <c r="B217" s="391" t="s">
        <v>754</v>
      </c>
      <c r="C217" s="392">
        <f>C218</f>
        <v>0</v>
      </c>
    </row>
    <row r="218" spans="1:3" s="360" customFormat="1" ht="102" customHeight="1" thickBot="1">
      <c r="A218" s="367" t="s">
        <v>755</v>
      </c>
      <c r="B218" s="424" t="s">
        <v>756</v>
      </c>
      <c r="C218" s="369">
        <v>0</v>
      </c>
    </row>
    <row r="219" spans="1:3" s="360" customFormat="1" ht="21.75" hidden="1" customHeight="1" thickBot="1">
      <c r="A219" s="364" t="s">
        <v>757</v>
      </c>
      <c r="B219" s="365" t="s">
        <v>732</v>
      </c>
      <c r="C219" s="366">
        <f>C220</f>
        <v>0</v>
      </c>
    </row>
    <row r="220" spans="1:3" s="360" customFormat="1" ht="21.75" hidden="1" customHeight="1" thickBot="1">
      <c r="A220" s="367" t="s">
        <v>758</v>
      </c>
      <c r="B220" s="368" t="s">
        <v>759</v>
      </c>
      <c r="C220" s="369">
        <f>C221</f>
        <v>0</v>
      </c>
    </row>
    <row r="221" spans="1:3" s="360" customFormat="1" ht="21.75" hidden="1" customHeight="1" thickBot="1">
      <c r="A221" s="367" t="s">
        <v>760</v>
      </c>
      <c r="B221" s="368" t="s">
        <v>759</v>
      </c>
      <c r="C221" s="442"/>
    </row>
    <row r="222" spans="1:3" s="360" customFormat="1" ht="23.25" customHeight="1">
      <c r="A222" s="443" t="s">
        <v>761</v>
      </c>
      <c r="B222" s="444" t="s">
        <v>762</v>
      </c>
      <c r="C222" s="445">
        <f>C17+C117</f>
        <v>59736889.289999999</v>
      </c>
    </row>
    <row r="223" spans="1:3" s="360" customFormat="1" ht="12.75" hidden="1" customHeight="1">
      <c r="A223" s="446"/>
      <c r="B223" s="446" t="s">
        <v>763</v>
      </c>
      <c r="C223" s="447"/>
    </row>
    <row r="224" spans="1:3" s="360" customFormat="1" ht="20.25" hidden="1">
      <c r="A224" s="446"/>
      <c r="B224" s="446" t="s">
        <v>764</v>
      </c>
      <c r="C224" s="447"/>
    </row>
    <row r="225" spans="1:3" s="360" customFormat="1" ht="20.25" hidden="1">
      <c r="A225" s="446"/>
      <c r="B225" s="446" t="s">
        <v>765</v>
      </c>
      <c r="C225" s="447"/>
    </row>
    <row r="226" spans="1:3" s="360" customFormat="1" ht="20.25" hidden="1">
      <c r="A226" s="446"/>
      <c r="B226" s="446" t="s">
        <v>766</v>
      </c>
      <c r="C226" s="447"/>
    </row>
    <row r="227" spans="1:3" s="360" customFormat="1" ht="20.25" hidden="1">
      <c r="A227" s="446"/>
      <c r="B227" s="446" t="s">
        <v>767</v>
      </c>
      <c r="C227" s="447"/>
    </row>
    <row r="228" spans="1:3" s="360" customFormat="1" ht="20.25" hidden="1">
      <c r="A228" s="446"/>
      <c r="B228" s="446" t="s">
        <v>768</v>
      </c>
      <c r="C228" s="447"/>
    </row>
    <row r="229" spans="1:3" s="360" customFormat="1" ht="20.25" hidden="1">
      <c r="A229" s="446"/>
      <c r="B229" s="446"/>
      <c r="C229" s="447"/>
    </row>
    <row r="230" spans="1:3" s="360" customFormat="1" ht="20.25" hidden="1">
      <c r="A230" s="446"/>
      <c r="B230" s="446" t="s">
        <v>769</v>
      </c>
      <c r="C230" s="448"/>
    </row>
    <row r="231" spans="1:3" s="360" customFormat="1" ht="20.25" hidden="1">
      <c r="A231" s="446"/>
      <c r="B231" s="449" t="s">
        <v>770</v>
      </c>
      <c r="C231" s="448"/>
    </row>
    <row r="232" spans="1:3" ht="18.75">
      <c r="A232" s="4"/>
      <c r="B232" s="4"/>
      <c r="C232" s="450"/>
    </row>
  </sheetData>
  <sheetProtection selectLockedCells="1" selectUnlockedCells="1"/>
  <mergeCells count="4">
    <mergeCell ref="B9:C9"/>
    <mergeCell ref="A12:C12"/>
    <mergeCell ref="A13:C13"/>
    <mergeCell ref="A14:C14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4"/>
  <sheetViews>
    <sheetView tabSelected="1" view="pageBreakPreview" zoomScaleNormal="80" workbookViewId="0">
      <selection activeCell="E116" sqref="E116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333</v>
      </c>
      <c r="D1" s="262"/>
      <c r="E1" s="57"/>
      <c r="F1" s="57"/>
      <c r="G1" s="57"/>
      <c r="H1" s="57"/>
    </row>
    <row r="2" spans="1:9" ht="16.5">
      <c r="B2" s="76"/>
      <c r="C2" s="341" t="s">
        <v>335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336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339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337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338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356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771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785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459" t="s">
        <v>2</v>
      </c>
      <c r="B12" s="459"/>
      <c r="C12" s="459"/>
      <c r="D12" s="459"/>
      <c r="E12" s="459"/>
      <c r="F12" s="459"/>
      <c r="G12" s="459"/>
    </row>
    <row r="13" spans="1:9" ht="18.75" customHeight="1">
      <c r="A13" s="460" t="s">
        <v>228</v>
      </c>
      <c r="B13" s="460"/>
      <c r="C13" s="460"/>
      <c r="D13" s="460"/>
      <c r="E13" s="460"/>
      <c r="F13" s="460"/>
      <c r="G13" s="460"/>
    </row>
    <row r="14" spans="1:9" ht="18.75" customHeight="1">
      <c r="A14" s="460" t="s">
        <v>3</v>
      </c>
      <c r="B14" s="460"/>
      <c r="C14" s="460"/>
      <c r="D14" s="460"/>
      <c r="E14" s="460"/>
      <c r="F14" s="460"/>
      <c r="G14" s="460"/>
    </row>
    <row r="15" spans="1:9" ht="18.75" customHeight="1">
      <c r="A15" s="460" t="s">
        <v>299</v>
      </c>
      <c r="B15" s="460"/>
      <c r="C15" s="460"/>
      <c r="D15" s="460"/>
      <c r="E15" s="460"/>
      <c r="F15" s="460"/>
      <c r="G15" s="460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300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5995537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1226285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1226285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1226285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1226285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1226285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441896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441896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441896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441896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441896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4143356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4143356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4143356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4142356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2814884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1234272</v>
      </c>
    </row>
    <row r="36" spans="1:7" ht="49.5">
      <c r="A36" s="140" t="s">
        <v>294</v>
      </c>
      <c r="B36" s="125" t="s">
        <v>0</v>
      </c>
      <c r="C36" s="125" t="s">
        <v>9</v>
      </c>
      <c r="D36" s="127" t="s">
        <v>22</v>
      </c>
      <c r="E36" s="126" t="s">
        <v>295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295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88200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G46+G53</f>
        <v>159000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141000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G48+G51</f>
        <v>141000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120000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116000</v>
      </c>
      <c r="J50" s="67"/>
    </row>
    <row r="51" spans="1:10" ht="33">
      <c r="A51" s="138" t="s">
        <v>775</v>
      </c>
      <c r="B51" s="125" t="s">
        <v>0</v>
      </c>
      <c r="C51" s="127" t="s">
        <v>9</v>
      </c>
      <c r="D51" s="127" t="s">
        <v>30</v>
      </c>
      <c r="E51" s="127" t="s">
        <v>774</v>
      </c>
      <c r="F51" s="127"/>
      <c r="G51" s="137">
        <f>G52</f>
        <v>21000</v>
      </c>
      <c r="J51" s="67"/>
    </row>
    <row r="52" spans="1:10" ht="24.75" customHeight="1">
      <c r="A52" s="103" t="s">
        <v>15</v>
      </c>
      <c r="B52" s="125" t="s">
        <v>0</v>
      </c>
      <c r="C52" s="127" t="s">
        <v>9</v>
      </c>
      <c r="D52" s="127" t="s">
        <v>30</v>
      </c>
      <c r="E52" s="127" t="s">
        <v>774</v>
      </c>
      <c r="F52" s="127" t="s">
        <v>16</v>
      </c>
      <c r="G52" s="137">
        <v>21000</v>
      </c>
      <c r="J52" s="67"/>
    </row>
    <row r="53" spans="1:10" ht="33">
      <c r="A53" s="140" t="s">
        <v>305</v>
      </c>
      <c r="B53" s="125" t="s">
        <v>0</v>
      </c>
      <c r="C53" s="127" t="s">
        <v>9</v>
      </c>
      <c r="D53" s="127" t="s">
        <v>30</v>
      </c>
      <c r="E53" s="127" t="s">
        <v>196</v>
      </c>
      <c r="F53" s="127"/>
      <c r="G53" s="137">
        <f>G54</f>
        <v>18000</v>
      </c>
      <c r="J53" s="67"/>
    </row>
    <row r="54" spans="1:10" ht="16.5">
      <c r="A54" s="254" t="s">
        <v>226</v>
      </c>
      <c r="B54" s="125" t="s">
        <v>0</v>
      </c>
      <c r="C54" s="127" t="s">
        <v>9</v>
      </c>
      <c r="D54" s="127" t="s">
        <v>30</v>
      </c>
      <c r="E54" s="127" t="s">
        <v>193</v>
      </c>
      <c r="F54" s="127"/>
      <c r="G54" s="137">
        <f>G55</f>
        <v>18000</v>
      </c>
      <c r="J54" s="67"/>
    </row>
    <row r="55" spans="1:10" ht="16.5">
      <c r="A55" s="254" t="s">
        <v>227</v>
      </c>
      <c r="B55" s="125" t="s">
        <v>0</v>
      </c>
      <c r="C55" s="127" t="s">
        <v>9</v>
      </c>
      <c r="D55" s="127" t="s">
        <v>30</v>
      </c>
      <c r="E55" s="127" t="s">
        <v>264</v>
      </c>
      <c r="F55" s="127"/>
      <c r="G55" s="137">
        <f>G56</f>
        <v>18000</v>
      </c>
      <c r="J55" s="67"/>
    </row>
    <row r="56" spans="1:10" ht="33">
      <c r="A56" s="138" t="s">
        <v>25</v>
      </c>
      <c r="B56" s="125" t="s">
        <v>0</v>
      </c>
      <c r="C56" s="127" t="s">
        <v>9</v>
      </c>
      <c r="D56" s="127" t="s">
        <v>30</v>
      </c>
      <c r="E56" s="127" t="s">
        <v>264</v>
      </c>
      <c r="F56" s="127" t="s">
        <v>26</v>
      </c>
      <c r="G56" s="137">
        <v>18000</v>
      </c>
    </row>
    <row r="57" spans="1:10" ht="16.5">
      <c r="A57" s="141" t="s">
        <v>32</v>
      </c>
      <c r="B57" s="124" t="s">
        <v>0</v>
      </c>
      <c r="C57" s="124" t="s">
        <v>11</v>
      </c>
      <c r="D57" s="124"/>
      <c r="E57" s="124"/>
      <c r="F57" s="124"/>
      <c r="G57" s="142">
        <f>G58</f>
        <v>316900</v>
      </c>
    </row>
    <row r="58" spans="1:10" ht="16.5">
      <c r="A58" s="141" t="s">
        <v>33</v>
      </c>
      <c r="B58" s="127" t="s">
        <v>0</v>
      </c>
      <c r="C58" s="124" t="s">
        <v>11</v>
      </c>
      <c r="D58" s="124" t="s">
        <v>18</v>
      </c>
      <c r="E58" s="124"/>
      <c r="F58" s="124"/>
      <c r="G58" s="143">
        <f>G59</f>
        <v>316900</v>
      </c>
    </row>
    <row r="59" spans="1:10" ht="49.5">
      <c r="A59" s="315" t="s">
        <v>12</v>
      </c>
      <c r="B59" s="127" t="s">
        <v>0</v>
      </c>
      <c r="C59" s="127" t="s">
        <v>11</v>
      </c>
      <c r="D59" s="127" t="s">
        <v>18</v>
      </c>
      <c r="E59" s="127" t="s">
        <v>156</v>
      </c>
      <c r="F59" s="127"/>
      <c r="G59" s="137">
        <f>G61</f>
        <v>316900</v>
      </c>
    </row>
    <row r="60" spans="1:10" ht="16.5">
      <c r="A60" s="103" t="s">
        <v>29</v>
      </c>
      <c r="B60" s="127" t="s">
        <v>0</v>
      </c>
      <c r="C60" s="127" t="s">
        <v>11</v>
      </c>
      <c r="D60" s="127" t="s">
        <v>18</v>
      </c>
      <c r="E60" s="127" t="s">
        <v>164</v>
      </c>
      <c r="F60" s="127"/>
      <c r="G60" s="137">
        <f>G61</f>
        <v>316900</v>
      </c>
    </row>
    <row r="61" spans="1:10" ht="36.75" customHeight="1">
      <c r="A61" s="315" t="s">
        <v>34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4"/>
      <c r="G61" s="143">
        <f>G62+G63</f>
        <v>316900</v>
      </c>
    </row>
    <row r="62" spans="1:10" ht="24.75" customHeight="1">
      <c r="A62" s="103" t="s">
        <v>15</v>
      </c>
      <c r="B62" s="127" t="s">
        <v>0</v>
      </c>
      <c r="C62" s="127" t="s">
        <v>11</v>
      </c>
      <c r="D62" s="127" t="s">
        <v>18</v>
      </c>
      <c r="E62" s="127" t="s">
        <v>280</v>
      </c>
      <c r="F62" s="127" t="s">
        <v>16</v>
      </c>
      <c r="G62" s="137">
        <v>308700</v>
      </c>
    </row>
    <row r="63" spans="1:10" ht="35.25" customHeight="1">
      <c r="A63" s="138" t="s">
        <v>25</v>
      </c>
      <c r="B63" s="127" t="s">
        <v>0</v>
      </c>
      <c r="C63" s="127" t="s">
        <v>11</v>
      </c>
      <c r="D63" s="127" t="s">
        <v>18</v>
      </c>
      <c r="E63" s="127" t="s">
        <v>280</v>
      </c>
      <c r="F63" s="127" t="s">
        <v>26</v>
      </c>
      <c r="G63" s="137">
        <v>8200</v>
      </c>
    </row>
    <row r="64" spans="1:10" ht="22.9" customHeight="1">
      <c r="A64" s="134" t="s">
        <v>35</v>
      </c>
      <c r="B64" s="121" t="s">
        <v>0</v>
      </c>
      <c r="C64" s="122" t="s">
        <v>18</v>
      </c>
      <c r="D64" s="122"/>
      <c r="E64" s="122"/>
      <c r="F64" s="122"/>
      <c r="G64" s="135">
        <f>G65+G76</f>
        <v>83500</v>
      </c>
    </row>
    <row r="65" spans="1:7" ht="24" customHeight="1">
      <c r="A65" s="313" t="s">
        <v>36</v>
      </c>
      <c r="B65" s="123" t="s">
        <v>0</v>
      </c>
      <c r="C65" s="123" t="s">
        <v>18</v>
      </c>
      <c r="D65" s="123" t="s">
        <v>11</v>
      </c>
      <c r="E65" s="124"/>
      <c r="F65" s="124"/>
      <c r="G65" s="136">
        <f>G66+G72</f>
        <v>13000</v>
      </c>
    </row>
    <row r="66" spans="1:7" ht="35.25" customHeight="1">
      <c r="A66" s="103" t="s">
        <v>306</v>
      </c>
      <c r="B66" s="125" t="s">
        <v>0</v>
      </c>
      <c r="C66" s="125" t="s">
        <v>18</v>
      </c>
      <c r="D66" s="127" t="s">
        <v>11</v>
      </c>
      <c r="E66" s="127" t="s">
        <v>183</v>
      </c>
      <c r="F66" s="127"/>
      <c r="G66" s="137">
        <f>G67</f>
        <v>11000</v>
      </c>
    </row>
    <row r="67" spans="1:7" ht="16.5">
      <c r="A67" s="103" t="s">
        <v>169</v>
      </c>
      <c r="B67" s="125" t="s">
        <v>0</v>
      </c>
      <c r="C67" s="125" t="s">
        <v>18</v>
      </c>
      <c r="D67" s="125" t="s">
        <v>11</v>
      </c>
      <c r="E67" s="127" t="s">
        <v>233</v>
      </c>
      <c r="F67" s="127"/>
      <c r="G67" s="137">
        <f>G68</f>
        <v>11000</v>
      </c>
    </row>
    <row r="68" spans="1:7" ht="34.5" customHeight="1">
      <c r="A68" s="144" t="s">
        <v>37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/>
      <c r="G68" s="137">
        <f>G70+G69+G71</f>
        <v>11000</v>
      </c>
    </row>
    <row r="69" spans="1:7" ht="24.75" customHeight="1">
      <c r="A69" s="103" t="s">
        <v>15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16</v>
      </c>
      <c r="G69" s="137">
        <v>7000</v>
      </c>
    </row>
    <row r="70" spans="1:7" ht="33.75" customHeight="1">
      <c r="A70" s="138" t="s">
        <v>25</v>
      </c>
      <c r="B70" s="125" t="s">
        <v>0</v>
      </c>
      <c r="C70" s="125" t="s">
        <v>18</v>
      </c>
      <c r="D70" s="125" t="s">
        <v>11</v>
      </c>
      <c r="E70" s="127" t="s">
        <v>243</v>
      </c>
      <c r="F70" s="127" t="s">
        <v>26</v>
      </c>
      <c r="G70" s="137">
        <v>4000</v>
      </c>
    </row>
    <row r="71" spans="1:7" ht="19.5" customHeight="1">
      <c r="A71" s="138" t="s">
        <v>283</v>
      </c>
      <c r="B71" s="125" t="s">
        <v>0</v>
      </c>
      <c r="C71" s="125" t="s">
        <v>18</v>
      </c>
      <c r="D71" s="125" t="s">
        <v>11</v>
      </c>
      <c r="E71" s="127" t="s">
        <v>243</v>
      </c>
      <c r="F71" s="127" t="s">
        <v>281</v>
      </c>
      <c r="G71" s="137">
        <v>0</v>
      </c>
    </row>
    <row r="72" spans="1:7" ht="33">
      <c r="A72" s="140" t="s">
        <v>307</v>
      </c>
      <c r="B72" s="125" t="s">
        <v>0</v>
      </c>
      <c r="C72" s="125" t="s">
        <v>18</v>
      </c>
      <c r="D72" s="125" t="s">
        <v>11</v>
      </c>
      <c r="E72" s="127" t="s">
        <v>184</v>
      </c>
      <c r="F72" s="127"/>
      <c r="G72" s="137">
        <f>G74</f>
        <v>2000</v>
      </c>
    </row>
    <row r="73" spans="1:7" ht="16.5">
      <c r="A73" s="140" t="s">
        <v>170</v>
      </c>
      <c r="B73" s="125" t="s">
        <v>0</v>
      </c>
      <c r="C73" s="125" t="s">
        <v>18</v>
      </c>
      <c r="D73" s="125" t="s">
        <v>11</v>
      </c>
      <c r="E73" s="127" t="s">
        <v>185</v>
      </c>
      <c r="F73" s="127"/>
      <c r="G73" s="137">
        <f>G74</f>
        <v>2000</v>
      </c>
    </row>
    <row r="74" spans="1:7" ht="31.5" customHeight="1">
      <c r="A74" s="144" t="s">
        <v>37</v>
      </c>
      <c r="B74" s="125" t="s">
        <v>0</v>
      </c>
      <c r="C74" s="125" t="s">
        <v>18</v>
      </c>
      <c r="D74" s="125" t="s">
        <v>11</v>
      </c>
      <c r="E74" s="129" t="s">
        <v>244</v>
      </c>
      <c r="F74" s="127"/>
      <c r="G74" s="137">
        <f>G75</f>
        <v>2000</v>
      </c>
    </row>
    <row r="75" spans="1:7" ht="33">
      <c r="A75" s="138" t="s">
        <v>25</v>
      </c>
      <c r="B75" s="125" t="s">
        <v>0</v>
      </c>
      <c r="C75" s="125" t="s">
        <v>18</v>
      </c>
      <c r="D75" s="125" t="s">
        <v>11</v>
      </c>
      <c r="E75" s="129" t="s">
        <v>244</v>
      </c>
      <c r="F75" s="127" t="s">
        <v>26</v>
      </c>
      <c r="G75" s="137">
        <v>2000</v>
      </c>
    </row>
    <row r="76" spans="1:7" ht="16.5">
      <c r="A76" s="316" t="s">
        <v>43</v>
      </c>
      <c r="B76" s="123" t="s">
        <v>0</v>
      </c>
      <c r="C76" s="124" t="s">
        <v>18</v>
      </c>
      <c r="D76" s="124" t="s">
        <v>44</v>
      </c>
      <c r="E76" s="124"/>
      <c r="F76" s="124"/>
      <c r="G76" s="136">
        <f>G77</f>
        <v>70500</v>
      </c>
    </row>
    <row r="77" spans="1:7" ht="30.75" customHeight="1">
      <c r="A77" s="103" t="s">
        <v>308</v>
      </c>
      <c r="B77" s="125" t="s">
        <v>0</v>
      </c>
      <c r="C77" s="127" t="s">
        <v>18</v>
      </c>
      <c r="D77" s="127" t="s">
        <v>44</v>
      </c>
      <c r="E77" s="127" t="s">
        <v>171</v>
      </c>
      <c r="F77" s="127"/>
      <c r="G77" s="137">
        <f>G78</f>
        <v>70500</v>
      </c>
    </row>
    <row r="78" spans="1:7" ht="22.5" customHeight="1">
      <c r="A78" s="103" t="s">
        <v>174</v>
      </c>
      <c r="B78" s="125" t="s">
        <v>0</v>
      </c>
      <c r="C78" s="127" t="s">
        <v>18</v>
      </c>
      <c r="D78" s="127" t="s">
        <v>44</v>
      </c>
      <c r="E78" s="127" t="s">
        <v>172</v>
      </c>
      <c r="F78" s="127"/>
      <c r="G78" s="137">
        <f>G79</f>
        <v>70500</v>
      </c>
    </row>
    <row r="79" spans="1:7" ht="33">
      <c r="A79" s="145" t="s">
        <v>218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/>
      <c r="G79" s="137">
        <f>G81+G82+G80</f>
        <v>70500</v>
      </c>
    </row>
    <row r="80" spans="1:7" ht="24" customHeight="1">
      <c r="A80" s="103" t="s">
        <v>15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16</v>
      </c>
      <c r="G80" s="137">
        <v>12000</v>
      </c>
    </row>
    <row r="81" spans="1:9" ht="33">
      <c r="A81" s="146" t="s">
        <v>25</v>
      </c>
      <c r="B81" s="125" t="s">
        <v>0</v>
      </c>
      <c r="C81" s="127" t="s">
        <v>18</v>
      </c>
      <c r="D81" s="127" t="s">
        <v>44</v>
      </c>
      <c r="E81" s="127" t="s">
        <v>173</v>
      </c>
      <c r="F81" s="127" t="s">
        <v>26</v>
      </c>
      <c r="G81" s="137">
        <v>58500</v>
      </c>
    </row>
    <row r="82" spans="1:9" ht="22.5" customHeight="1">
      <c r="A82" s="138" t="s">
        <v>283</v>
      </c>
      <c r="B82" s="125" t="s">
        <v>0</v>
      </c>
      <c r="C82" s="127" t="s">
        <v>18</v>
      </c>
      <c r="D82" s="127" t="s">
        <v>44</v>
      </c>
      <c r="E82" s="127" t="s">
        <v>173</v>
      </c>
      <c r="F82" s="127" t="s">
        <v>281</v>
      </c>
      <c r="G82" s="137">
        <v>0</v>
      </c>
    </row>
    <row r="83" spans="1:9" ht="16.5">
      <c r="A83" s="134" t="s">
        <v>45</v>
      </c>
      <c r="B83" s="121" t="s">
        <v>0</v>
      </c>
      <c r="C83" s="122" t="s">
        <v>22</v>
      </c>
      <c r="D83" s="124"/>
      <c r="E83" s="124"/>
      <c r="F83" s="124"/>
      <c r="G83" s="136">
        <f>+G84</f>
        <v>9703600</v>
      </c>
    </row>
    <row r="84" spans="1:9" ht="16.5">
      <c r="A84" s="317" t="s">
        <v>47</v>
      </c>
      <c r="B84" s="123" t="s">
        <v>0</v>
      </c>
      <c r="C84" s="124" t="s">
        <v>22</v>
      </c>
      <c r="D84" s="124" t="s">
        <v>39</v>
      </c>
      <c r="E84" s="124"/>
      <c r="F84" s="124"/>
      <c r="G84" s="136">
        <f>G85</f>
        <v>9703600</v>
      </c>
    </row>
    <row r="85" spans="1:9" ht="33">
      <c r="A85" s="318" t="s">
        <v>309</v>
      </c>
      <c r="B85" s="125" t="s">
        <v>0</v>
      </c>
      <c r="C85" s="127" t="s">
        <v>22</v>
      </c>
      <c r="D85" s="127" t="s">
        <v>39</v>
      </c>
      <c r="E85" s="127" t="s">
        <v>179</v>
      </c>
      <c r="F85" s="127"/>
      <c r="G85" s="137">
        <f>G86+G89</f>
        <v>9703600</v>
      </c>
    </row>
    <row r="86" spans="1:9" ht="33">
      <c r="A86" s="319" t="s">
        <v>182</v>
      </c>
      <c r="B86" s="125" t="s">
        <v>0</v>
      </c>
      <c r="C86" s="127" t="s">
        <v>22</v>
      </c>
      <c r="D86" s="127" t="s">
        <v>39</v>
      </c>
      <c r="E86" s="127" t="s">
        <v>180</v>
      </c>
      <c r="F86" s="127"/>
      <c r="G86" s="137">
        <f>G87</f>
        <v>521600</v>
      </c>
    </row>
    <row r="87" spans="1:9" ht="36" customHeight="1">
      <c r="A87" s="146" t="s">
        <v>48</v>
      </c>
      <c r="B87" s="125" t="s">
        <v>0</v>
      </c>
      <c r="C87" s="127" t="s">
        <v>22</v>
      </c>
      <c r="D87" s="127" t="s">
        <v>39</v>
      </c>
      <c r="E87" s="127" t="s">
        <v>181</v>
      </c>
      <c r="F87" s="127"/>
      <c r="G87" s="137">
        <f>G88</f>
        <v>521600</v>
      </c>
    </row>
    <row r="88" spans="1:9" ht="33">
      <c r="A88" s="146" t="s">
        <v>25</v>
      </c>
      <c r="B88" s="125" t="s">
        <v>0</v>
      </c>
      <c r="C88" s="127" t="s">
        <v>22</v>
      </c>
      <c r="D88" s="127" t="s">
        <v>39</v>
      </c>
      <c r="E88" s="127" t="s">
        <v>181</v>
      </c>
      <c r="F88" s="127" t="s">
        <v>26</v>
      </c>
      <c r="G88" s="137">
        <v>521600</v>
      </c>
    </row>
    <row r="89" spans="1:9" ht="18.75" customHeight="1">
      <c r="A89" s="149" t="s">
        <v>292</v>
      </c>
      <c r="B89" s="125" t="s">
        <v>0</v>
      </c>
      <c r="C89" s="127" t="s">
        <v>22</v>
      </c>
      <c r="D89" s="127" t="s">
        <v>39</v>
      </c>
      <c r="E89" s="127" t="s">
        <v>291</v>
      </c>
      <c r="F89" s="127"/>
      <c r="G89" s="137">
        <f>G90</f>
        <v>9182000</v>
      </c>
    </row>
    <row r="90" spans="1:9" ht="49.5">
      <c r="A90" s="149" t="s">
        <v>304</v>
      </c>
      <c r="B90" s="125" t="s">
        <v>0</v>
      </c>
      <c r="C90" s="127" t="s">
        <v>22</v>
      </c>
      <c r="D90" s="127" t="s">
        <v>39</v>
      </c>
      <c r="E90" s="127" t="s">
        <v>290</v>
      </c>
      <c r="F90" s="127" t="s">
        <v>26</v>
      </c>
      <c r="G90" s="137">
        <v>9182000</v>
      </c>
    </row>
    <row r="91" spans="1:9" ht="20.25" customHeight="1">
      <c r="A91" s="320" t="s">
        <v>49</v>
      </c>
      <c r="B91" s="121" t="s">
        <v>0</v>
      </c>
      <c r="C91" s="122" t="s">
        <v>50</v>
      </c>
      <c r="D91" s="122"/>
      <c r="E91" s="122"/>
      <c r="F91" s="122"/>
      <c r="G91" s="135">
        <f>G92+G106+G117+G140</f>
        <v>24572701.949999999</v>
      </c>
    </row>
    <row r="92" spans="1:9" ht="16.5">
      <c r="A92" s="320" t="s">
        <v>51</v>
      </c>
      <c r="B92" s="130" t="s">
        <v>0</v>
      </c>
      <c r="C92" s="130" t="s">
        <v>50</v>
      </c>
      <c r="D92" s="131" t="s">
        <v>9</v>
      </c>
      <c r="E92" s="131"/>
      <c r="F92" s="131"/>
      <c r="G92" s="283">
        <f>+G93</f>
        <v>6306825</v>
      </c>
    </row>
    <row r="93" spans="1:9" ht="33">
      <c r="A93" s="140" t="s">
        <v>310</v>
      </c>
      <c r="B93" s="126" t="s">
        <v>0</v>
      </c>
      <c r="C93" s="126" t="s">
        <v>50</v>
      </c>
      <c r="D93" s="126" t="s">
        <v>9</v>
      </c>
      <c r="E93" s="279" t="s">
        <v>168</v>
      </c>
      <c r="F93" s="279"/>
      <c r="G93" s="284">
        <f>G94</f>
        <v>6306825</v>
      </c>
    </row>
    <row r="94" spans="1:9" ht="33">
      <c r="A94" s="140" t="s">
        <v>324</v>
      </c>
      <c r="B94" s="126" t="s">
        <v>0</v>
      </c>
      <c r="C94" s="126" t="s">
        <v>50</v>
      </c>
      <c r="D94" s="126" t="s">
        <v>9</v>
      </c>
      <c r="E94" s="279" t="s">
        <v>323</v>
      </c>
      <c r="F94" s="279"/>
      <c r="G94" s="284">
        <f>G95+G98+G101+G104</f>
        <v>6306825</v>
      </c>
    </row>
    <row r="95" spans="1:9" ht="66">
      <c r="A95" s="140" t="s">
        <v>325</v>
      </c>
      <c r="B95" s="126" t="s">
        <v>0</v>
      </c>
      <c r="C95" s="126" t="s">
        <v>50</v>
      </c>
      <c r="D95" s="126" t="s">
        <v>9</v>
      </c>
      <c r="E95" s="279" t="s">
        <v>326</v>
      </c>
      <c r="F95" s="279"/>
      <c r="G95" s="284">
        <f>G96+G97</f>
        <v>6243476.9000000004</v>
      </c>
      <c r="H95" s="73"/>
      <c r="I95" s="74"/>
    </row>
    <row r="96" spans="1:9" ht="35.25" customHeight="1">
      <c r="A96" s="146" t="s">
        <v>25</v>
      </c>
      <c r="B96" s="126" t="s">
        <v>0</v>
      </c>
      <c r="C96" s="126" t="s">
        <v>50</v>
      </c>
      <c r="D96" s="126" t="s">
        <v>9</v>
      </c>
      <c r="E96" s="279" t="s">
        <v>326</v>
      </c>
      <c r="F96" s="279" t="s">
        <v>26</v>
      </c>
      <c r="G96" s="284">
        <v>0</v>
      </c>
      <c r="H96" s="73"/>
      <c r="I96" s="74"/>
    </row>
    <row r="97" spans="1:9" ht="21.75" customHeight="1">
      <c r="A97" s="349" t="s">
        <v>53</v>
      </c>
      <c r="B97" s="126" t="s">
        <v>0</v>
      </c>
      <c r="C97" s="126" t="s">
        <v>50</v>
      </c>
      <c r="D97" s="126" t="s">
        <v>9</v>
      </c>
      <c r="E97" s="279" t="s">
        <v>326</v>
      </c>
      <c r="F97" s="279" t="s">
        <v>54</v>
      </c>
      <c r="G97" s="284">
        <v>6243476.9000000004</v>
      </c>
      <c r="H97" s="73"/>
      <c r="I97" s="74"/>
    </row>
    <row r="98" spans="1:9" ht="33.75" customHeight="1">
      <c r="A98" s="146" t="s">
        <v>328</v>
      </c>
      <c r="B98" s="126" t="s">
        <v>0</v>
      </c>
      <c r="C98" s="126" t="s">
        <v>50</v>
      </c>
      <c r="D98" s="126" t="s">
        <v>9</v>
      </c>
      <c r="E98" s="279" t="s">
        <v>327</v>
      </c>
      <c r="F98" s="279"/>
      <c r="G98" s="284">
        <f>G99+G100</f>
        <v>31674.05</v>
      </c>
      <c r="H98" s="73"/>
      <c r="I98" s="74"/>
    </row>
    <row r="99" spans="1:9" ht="36.75" customHeight="1">
      <c r="A99" s="146" t="s">
        <v>25</v>
      </c>
      <c r="B99" s="126" t="s">
        <v>0</v>
      </c>
      <c r="C99" s="126" t="s">
        <v>50</v>
      </c>
      <c r="D99" s="126" t="s">
        <v>9</v>
      </c>
      <c r="E99" s="279" t="s">
        <v>327</v>
      </c>
      <c r="F99" s="279" t="s">
        <v>26</v>
      </c>
      <c r="G99" s="284">
        <v>0</v>
      </c>
      <c r="H99" s="73"/>
      <c r="I99" s="74"/>
    </row>
    <row r="100" spans="1:9" ht="18.75" customHeight="1">
      <c r="A100" s="349" t="s">
        <v>53</v>
      </c>
      <c r="B100" s="126" t="s">
        <v>0</v>
      </c>
      <c r="C100" s="126" t="s">
        <v>50</v>
      </c>
      <c r="D100" s="126" t="s">
        <v>9</v>
      </c>
      <c r="E100" s="279" t="s">
        <v>327</v>
      </c>
      <c r="F100" s="279" t="s">
        <v>54</v>
      </c>
      <c r="G100" s="284">
        <v>31674.05</v>
      </c>
      <c r="H100" s="73"/>
      <c r="I100" s="74"/>
    </row>
    <row r="101" spans="1:9" ht="33" customHeight="1">
      <c r="A101" s="321" t="s">
        <v>330</v>
      </c>
      <c r="B101" s="126" t="s">
        <v>0</v>
      </c>
      <c r="C101" s="126" t="s">
        <v>50</v>
      </c>
      <c r="D101" s="126" t="s">
        <v>9</v>
      </c>
      <c r="E101" s="279" t="s">
        <v>329</v>
      </c>
      <c r="F101" s="279"/>
      <c r="G101" s="284">
        <f>G102+G103</f>
        <v>0</v>
      </c>
      <c r="H101" s="73"/>
      <c r="I101" s="74"/>
    </row>
    <row r="102" spans="1:9" ht="33.75" customHeight="1">
      <c r="A102" s="146" t="s">
        <v>25</v>
      </c>
      <c r="B102" s="126" t="s">
        <v>0</v>
      </c>
      <c r="C102" s="126" t="s">
        <v>50</v>
      </c>
      <c r="D102" s="126" t="s">
        <v>9</v>
      </c>
      <c r="E102" s="279" t="s">
        <v>329</v>
      </c>
      <c r="F102" s="279" t="s">
        <v>26</v>
      </c>
      <c r="G102" s="284">
        <v>0</v>
      </c>
      <c r="H102" s="73"/>
      <c r="I102" s="74"/>
    </row>
    <row r="103" spans="1:9" ht="20.25" customHeight="1">
      <c r="A103" s="352" t="s">
        <v>53</v>
      </c>
      <c r="B103" s="126" t="s">
        <v>0</v>
      </c>
      <c r="C103" s="126" t="s">
        <v>50</v>
      </c>
      <c r="D103" s="126" t="s">
        <v>9</v>
      </c>
      <c r="E103" s="279" t="s">
        <v>329</v>
      </c>
      <c r="F103" s="279" t="s">
        <v>54</v>
      </c>
      <c r="G103" s="284">
        <v>0</v>
      </c>
      <c r="H103" s="73"/>
      <c r="I103" s="74"/>
    </row>
    <row r="104" spans="1:9" ht="35.25" customHeight="1">
      <c r="A104" s="321" t="s">
        <v>330</v>
      </c>
      <c r="B104" s="126" t="s">
        <v>0</v>
      </c>
      <c r="C104" s="126" t="s">
        <v>50</v>
      </c>
      <c r="D104" s="126" t="s">
        <v>9</v>
      </c>
      <c r="E104" s="279" t="s">
        <v>364</v>
      </c>
      <c r="F104" s="279"/>
      <c r="G104" s="284">
        <f>G105</f>
        <v>31674.05</v>
      </c>
      <c r="H104" s="73"/>
      <c r="I104" s="74"/>
    </row>
    <row r="105" spans="1:9" ht="20.25" customHeight="1">
      <c r="A105" s="352" t="s">
        <v>53</v>
      </c>
      <c r="B105" s="126" t="s">
        <v>0</v>
      </c>
      <c r="C105" s="126" t="s">
        <v>50</v>
      </c>
      <c r="D105" s="126" t="s">
        <v>9</v>
      </c>
      <c r="E105" s="279" t="s">
        <v>364</v>
      </c>
      <c r="F105" s="279" t="s">
        <v>54</v>
      </c>
      <c r="G105" s="284">
        <v>31674.05</v>
      </c>
      <c r="H105" s="73"/>
      <c r="I105" s="74"/>
    </row>
    <row r="106" spans="1:9" ht="19.5" customHeight="1">
      <c r="A106" s="317" t="s">
        <v>52</v>
      </c>
      <c r="B106" s="121" t="s">
        <v>0</v>
      </c>
      <c r="C106" s="130" t="s">
        <v>50</v>
      </c>
      <c r="D106" s="131" t="s">
        <v>11</v>
      </c>
      <c r="E106" s="131"/>
      <c r="F106" s="122"/>
      <c r="G106" s="322">
        <f>G107</f>
        <v>17043965</v>
      </c>
      <c r="H106" s="73"/>
      <c r="I106" s="74"/>
    </row>
    <row r="107" spans="1:9" ht="36.75" customHeight="1">
      <c r="A107" s="150" t="s">
        <v>311</v>
      </c>
      <c r="B107" s="127" t="s">
        <v>0</v>
      </c>
      <c r="C107" s="127" t="s">
        <v>50</v>
      </c>
      <c r="D107" s="127" t="s">
        <v>11</v>
      </c>
      <c r="E107" s="127" t="s">
        <v>211</v>
      </c>
      <c r="F107" s="127"/>
      <c r="G107" s="137">
        <f>+G111+G108+G114</f>
        <v>17043965</v>
      </c>
      <c r="H107" s="73"/>
      <c r="I107" s="74"/>
    </row>
    <row r="108" spans="1:9" ht="16.5">
      <c r="A108" s="108" t="s">
        <v>225</v>
      </c>
      <c r="B108" s="127" t="s">
        <v>0</v>
      </c>
      <c r="C108" s="127" t="s">
        <v>50</v>
      </c>
      <c r="D108" s="127" t="s">
        <v>11</v>
      </c>
      <c r="E108" s="127" t="s">
        <v>223</v>
      </c>
      <c r="F108" s="127"/>
      <c r="G108" s="137">
        <f>+G109</f>
        <v>404295</v>
      </c>
      <c r="H108" s="73"/>
      <c r="I108" s="74"/>
    </row>
    <row r="109" spans="1:9" ht="37.5" customHeight="1">
      <c r="A109" s="150" t="s">
        <v>287</v>
      </c>
      <c r="B109" s="127" t="s">
        <v>0</v>
      </c>
      <c r="C109" s="127" t="s">
        <v>50</v>
      </c>
      <c r="D109" s="127" t="s">
        <v>11</v>
      </c>
      <c r="E109" s="127" t="s">
        <v>288</v>
      </c>
      <c r="F109" s="127"/>
      <c r="G109" s="137">
        <f>G110</f>
        <v>404295</v>
      </c>
      <c r="H109" s="73"/>
      <c r="I109" s="74"/>
    </row>
    <row r="110" spans="1:9" ht="36.75" customHeight="1">
      <c r="A110" s="150" t="s">
        <v>286</v>
      </c>
      <c r="B110" s="127" t="s">
        <v>0</v>
      </c>
      <c r="C110" s="127" t="s">
        <v>50</v>
      </c>
      <c r="D110" s="127" t="s">
        <v>11</v>
      </c>
      <c r="E110" s="127" t="s">
        <v>288</v>
      </c>
      <c r="F110" s="127" t="s">
        <v>26</v>
      </c>
      <c r="G110" s="137">
        <v>404295</v>
      </c>
      <c r="H110" s="73"/>
      <c r="I110" s="74"/>
    </row>
    <row r="111" spans="1:9" ht="16.5">
      <c r="A111" s="110" t="s">
        <v>188</v>
      </c>
      <c r="B111" s="258" t="s">
        <v>0</v>
      </c>
      <c r="C111" s="258" t="s">
        <v>50</v>
      </c>
      <c r="D111" s="258" t="s">
        <v>11</v>
      </c>
      <c r="E111" s="125" t="s">
        <v>240</v>
      </c>
      <c r="F111" s="125"/>
      <c r="G111" s="323">
        <f>G112</f>
        <v>423000</v>
      </c>
    </row>
    <row r="112" spans="1:9" ht="33">
      <c r="A112" s="110" t="s">
        <v>189</v>
      </c>
      <c r="B112" s="258" t="s">
        <v>0</v>
      </c>
      <c r="C112" s="258" t="s">
        <v>50</v>
      </c>
      <c r="D112" s="258" t="s">
        <v>11</v>
      </c>
      <c r="E112" s="125" t="s">
        <v>245</v>
      </c>
      <c r="F112" s="125"/>
      <c r="G112" s="323">
        <f>G113</f>
        <v>423000</v>
      </c>
    </row>
    <row r="113" spans="1:7" ht="16.5">
      <c r="A113" s="324" t="s">
        <v>53</v>
      </c>
      <c r="B113" s="258" t="s">
        <v>0</v>
      </c>
      <c r="C113" s="258" t="s">
        <v>50</v>
      </c>
      <c r="D113" s="258" t="s">
        <v>11</v>
      </c>
      <c r="E113" s="125" t="s">
        <v>245</v>
      </c>
      <c r="F113" s="258" t="s">
        <v>54</v>
      </c>
      <c r="G113" s="323">
        <v>423000</v>
      </c>
    </row>
    <row r="114" spans="1:7" ht="31.5" customHeight="1">
      <c r="A114" s="146" t="s">
        <v>331</v>
      </c>
      <c r="B114" s="258" t="s">
        <v>0</v>
      </c>
      <c r="C114" s="258" t="s">
        <v>50</v>
      </c>
      <c r="D114" s="258" t="s">
        <v>11</v>
      </c>
      <c r="E114" s="125" t="s">
        <v>265</v>
      </c>
      <c r="F114" s="258"/>
      <c r="G114" s="323">
        <f>G115</f>
        <v>16216670</v>
      </c>
    </row>
    <row r="115" spans="1:7" ht="49.5">
      <c r="A115" s="146" t="s">
        <v>332</v>
      </c>
      <c r="B115" s="258" t="s">
        <v>0</v>
      </c>
      <c r="C115" s="258" t="s">
        <v>50</v>
      </c>
      <c r="D115" s="258" t="s">
        <v>11</v>
      </c>
      <c r="E115" s="125" t="s">
        <v>334</v>
      </c>
      <c r="F115" s="258"/>
      <c r="G115" s="323">
        <f>G116</f>
        <v>16216670</v>
      </c>
    </row>
    <row r="116" spans="1:7" ht="16.5">
      <c r="A116" s="324" t="s">
        <v>53</v>
      </c>
      <c r="B116" s="258" t="s">
        <v>0</v>
      </c>
      <c r="C116" s="258" t="s">
        <v>50</v>
      </c>
      <c r="D116" s="258" t="s">
        <v>11</v>
      </c>
      <c r="E116" s="125" t="s">
        <v>334</v>
      </c>
      <c r="F116" s="258" t="s">
        <v>54</v>
      </c>
      <c r="G116" s="323">
        <v>16216670</v>
      </c>
    </row>
    <row r="117" spans="1:7" ht="16.5">
      <c r="A117" s="134" t="s">
        <v>55</v>
      </c>
      <c r="B117" s="123" t="s">
        <v>0</v>
      </c>
      <c r="C117" s="124" t="s">
        <v>50</v>
      </c>
      <c r="D117" s="124" t="s">
        <v>18</v>
      </c>
      <c r="E117" s="124"/>
      <c r="F117" s="124"/>
      <c r="G117" s="136">
        <f>G128+G122+G136+G118</f>
        <v>1221911.95</v>
      </c>
    </row>
    <row r="118" spans="1:7" ht="33">
      <c r="A118" s="103" t="s">
        <v>312</v>
      </c>
      <c r="B118" s="125" t="s">
        <v>0</v>
      </c>
      <c r="C118" s="127" t="s">
        <v>50</v>
      </c>
      <c r="D118" s="127" t="s">
        <v>18</v>
      </c>
      <c r="E118" s="127" t="s">
        <v>175</v>
      </c>
      <c r="F118" s="127"/>
      <c r="G118" s="137">
        <f>G119</f>
        <v>64400</v>
      </c>
    </row>
    <row r="119" spans="1:7" ht="16.5">
      <c r="A119" s="103" t="s">
        <v>178</v>
      </c>
      <c r="B119" s="125" t="s">
        <v>0</v>
      </c>
      <c r="C119" s="127" t="s">
        <v>50</v>
      </c>
      <c r="D119" s="127" t="s">
        <v>18</v>
      </c>
      <c r="E119" s="127" t="s">
        <v>176</v>
      </c>
      <c r="F119" s="127"/>
      <c r="G119" s="137">
        <f>G120</f>
        <v>64400</v>
      </c>
    </row>
    <row r="120" spans="1:7" ht="16.5">
      <c r="A120" s="139" t="s">
        <v>46</v>
      </c>
      <c r="B120" s="125" t="s">
        <v>0</v>
      </c>
      <c r="C120" s="127" t="s">
        <v>50</v>
      </c>
      <c r="D120" s="127" t="s">
        <v>18</v>
      </c>
      <c r="E120" s="127" t="s">
        <v>177</v>
      </c>
      <c r="F120" s="127"/>
      <c r="G120" s="137">
        <f>G121</f>
        <v>64400</v>
      </c>
    </row>
    <row r="121" spans="1:7" ht="33">
      <c r="A121" s="146" t="s">
        <v>25</v>
      </c>
      <c r="B121" s="125" t="s">
        <v>0</v>
      </c>
      <c r="C121" s="127" t="s">
        <v>50</v>
      </c>
      <c r="D121" s="127" t="s">
        <v>18</v>
      </c>
      <c r="E121" s="127" t="s">
        <v>177</v>
      </c>
      <c r="F121" s="127" t="s">
        <v>26</v>
      </c>
      <c r="G121" s="137">
        <v>64400</v>
      </c>
    </row>
    <row r="122" spans="1:7" ht="31.5" customHeight="1">
      <c r="A122" s="140" t="s">
        <v>305</v>
      </c>
      <c r="B122" s="125" t="s">
        <v>0</v>
      </c>
      <c r="C122" s="127" t="s">
        <v>50</v>
      </c>
      <c r="D122" s="127" t="s">
        <v>18</v>
      </c>
      <c r="E122" s="127" t="s">
        <v>196</v>
      </c>
      <c r="F122" s="127"/>
      <c r="G122" s="137">
        <f>G123</f>
        <v>43500</v>
      </c>
    </row>
    <row r="123" spans="1:7" ht="16.5">
      <c r="A123" s="254" t="s">
        <v>221</v>
      </c>
      <c r="B123" s="125" t="s">
        <v>0</v>
      </c>
      <c r="C123" s="127" t="s">
        <v>50</v>
      </c>
      <c r="D123" s="127" t="s">
        <v>18</v>
      </c>
      <c r="E123" s="127" t="s">
        <v>246</v>
      </c>
      <c r="F123" s="127"/>
      <c r="G123" s="137">
        <f>G124</f>
        <v>43500</v>
      </c>
    </row>
    <row r="124" spans="1:7" ht="16.5">
      <c r="A124" s="146" t="s">
        <v>46</v>
      </c>
      <c r="B124" s="125" t="s">
        <v>0</v>
      </c>
      <c r="C124" s="127" t="s">
        <v>50</v>
      </c>
      <c r="D124" s="127" t="s">
        <v>18</v>
      </c>
      <c r="E124" s="127" t="s">
        <v>247</v>
      </c>
      <c r="F124" s="127"/>
      <c r="G124" s="137">
        <f>G127+G125+G126</f>
        <v>43500</v>
      </c>
    </row>
    <row r="125" spans="1:7" ht="22.5" customHeight="1">
      <c r="A125" s="103" t="s">
        <v>15</v>
      </c>
      <c r="B125" s="125" t="s">
        <v>0</v>
      </c>
      <c r="C125" s="127" t="s">
        <v>50</v>
      </c>
      <c r="D125" s="127" t="s">
        <v>18</v>
      </c>
      <c r="E125" s="127" t="s">
        <v>247</v>
      </c>
      <c r="F125" s="127" t="s">
        <v>16</v>
      </c>
      <c r="G125" s="137">
        <v>0</v>
      </c>
    </row>
    <row r="126" spans="1:7" ht="18.75" customHeight="1">
      <c r="A126" s="138" t="s">
        <v>283</v>
      </c>
      <c r="B126" s="125" t="s">
        <v>0</v>
      </c>
      <c r="C126" s="127" t="s">
        <v>50</v>
      </c>
      <c r="D126" s="127" t="s">
        <v>18</v>
      </c>
      <c r="E126" s="127" t="s">
        <v>247</v>
      </c>
      <c r="F126" s="127" t="s">
        <v>281</v>
      </c>
      <c r="G126" s="137">
        <v>19000</v>
      </c>
    </row>
    <row r="127" spans="1:7" ht="31.5" customHeight="1">
      <c r="A127" s="146" t="s">
        <v>25</v>
      </c>
      <c r="B127" s="125" t="s">
        <v>0</v>
      </c>
      <c r="C127" s="127" t="s">
        <v>50</v>
      </c>
      <c r="D127" s="127" t="s">
        <v>18</v>
      </c>
      <c r="E127" s="127" t="s">
        <v>247</v>
      </c>
      <c r="F127" s="127" t="s">
        <v>26</v>
      </c>
      <c r="G127" s="137">
        <v>24500</v>
      </c>
    </row>
    <row r="128" spans="1:7" ht="18" customHeight="1">
      <c r="A128" s="315" t="s">
        <v>319</v>
      </c>
      <c r="B128" s="125" t="s">
        <v>0</v>
      </c>
      <c r="C128" s="127" t="s">
        <v>50</v>
      </c>
      <c r="D128" s="127" t="s">
        <v>18</v>
      </c>
      <c r="E128" s="127" t="s">
        <v>190</v>
      </c>
      <c r="F128" s="127"/>
      <c r="G128" s="137">
        <f>G129</f>
        <v>1084011.95</v>
      </c>
    </row>
    <row r="129" spans="1:12" ht="16.5">
      <c r="A129" s="325" t="s">
        <v>155</v>
      </c>
      <c r="B129" s="125" t="s">
        <v>0</v>
      </c>
      <c r="C129" s="127" t="s">
        <v>50</v>
      </c>
      <c r="D129" s="127" t="s">
        <v>18</v>
      </c>
      <c r="E129" s="127" t="s">
        <v>191</v>
      </c>
      <c r="F129" s="127"/>
      <c r="G129" s="137">
        <f>G130+G132+G134</f>
        <v>1084011.95</v>
      </c>
      <c r="H129" s="73"/>
    </row>
    <row r="130" spans="1:12" ht="33">
      <c r="A130" s="146" t="s">
        <v>60</v>
      </c>
      <c r="B130" s="125" t="s">
        <v>0</v>
      </c>
      <c r="C130" s="127" t="s">
        <v>50</v>
      </c>
      <c r="D130" s="127" t="s">
        <v>18</v>
      </c>
      <c r="E130" s="127" t="s">
        <v>192</v>
      </c>
      <c r="F130" s="127"/>
      <c r="G130" s="137">
        <f>G131</f>
        <v>580855</v>
      </c>
    </row>
    <row r="131" spans="1:12" ht="33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192</v>
      </c>
      <c r="F131" s="127" t="s">
        <v>26</v>
      </c>
      <c r="G131" s="137">
        <v>580855</v>
      </c>
    </row>
    <row r="132" spans="1:12" ht="16.5">
      <c r="A132" s="146" t="s">
        <v>46</v>
      </c>
      <c r="B132" s="125" t="s">
        <v>0</v>
      </c>
      <c r="C132" s="127" t="s">
        <v>50</v>
      </c>
      <c r="D132" s="127" t="s">
        <v>18</v>
      </c>
      <c r="E132" s="127" t="s">
        <v>56</v>
      </c>
      <c r="F132" s="127"/>
      <c r="G132" s="137">
        <f>G133</f>
        <v>448505</v>
      </c>
    </row>
    <row r="133" spans="1:12" ht="35.25" customHeight="1">
      <c r="A133" s="146" t="s">
        <v>25</v>
      </c>
      <c r="B133" s="125" t="s">
        <v>0</v>
      </c>
      <c r="C133" s="127" t="s">
        <v>50</v>
      </c>
      <c r="D133" s="127" t="s">
        <v>18</v>
      </c>
      <c r="E133" s="127" t="s">
        <v>56</v>
      </c>
      <c r="F133" s="127" t="s">
        <v>26</v>
      </c>
      <c r="G133" s="137">
        <v>448505</v>
      </c>
    </row>
    <row r="134" spans="1:12" ht="19.5" customHeight="1">
      <c r="A134" s="146" t="s">
        <v>275</v>
      </c>
      <c r="B134" s="125" t="s">
        <v>0</v>
      </c>
      <c r="C134" s="127" t="s">
        <v>50</v>
      </c>
      <c r="D134" s="127" t="s">
        <v>18</v>
      </c>
      <c r="E134" s="127" t="s">
        <v>274</v>
      </c>
      <c r="F134" s="127"/>
      <c r="G134" s="137">
        <f>G135</f>
        <v>54651.95</v>
      </c>
    </row>
    <row r="135" spans="1:12" ht="33" customHeight="1">
      <c r="A135" s="146" t="s">
        <v>25</v>
      </c>
      <c r="B135" s="125" t="s">
        <v>0</v>
      </c>
      <c r="C135" s="127" t="s">
        <v>50</v>
      </c>
      <c r="D135" s="127" t="s">
        <v>18</v>
      </c>
      <c r="E135" s="127" t="s">
        <v>274</v>
      </c>
      <c r="F135" s="127" t="s">
        <v>26</v>
      </c>
      <c r="G135" s="137">
        <v>54651.95</v>
      </c>
      <c r="L135">
        <v>9</v>
      </c>
    </row>
    <row r="136" spans="1:12" ht="33.75" customHeight="1">
      <c r="A136" s="103" t="s">
        <v>306</v>
      </c>
      <c r="B136" s="125" t="s">
        <v>0</v>
      </c>
      <c r="C136" s="127" t="s">
        <v>50</v>
      </c>
      <c r="D136" s="127" t="s">
        <v>18</v>
      </c>
      <c r="E136" s="127" t="s">
        <v>183</v>
      </c>
      <c r="F136" s="127"/>
      <c r="G136" s="137">
        <f>G137</f>
        <v>30000</v>
      </c>
    </row>
    <row r="137" spans="1:12" ht="23.25" customHeight="1">
      <c r="A137" s="103" t="s">
        <v>169</v>
      </c>
      <c r="B137" s="125" t="s">
        <v>0</v>
      </c>
      <c r="C137" s="127" t="s">
        <v>50</v>
      </c>
      <c r="D137" s="127" t="s">
        <v>18</v>
      </c>
      <c r="E137" s="127" t="s">
        <v>233</v>
      </c>
      <c r="F137" s="127"/>
      <c r="G137" s="137">
        <f>G138</f>
        <v>30000</v>
      </c>
    </row>
    <row r="138" spans="1:12" ht="33" customHeight="1">
      <c r="A138" s="138" t="s">
        <v>239</v>
      </c>
      <c r="B138" s="125" t="s">
        <v>0</v>
      </c>
      <c r="C138" s="127" t="s">
        <v>50</v>
      </c>
      <c r="D138" s="127" t="s">
        <v>18</v>
      </c>
      <c r="E138" s="127" t="s">
        <v>248</v>
      </c>
      <c r="F138" s="127"/>
      <c r="G138" s="137">
        <f>G139</f>
        <v>30000</v>
      </c>
    </row>
    <row r="139" spans="1:12" ht="36" customHeight="1">
      <c r="A139" s="138" t="s">
        <v>25</v>
      </c>
      <c r="B139" s="125" t="s">
        <v>0</v>
      </c>
      <c r="C139" s="127" t="s">
        <v>50</v>
      </c>
      <c r="D139" s="127" t="s">
        <v>18</v>
      </c>
      <c r="E139" s="127" t="s">
        <v>248</v>
      </c>
      <c r="F139" s="127" t="s">
        <v>26</v>
      </c>
      <c r="G139" s="137">
        <v>30000</v>
      </c>
    </row>
    <row r="140" spans="1:12" ht="16.5">
      <c r="A140" s="317" t="s">
        <v>269</v>
      </c>
      <c r="B140" s="123" t="s">
        <v>0</v>
      </c>
      <c r="C140" s="124" t="s">
        <v>50</v>
      </c>
      <c r="D140" s="124" t="s">
        <v>50</v>
      </c>
      <c r="E140" s="124"/>
      <c r="F140" s="124"/>
      <c r="G140" s="136">
        <f>G141</f>
        <v>0</v>
      </c>
    </row>
    <row r="141" spans="1:12" ht="50.25" customHeight="1">
      <c r="A141" s="150" t="s">
        <v>311</v>
      </c>
      <c r="B141" s="127" t="s">
        <v>0</v>
      </c>
      <c r="C141" s="127" t="s">
        <v>50</v>
      </c>
      <c r="D141" s="127" t="s">
        <v>50</v>
      </c>
      <c r="E141" s="127" t="s">
        <v>211</v>
      </c>
      <c r="F141" s="127"/>
      <c r="G141" s="137">
        <f>G142</f>
        <v>0</v>
      </c>
    </row>
    <row r="142" spans="1:12" ht="16.5">
      <c r="A142" s="108" t="s">
        <v>225</v>
      </c>
      <c r="B142" s="125" t="s">
        <v>0</v>
      </c>
      <c r="C142" s="125" t="s">
        <v>50</v>
      </c>
      <c r="D142" s="125" t="s">
        <v>50</v>
      </c>
      <c r="E142" s="125" t="s">
        <v>223</v>
      </c>
      <c r="F142" s="125"/>
      <c r="G142" s="137">
        <f>G143</f>
        <v>0</v>
      </c>
    </row>
    <row r="143" spans="1:12" ht="49.5">
      <c r="A143" s="108" t="s">
        <v>284</v>
      </c>
      <c r="B143" s="125" t="s">
        <v>0</v>
      </c>
      <c r="C143" s="125" t="s">
        <v>50</v>
      </c>
      <c r="D143" s="125" t="s">
        <v>50</v>
      </c>
      <c r="E143" s="125" t="s">
        <v>249</v>
      </c>
      <c r="F143" s="125"/>
      <c r="G143" s="137">
        <f>G144</f>
        <v>0</v>
      </c>
    </row>
    <row r="144" spans="1:12" ht="16.5">
      <c r="A144" s="146" t="s">
        <v>219</v>
      </c>
      <c r="B144" s="125" t="s">
        <v>0</v>
      </c>
      <c r="C144" s="125" t="s">
        <v>50</v>
      </c>
      <c r="D144" s="125" t="s">
        <v>50</v>
      </c>
      <c r="E144" s="125" t="s">
        <v>249</v>
      </c>
      <c r="F144" s="125" t="s">
        <v>220</v>
      </c>
      <c r="G144" s="137">
        <v>0</v>
      </c>
    </row>
    <row r="145" spans="1:7" ht="16.5">
      <c r="A145" s="134" t="s">
        <v>61</v>
      </c>
      <c r="B145" s="121" t="s">
        <v>0</v>
      </c>
      <c r="C145" s="122" t="s">
        <v>62</v>
      </c>
      <c r="D145" s="122"/>
      <c r="E145" s="122"/>
      <c r="F145" s="122"/>
      <c r="G145" s="135">
        <f>G146+G168</f>
        <v>14074319</v>
      </c>
    </row>
    <row r="146" spans="1:7" ht="16.5">
      <c r="A146" s="134" t="s">
        <v>63</v>
      </c>
      <c r="B146" s="121" t="s">
        <v>0</v>
      </c>
      <c r="C146" s="121" t="s">
        <v>62</v>
      </c>
      <c r="D146" s="121" t="s">
        <v>9</v>
      </c>
      <c r="E146" s="122"/>
      <c r="F146" s="122"/>
      <c r="G146" s="322">
        <f>G147+G164</f>
        <v>11473708</v>
      </c>
    </row>
    <row r="147" spans="1:7" ht="33">
      <c r="A147" s="326" t="s">
        <v>313</v>
      </c>
      <c r="B147" s="113" t="s">
        <v>0</v>
      </c>
      <c r="C147" s="129" t="s">
        <v>62</v>
      </c>
      <c r="D147" s="113" t="s">
        <v>9</v>
      </c>
      <c r="E147" s="129" t="s">
        <v>202</v>
      </c>
      <c r="F147" s="113"/>
      <c r="G147" s="137">
        <f>G148+G156+G161</f>
        <v>11473708</v>
      </c>
    </row>
    <row r="148" spans="1:7" ht="16.5">
      <c r="A148" s="327" t="s">
        <v>197</v>
      </c>
      <c r="B148" s="129" t="s">
        <v>0</v>
      </c>
      <c r="C148" s="129" t="s">
        <v>62</v>
      </c>
      <c r="D148" s="129" t="s">
        <v>9</v>
      </c>
      <c r="E148" s="127" t="s">
        <v>198</v>
      </c>
      <c r="F148" s="113"/>
      <c r="G148" s="137">
        <f>G149+G154</f>
        <v>9869708</v>
      </c>
    </row>
    <row r="149" spans="1:7" ht="36.75" customHeight="1">
      <c r="A149" s="145" t="s">
        <v>64</v>
      </c>
      <c r="B149" s="113" t="s">
        <v>0</v>
      </c>
      <c r="C149" s="129" t="s">
        <v>62</v>
      </c>
      <c r="D149" s="113" t="s">
        <v>9</v>
      </c>
      <c r="E149" s="127" t="s">
        <v>199</v>
      </c>
      <c r="F149" s="113"/>
      <c r="G149" s="137">
        <f>G150+G151+G153+G152</f>
        <v>8588930</v>
      </c>
    </row>
    <row r="150" spans="1:7" ht="17.25" customHeight="1">
      <c r="A150" s="146" t="s">
        <v>65</v>
      </c>
      <c r="B150" s="126" t="s">
        <v>0</v>
      </c>
      <c r="C150" s="126" t="s">
        <v>62</v>
      </c>
      <c r="D150" s="126" t="s">
        <v>9</v>
      </c>
      <c r="E150" s="127" t="s">
        <v>199</v>
      </c>
      <c r="F150" s="129" t="s">
        <v>66</v>
      </c>
      <c r="G150" s="137">
        <v>5292567</v>
      </c>
    </row>
    <row r="151" spans="1:7" ht="33">
      <c r="A151" s="149" t="s">
        <v>25</v>
      </c>
      <c r="B151" s="125" t="s">
        <v>0</v>
      </c>
      <c r="C151" s="127" t="s">
        <v>62</v>
      </c>
      <c r="D151" s="127" t="s">
        <v>9</v>
      </c>
      <c r="E151" s="127" t="s">
        <v>199</v>
      </c>
      <c r="F151" s="127" t="s">
        <v>26</v>
      </c>
      <c r="G151" s="137">
        <v>3019363</v>
      </c>
    </row>
    <row r="152" spans="1:7" ht="21" customHeight="1">
      <c r="A152" s="139" t="s">
        <v>241</v>
      </c>
      <c r="B152" s="125" t="s">
        <v>0</v>
      </c>
      <c r="C152" s="127" t="s">
        <v>62</v>
      </c>
      <c r="D152" s="127" t="s">
        <v>9</v>
      </c>
      <c r="E152" s="127" t="s">
        <v>199</v>
      </c>
      <c r="F152" s="127" t="s">
        <v>242</v>
      </c>
      <c r="G152" s="137">
        <v>28000</v>
      </c>
    </row>
    <row r="153" spans="1:7" ht="16.5">
      <c r="A153" s="139" t="s">
        <v>27</v>
      </c>
      <c r="B153" s="113" t="s">
        <v>0</v>
      </c>
      <c r="C153" s="113" t="s">
        <v>62</v>
      </c>
      <c r="D153" s="113" t="s">
        <v>9</v>
      </c>
      <c r="E153" s="127" t="s">
        <v>199</v>
      </c>
      <c r="F153" s="129" t="s">
        <v>28</v>
      </c>
      <c r="G153" s="148">
        <v>249000</v>
      </c>
    </row>
    <row r="154" spans="1:7" ht="16.5">
      <c r="A154" s="150" t="s">
        <v>200</v>
      </c>
      <c r="B154" s="126" t="s">
        <v>0</v>
      </c>
      <c r="C154" s="126" t="s">
        <v>62</v>
      </c>
      <c r="D154" s="126" t="s">
        <v>9</v>
      </c>
      <c r="E154" s="127" t="s">
        <v>201</v>
      </c>
      <c r="F154" s="127"/>
      <c r="G154" s="148">
        <f>G155</f>
        <v>1280778</v>
      </c>
    </row>
    <row r="155" spans="1:7" ht="33">
      <c r="A155" s="146" t="s">
        <v>25</v>
      </c>
      <c r="B155" s="126" t="s">
        <v>0</v>
      </c>
      <c r="C155" s="126" t="s">
        <v>62</v>
      </c>
      <c r="D155" s="126" t="s">
        <v>9</v>
      </c>
      <c r="E155" s="127" t="s">
        <v>201</v>
      </c>
      <c r="F155" s="127" t="s">
        <v>26</v>
      </c>
      <c r="G155" s="148">
        <v>1280778</v>
      </c>
    </row>
    <row r="156" spans="1:7" ht="17.25" customHeight="1">
      <c r="A156" s="146" t="s">
        <v>276</v>
      </c>
      <c r="B156" s="126" t="s">
        <v>0</v>
      </c>
      <c r="C156" s="126" t="s">
        <v>62</v>
      </c>
      <c r="D156" s="126" t="s">
        <v>9</v>
      </c>
      <c r="E156" s="127" t="s">
        <v>289</v>
      </c>
      <c r="F156" s="127"/>
      <c r="G156" s="148">
        <f>G157+G159</f>
        <v>1325000</v>
      </c>
    </row>
    <row r="157" spans="1:7" ht="17.25" customHeight="1">
      <c r="A157" s="146" t="s">
        <v>358</v>
      </c>
      <c r="B157" s="126" t="s">
        <v>0</v>
      </c>
      <c r="C157" s="126" t="s">
        <v>62</v>
      </c>
      <c r="D157" s="126" t="s">
        <v>9</v>
      </c>
      <c r="E157" s="127" t="s">
        <v>359</v>
      </c>
      <c r="F157" s="127"/>
      <c r="G157" s="148">
        <f>G158</f>
        <v>1025000</v>
      </c>
    </row>
    <row r="158" spans="1:7" ht="37.5" customHeight="1">
      <c r="A158" s="146" t="s">
        <v>25</v>
      </c>
      <c r="B158" s="126" t="s">
        <v>0</v>
      </c>
      <c r="C158" s="126" t="s">
        <v>62</v>
      </c>
      <c r="D158" s="126" t="s">
        <v>9</v>
      </c>
      <c r="E158" s="127" t="s">
        <v>359</v>
      </c>
      <c r="F158" s="127" t="s">
        <v>26</v>
      </c>
      <c r="G158" s="148">
        <v>1025000</v>
      </c>
    </row>
    <row r="159" spans="1:7" ht="18" customHeight="1">
      <c r="A159" s="150" t="s">
        <v>777</v>
      </c>
      <c r="B159" s="126" t="s">
        <v>0</v>
      </c>
      <c r="C159" s="126" t="s">
        <v>62</v>
      </c>
      <c r="D159" s="126" t="s">
        <v>9</v>
      </c>
      <c r="E159" s="127" t="s">
        <v>776</v>
      </c>
      <c r="F159" s="127"/>
      <c r="G159" s="148">
        <f>G160</f>
        <v>300000</v>
      </c>
    </row>
    <row r="160" spans="1:7" ht="18" customHeight="1">
      <c r="A160" s="324" t="s">
        <v>53</v>
      </c>
      <c r="B160" s="126" t="s">
        <v>0</v>
      </c>
      <c r="C160" s="126" t="s">
        <v>62</v>
      </c>
      <c r="D160" s="126" t="s">
        <v>9</v>
      </c>
      <c r="E160" s="127" t="s">
        <v>776</v>
      </c>
      <c r="F160" s="127" t="s">
        <v>54</v>
      </c>
      <c r="G160" s="148">
        <v>300000</v>
      </c>
    </row>
    <row r="161" spans="1:7" ht="18" customHeight="1">
      <c r="A161" s="324" t="s">
        <v>779</v>
      </c>
      <c r="B161" s="126" t="s">
        <v>0</v>
      </c>
      <c r="C161" s="126" t="s">
        <v>62</v>
      </c>
      <c r="D161" s="126" t="s">
        <v>9</v>
      </c>
      <c r="E161" s="127" t="s">
        <v>778</v>
      </c>
      <c r="F161" s="127"/>
      <c r="G161" s="148">
        <f>G162</f>
        <v>279000</v>
      </c>
    </row>
    <row r="162" spans="1:7" ht="35.25" customHeight="1">
      <c r="A162" s="106" t="s">
        <v>789</v>
      </c>
      <c r="B162" s="126" t="s">
        <v>0</v>
      </c>
      <c r="C162" s="126" t="s">
        <v>62</v>
      </c>
      <c r="D162" s="126" t="s">
        <v>9</v>
      </c>
      <c r="E162" s="127" t="s">
        <v>780</v>
      </c>
      <c r="F162" s="127"/>
      <c r="G162" s="148">
        <f>G163</f>
        <v>279000</v>
      </c>
    </row>
    <row r="163" spans="1:7" ht="32.25" customHeight="1">
      <c r="A163" s="146" t="s">
        <v>25</v>
      </c>
      <c r="B163" s="126" t="s">
        <v>0</v>
      </c>
      <c r="C163" s="126" t="s">
        <v>62</v>
      </c>
      <c r="D163" s="126" t="s">
        <v>9</v>
      </c>
      <c r="E163" s="127" t="s">
        <v>780</v>
      </c>
      <c r="F163" s="127" t="s">
        <v>26</v>
      </c>
      <c r="G163" s="148">
        <v>279000</v>
      </c>
    </row>
    <row r="164" spans="1:7" ht="35.25" customHeight="1">
      <c r="A164" s="146" t="s">
        <v>314</v>
      </c>
      <c r="B164" s="126" t="s">
        <v>0</v>
      </c>
      <c r="C164" s="126" t="s">
        <v>62</v>
      </c>
      <c r="D164" s="126" t="s">
        <v>9</v>
      </c>
      <c r="E164" s="127" t="s">
        <v>212</v>
      </c>
      <c r="F164" s="127"/>
      <c r="G164" s="148">
        <f>G165</f>
        <v>0</v>
      </c>
    </row>
    <row r="165" spans="1:7" ht="21" customHeight="1">
      <c r="A165" s="146" t="s">
        <v>276</v>
      </c>
      <c r="B165" s="126" t="s">
        <v>0</v>
      </c>
      <c r="C165" s="126" t="s">
        <v>62</v>
      </c>
      <c r="D165" s="126" t="s">
        <v>9</v>
      </c>
      <c r="E165" s="127" t="s">
        <v>278</v>
      </c>
      <c r="F165" s="127"/>
      <c r="G165" s="148">
        <f>G166</f>
        <v>0</v>
      </c>
    </row>
    <row r="166" spans="1:7" ht="16.5">
      <c r="A166" s="146" t="s">
        <v>277</v>
      </c>
      <c r="B166" s="126" t="s">
        <v>0</v>
      </c>
      <c r="C166" s="126" t="s">
        <v>62</v>
      </c>
      <c r="D166" s="126" t="s">
        <v>9</v>
      </c>
      <c r="E166" s="127" t="s">
        <v>279</v>
      </c>
      <c r="F166" s="127"/>
      <c r="G166" s="148">
        <f>G167</f>
        <v>0</v>
      </c>
    </row>
    <row r="167" spans="1:7" ht="33">
      <c r="A167" s="146" t="s">
        <v>25</v>
      </c>
      <c r="B167" s="126" t="s">
        <v>0</v>
      </c>
      <c r="C167" s="126" t="s">
        <v>62</v>
      </c>
      <c r="D167" s="126" t="s">
        <v>9</v>
      </c>
      <c r="E167" s="127" t="s">
        <v>279</v>
      </c>
      <c r="F167" s="127" t="s">
        <v>26</v>
      </c>
      <c r="G167" s="148">
        <v>0</v>
      </c>
    </row>
    <row r="168" spans="1:7" ht="16.5">
      <c r="A168" s="134" t="s">
        <v>67</v>
      </c>
      <c r="B168" s="123" t="s">
        <v>0</v>
      </c>
      <c r="C168" s="124" t="s">
        <v>62</v>
      </c>
      <c r="D168" s="124" t="s">
        <v>22</v>
      </c>
      <c r="E168" s="132"/>
      <c r="F168" s="124"/>
      <c r="G168" s="136">
        <f>G169</f>
        <v>2600611</v>
      </c>
    </row>
    <row r="169" spans="1:7" ht="33">
      <c r="A169" s="145" t="s">
        <v>313</v>
      </c>
      <c r="B169" s="125" t="s">
        <v>0</v>
      </c>
      <c r="C169" s="127" t="s">
        <v>62</v>
      </c>
      <c r="D169" s="127" t="s">
        <v>22</v>
      </c>
      <c r="E169" s="127" t="s">
        <v>202</v>
      </c>
      <c r="F169" s="127"/>
      <c r="G169" s="137">
        <f>G170</f>
        <v>2600611</v>
      </c>
    </row>
    <row r="170" spans="1:7" ht="16.5">
      <c r="A170" s="145" t="s">
        <v>203</v>
      </c>
      <c r="B170" s="113" t="s">
        <v>0</v>
      </c>
      <c r="C170" s="113" t="s">
        <v>62</v>
      </c>
      <c r="D170" s="113" t="s">
        <v>22</v>
      </c>
      <c r="E170" s="127" t="s">
        <v>204</v>
      </c>
      <c r="F170" s="127"/>
      <c r="G170" s="137">
        <f>G171</f>
        <v>2600611</v>
      </c>
    </row>
    <row r="171" spans="1:7" ht="33">
      <c r="A171" s="145" t="s">
        <v>224</v>
      </c>
      <c r="B171" s="113" t="s">
        <v>0</v>
      </c>
      <c r="C171" s="113" t="s">
        <v>62</v>
      </c>
      <c r="D171" s="113" t="s">
        <v>22</v>
      </c>
      <c r="E171" s="113" t="s">
        <v>205</v>
      </c>
      <c r="F171" s="129"/>
      <c r="G171" s="148">
        <f>G172+G173</f>
        <v>2600611</v>
      </c>
    </row>
    <row r="172" spans="1:7" ht="23.25" customHeight="1">
      <c r="A172" s="145" t="s">
        <v>15</v>
      </c>
      <c r="B172" s="113" t="s">
        <v>0</v>
      </c>
      <c r="C172" s="113" t="s">
        <v>62</v>
      </c>
      <c r="D172" s="113" t="s">
        <v>22</v>
      </c>
      <c r="E172" s="113" t="s">
        <v>205</v>
      </c>
      <c r="F172" s="129" t="s">
        <v>16</v>
      </c>
      <c r="G172" s="148">
        <v>2245811</v>
      </c>
    </row>
    <row r="173" spans="1:7" ht="33">
      <c r="A173" s="146" t="s">
        <v>25</v>
      </c>
      <c r="B173" s="113" t="s">
        <v>0</v>
      </c>
      <c r="C173" s="113" t="s">
        <v>62</v>
      </c>
      <c r="D173" s="113" t="s">
        <v>22</v>
      </c>
      <c r="E173" s="113" t="s">
        <v>205</v>
      </c>
      <c r="F173" s="129" t="s">
        <v>26</v>
      </c>
      <c r="G173" s="148">
        <v>354800</v>
      </c>
    </row>
    <row r="174" spans="1:7" ht="18" customHeight="1">
      <c r="A174" s="317" t="s">
        <v>68</v>
      </c>
      <c r="B174" s="121" t="s">
        <v>0</v>
      </c>
      <c r="C174" s="121" t="s">
        <v>44</v>
      </c>
      <c r="D174" s="121"/>
      <c r="E174" s="121"/>
      <c r="F174" s="122"/>
      <c r="G174" s="322">
        <f>G175+G180</f>
        <v>389338.33999999997</v>
      </c>
    </row>
    <row r="175" spans="1:7" ht="18.75" customHeight="1">
      <c r="A175" s="317" t="s">
        <v>69</v>
      </c>
      <c r="B175" s="121" t="s">
        <v>0</v>
      </c>
      <c r="C175" s="121" t="s">
        <v>44</v>
      </c>
      <c r="D175" s="121" t="s">
        <v>9</v>
      </c>
      <c r="E175" s="113"/>
      <c r="F175" s="129"/>
      <c r="G175" s="322">
        <f>G176</f>
        <v>153900</v>
      </c>
    </row>
    <row r="176" spans="1:7" ht="33">
      <c r="A176" s="145" t="s">
        <v>318</v>
      </c>
      <c r="B176" s="113" t="s">
        <v>0</v>
      </c>
      <c r="C176" s="113" t="s">
        <v>44</v>
      </c>
      <c r="D176" s="113" t="s">
        <v>9</v>
      </c>
      <c r="E176" s="113" t="s">
        <v>186</v>
      </c>
      <c r="F176" s="129"/>
      <c r="G176" s="148">
        <f>G177</f>
        <v>153900</v>
      </c>
    </row>
    <row r="177" spans="1:8" ht="32.25" customHeight="1">
      <c r="A177" s="118" t="s">
        <v>207</v>
      </c>
      <c r="B177" s="113" t="s">
        <v>0</v>
      </c>
      <c r="C177" s="113" t="s">
        <v>44</v>
      </c>
      <c r="D177" s="113" t="s">
        <v>9</v>
      </c>
      <c r="E177" s="113" t="s">
        <v>230</v>
      </c>
      <c r="F177" s="129"/>
      <c r="G177" s="148">
        <f>G178</f>
        <v>153900</v>
      </c>
    </row>
    <row r="178" spans="1:8" ht="16.5">
      <c r="A178" s="149" t="s">
        <v>208</v>
      </c>
      <c r="B178" s="113" t="s">
        <v>0</v>
      </c>
      <c r="C178" s="113" t="s">
        <v>44</v>
      </c>
      <c r="D178" s="113" t="s">
        <v>9</v>
      </c>
      <c r="E178" s="113" t="s">
        <v>261</v>
      </c>
      <c r="F178" s="129"/>
      <c r="G178" s="148">
        <f>G179</f>
        <v>153900</v>
      </c>
    </row>
    <row r="179" spans="1:8" ht="15.75" customHeight="1">
      <c r="A179" s="146" t="s">
        <v>70</v>
      </c>
      <c r="B179" s="113" t="s">
        <v>0</v>
      </c>
      <c r="C179" s="113" t="s">
        <v>44</v>
      </c>
      <c r="D179" s="113" t="s">
        <v>9</v>
      </c>
      <c r="E179" s="113" t="s">
        <v>261</v>
      </c>
      <c r="F179" s="129" t="s">
        <v>71</v>
      </c>
      <c r="G179" s="148">
        <v>153900</v>
      </c>
    </row>
    <row r="180" spans="1:8" ht="16.5">
      <c r="A180" s="328" t="s">
        <v>72</v>
      </c>
      <c r="B180" s="121" t="s">
        <v>0</v>
      </c>
      <c r="C180" s="121" t="s">
        <v>44</v>
      </c>
      <c r="D180" s="121" t="s">
        <v>18</v>
      </c>
      <c r="E180" s="121"/>
      <c r="F180" s="122"/>
      <c r="G180" s="322">
        <f>+G185+G181</f>
        <v>235438.34</v>
      </c>
    </row>
    <row r="181" spans="1:8" ht="33">
      <c r="A181" s="146" t="s">
        <v>317</v>
      </c>
      <c r="B181" s="129" t="s">
        <v>0</v>
      </c>
      <c r="C181" s="129" t="s">
        <v>44</v>
      </c>
      <c r="D181" s="129" t="s">
        <v>18</v>
      </c>
      <c r="E181" s="113" t="s">
        <v>250</v>
      </c>
      <c r="F181" s="129"/>
      <c r="G181" s="148">
        <f>G182</f>
        <v>0</v>
      </c>
    </row>
    <row r="182" spans="1:8" ht="21" customHeight="1">
      <c r="A182" s="146" t="s">
        <v>272</v>
      </c>
      <c r="B182" s="129" t="s">
        <v>0</v>
      </c>
      <c r="C182" s="129" t="s">
        <v>44</v>
      </c>
      <c r="D182" s="129" t="s">
        <v>18</v>
      </c>
      <c r="E182" s="113" t="s">
        <v>251</v>
      </c>
      <c r="F182" s="129"/>
      <c r="G182" s="148">
        <f>G183</f>
        <v>0</v>
      </c>
    </row>
    <row r="183" spans="1:8" ht="18" customHeight="1">
      <c r="A183" s="146" t="s">
        <v>237</v>
      </c>
      <c r="B183" s="129" t="s">
        <v>0</v>
      </c>
      <c r="C183" s="129" t="s">
        <v>44</v>
      </c>
      <c r="D183" s="129" t="s">
        <v>18</v>
      </c>
      <c r="E183" s="113" t="s">
        <v>252</v>
      </c>
      <c r="F183" s="129"/>
      <c r="G183" s="148">
        <f>G184</f>
        <v>0</v>
      </c>
    </row>
    <row r="184" spans="1:8" ht="32.25" customHeight="1">
      <c r="A184" s="146" t="s">
        <v>235</v>
      </c>
      <c r="B184" s="129" t="s">
        <v>0</v>
      </c>
      <c r="C184" s="129" t="s">
        <v>44</v>
      </c>
      <c r="D184" s="129" t="s">
        <v>18</v>
      </c>
      <c r="E184" s="113" t="s">
        <v>252</v>
      </c>
      <c r="F184" s="129" t="s">
        <v>234</v>
      </c>
      <c r="G184" s="148">
        <v>0</v>
      </c>
    </row>
    <row r="185" spans="1:8" ht="34.5" customHeight="1">
      <c r="A185" s="145" t="s">
        <v>316</v>
      </c>
      <c r="B185" s="113" t="s">
        <v>0</v>
      </c>
      <c r="C185" s="113" t="s">
        <v>44</v>
      </c>
      <c r="D185" s="113" t="s">
        <v>18</v>
      </c>
      <c r="E185" s="113" t="s">
        <v>186</v>
      </c>
      <c r="F185" s="129"/>
      <c r="G185" s="148">
        <f>G186+G193</f>
        <v>235438.34</v>
      </c>
    </row>
    <row r="186" spans="1:8" ht="16.5">
      <c r="A186" s="145" t="s">
        <v>209</v>
      </c>
      <c r="B186" s="113" t="s">
        <v>0</v>
      </c>
      <c r="C186" s="113" t="s">
        <v>44</v>
      </c>
      <c r="D186" s="113" t="s">
        <v>18</v>
      </c>
      <c r="E186" s="113" t="s">
        <v>187</v>
      </c>
      <c r="F186" s="129"/>
      <c r="G186" s="148">
        <f>G187+G189+G191</f>
        <v>191500</v>
      </c>
      <c r="H186" s="73"/>
    </row>
    <row r="187" spans="1:8" ht="18" customHeight="1">
      <c r="A187" s="149" t="s">
        <v>210</v>
      </c>
      <c r="B187" s="113" t="s">
        <v>0</v>
      </c>
      <c r="C187" s="113" t="s">
        <v>44</v>
      </c>
      <c r="D187" s="113" t="s">
        <v>18</v>
      </c>
      <c r="E187" s="113" t="s">
        <v>253</v>
      </c>
      <c r="F187" s="129"/>
      <c r="G187" s="148">
        <f>+G188</f>
        <v>65000</v>
      </c>
      <c r="H187" s="73"/>
    </row>
    <row r="188" spans="1:8" ht="35.25" customHeight="1">
      <c r="A188" s="146" t="s">
        <v>235</v>
      </c>
      <c r="B188" s="113" t="s">
        <v>0</v>
      </c>
      <c r="C188" s="113" t="s">
        <v>44</v>
      </c>
      <c r="D188" s="113" t="s">
        <v>18</v>
      </c>
      <c r="E188" s="113" t="s">
        <v>253</v>
      </c>
      <c r="F188" s="129" t="s">
        <v>234</v>
      </c>
      <c r="G188" s="148">
        <v>65000</v>
      </c>
      <c r="H188" s="73"/>
    </row>
    <row r="189" spans="1:8" ht="21" customHeight="1">
      <c r="A189" s="324" t="s">
        <v>73</v>
      </c>
      <c r="B189" s="129" t="s">
        <v>0</v>
      </c>
      <c r="C189" s="129" t="s">
        <v>44</v>
      </c>
      <c r="D189" s="129" t="s">
        <v>18</v>
      </c>
      <c r="E189" s="113" t="s">
        <v>254</v>
      </c>
      <c r="F189" s="129"/>
      <c r="G189" s="148">
        <f>+G190</f>
        <v>120000</v>
      </c>
      <c r="H189" s="73"/>
    </row>
    <row r="190" spans="1:8" ht="32.25" customHeight="1">
      <c r="A190" s="146" t="s">
        <v>235</v>
      </c>
      <c r="B190" s="129" t="s">
        <v>0</v>
      </c>
      <c r="C190" s="129" t="s">
        <v>44</v>
      </c>
      <c r="D190" s="129" t="s">
        <v>18</v>
      </c>
      <c r="E190" s="113" t="s">
        <v>254</v>
      </c>
      <c r="F190" s="129" t="s">
        <v>234</v>
      </c>
      <c r="G190" s="148">
        <v>120000</v>
      </c>
      <c r="H190" s="73"/>
    </row>
    <row r="191" spans="1:8" ht="33">
      <c r="A191" s="149" t="s">
        <v>74</v>
      </c>
      <c r="B191" s="129" t="s">
        <v>0</v>
      </c>
      <c r="C191" s="129" t="s">
        <v>44</v>
      </c>
      <c r="D191" s="129" t="s">
        <v>18</v>
      </c>
      <c r="E191" s="113" t="s">
        <v>255</v>
      </c>
      <c r="F191" s="133"/>
      <c r="G191" s="148">
        <f>+G192</f>
        <v>6500</v>
      </c>
      <c r="H191" s="73"/>
    </row>
    <row r="192" spans="1:8" ht="15.75" customHeight="1">
      <c r="A192" s="146" t="s">
        <v>235</v>
      </c>
      <c r="B192" s="129" t="s">
        <v>0</v>
      </c>
      <c r="C192" s="129" t="s">
        <v>44</v>
      </c>
      <c r="D192" s="129" t="s">
        <v>18</v>
      </c>
      <c r="E192" s="113" t="s">
        <v>255</v>
      </c>
      <c r="F192" s="129" t="s">
        <v>234</v>
      </c>
      <c r="G192" s="148">
        <v>6500</v>
      </c>
    </row>
    <row r="193" spans="1:7" ht="33">
      <c r="A193" s="118" t="s">
        <v>207</v>
      </c>
      <c r="B193" s="113" t="s">
        <v>0</v>
      </c>
      <c r="C193" s="113" t="s">
        <v>44</v>
      </c>
      <c r="D193" s="113" t="s">
        <v>18</v>
      </c>
      <c r="E193" s="113" t="s">
        <v>230</v>
      </c>
      <c r="F193" s="129"/>
      <c r="G193" s="148">
        <f>G194</f>
        <v>43938.34</v>
      </c>
    </row>
    <row r="194" spans="1:7" ht="32.25" customHeight="1">
      <c r="A194" s="118" t="s">
        <v>270</v>
      </c>
      <c r="B194" s="113" t="s">
        <v>0</v>
      </c>
      <c r="C194" s="113" t="s">
        <v>44</v>
      </c>
      <c r="D194" s="113" t="s">
        <v>18</v>
      </c>
      <c r="E194" s="113" t="s">
        <v>262</v>
      </c>
      <c r="F194" s="129"/>
      <c r="G194" s="148">
        <f>+G195</f>
        <v>43938.34</v>
      </c>
    </row>
    <row r="195" spans="1:7" ht="17.25" customHeight="1">
      <c r="A195" s="146" t="s">
        <v>65</v>
      </c>
      <c r="B195" s="113" t="s">
        <v>0</v>
      </c>
      <c r="C195" s="113" t="s">
        <v>44</v>
      </c>
      <c r="D195" s="113" t="s">
        <v>18</v>
      </c>
      <c r="E195" s="113" t="s">
        <v>262</v>
      </c>
      <c r="F195" s="129" t="s">
        <v>66</v>
      </c>
      <c r="G195" s="148">
        <v>43938.34</v>
      </c>
    </row>
    <row r="196" spans="1:7" ht="16.5">
      <c r="A196" s="151" t="s">
        <v>75</v>
      </c>
      <c r="B196" s="121" t="s">
        <v>0</v>
      </c>
      <c r="C196" s="122" t="s">
        <v>76</v>
      </c>
      <c r="D196" s="122"/>
      <c r="E196" s="122"/>
      <c r="F196" s="122"/>
      <c r="G196" s="135">
        <f>G197</f>
        <v>4600993</v>
      </c>
    </row>
    <row r="197" spans="1:7" ht="16.5">
      <c r="A197" s="320" t="s">
        <v>77</v>
      </c>
      <c r="B197" s="122" t="s">
        <v>0</v>
      </c>
      <c r="C197" s="122" t="s">
        <v>76</v>
      </c>
      <c r="D197" s="121" t="s">
        <v>9</v>
      </c>
      <c r="E197" s="122"/>
      <c r="F197" s="122"/>
      <c r="G197" s="322">
        <f>G198+G202</f>
        <v>4600993</v>
      </c>
    </row>
    <row r="198" spans="1:7" ht="33">
      <c r="A198" s="103" t="s">
        <v>306</v>
      </c>
      <c r="B198" s="129" t="s">
        <v>0</v>
      </c>
      <c r="C198" s="129" t="s">
        <v>76</v>
      </c>
      <c r="D198" s="129" t="s">
        <v>9</v>
      </c>
      <c r="E198" s="129" t="s">
        <v>183</v>
      </c>
      <c r="F198" s="129"/>
      <c r="G198" s="148">
        <f>G199</f>
        <v>9500</v>
      </c>
    </row>
    <row r="199" spans="1:7" ht="16.5">
      <c r="A199" s="107" t="s">
        <v>213</v>
      </c>
      <c r="B199" s="129" t="s">
        <v>0</v>
      </c>
      <c r="C199" s="129" t="s">
        <v>76</v>
      </c>
      <c r="D199" s="129" t="s">
        <v>9</v>
      </c>
      <c r="E199" s="129" t="s">
        <v>256</v>
      </c>
      <c r="F199" s="129"/>
      <c r="G199" s="148">
        <f>G200</f>
        <v>9500</v>
      </c>
    </row>
    <row r="200" spans="1:7" ht="33">
      <c r="A200" s="327" t="s">
        <v>78</v>
      </c>
      <c r="B200" s="127" t="s">
        <v>0</v>
      </c>
      <c r="C200" s="129" t="s">
        <v>76</v>
      </c>
      <c r="D200" s="129" t="s">
        <v>9</v>
      </c>
      <c r="E200" s="127" t="s">
        <v>257</v>
      </c>
      <c r="F200" s="129"/>
      <c r="G200" s="148">
        <f>G201</f>
        <v>9500</v>
      </c>
    </row>
    <row r="201" spans="1:7" ht="36.75" customHeight="1">
      <c r="A201" s="149" t="s">
        <v>25</v>
      </c>
      <c r="B201" s="127" t="s">
        <v>0</v>
      </c>
      <c r="C201" s="129" t="s">
        <v>76</v>
      </c>
      <c r="D201" s="129" t="s">
        <v>9</v>
      </c>
      <c r="E201" s="127" t="s">
        <v>257</v>
      </c>
      <c r="F201" s="129" t="s">
        <v>26</v>
      </c>
      <c r="G201" s="148">
        <v>9500</v>
      </c>
    </row>
    <row r="202" spans="1:7" ht="19.5" customHeight="1">
      <c r="A202" s="103" t="s">
        <v>315</v>
      </c>
      <c r="B202" s="129" t="s">
        <v>0</v>
      </c>
      <c r="C202" s="129" t="s">
        <v>76</v>
      </c>
      <c r="D202" s="129" t="s">
        <v>9</v>
      </c>
      <c r="E202" s="129" t="s">
        <v>222</v>
      </c>
      <c r="F202" s="129"/>
      <c r="G202" s="148">
        <f>G203+G208+G211</f>
        <v>4591493</v>
      </c>
    </row>
    <row r="203" spans="1:7" ht="21.75" customHeight="1">
      <c r="A203" s="103" t="s">
        <v>214</v>
      </c>
      <c r="B203" s="126" t="s">
        <v>0</v>
      </c>
      <c r="C203" s="126" t="s">
        <v>76</v>
      </c>
      <c r="D203" s="126" t="s">
        <v>9</v>
      </c>
      <c r="E203" s="129" t="s">
        <v>206</v>
      </c>
      <c r="F203" s="129"/>
      <c r="G203" s="148">
        <f>G204</f>
        <v>3201943</v>
      </c>
    </row>
    <row r="204" spans="1:7" ht="20.25" customHeight="1">
      <c r="A204" s="145" t="s">
        <v>64</v>
      </c>
      <c r="B204" s="126" t="s">
        <v>0</v>
      </c>
      <c r="C204" s="126" t="s">
        <v>76</v>
      </c>
      <c r="D204" s="126" t="s">
        <v>9</v>
      </c>
      <c r="E204" s="129" t="s">
        <v>258</v>
      </c>
      <c r="F204" s="129"/>
      <c r="G204" s="148">
        <f>G205+G206+G207</f>
        <v>3201943</v>
      </c>
    </row>
    <row r="205" spans="1:7" ht="18" customHeight="1">
      <c r="A205" s="146" t="s">
        <v>65</v>
      </c>
      <c r="B205" s="126" t="s">
        <v>0</v>
      </c>
      <c r="C205" s="126" t="s">
        <v>76</v>
      </c>
      <c r="D205" s="126" t="s">
        <v>9</v>
      </c>
      <c r="E205" s="129" t="s">
        <v>258</v>
      </c>
      <c r="F205" s="129" t="s">
        <v>66</v>
      </c>
      <c r="G205" s="148">
        <v>1804841</v>
      </c>
    </row>
    <row r="206" spans="1:7" ht="33">
      <c r="A206" s="146" t="s">
        <v>25</v>
      </c>
      <c r="B206" s="126" t="s">
        <v>0</v>
      </c>
      <c r="C206" s="126" t="s">
        <v>76</v>
      </c>
      <c r="D206" s="126" t="s">
        <v>9</v>
      </c>
      <c r="E206" s="129" t="s">
        <v>258</v>
      </c>
      <c r="F206" s="129" t="s">
        <v>26</v>
      </c>
      <c r="G206" s="148">
        <v>1078102</v>
      </c>
    </row>
    <row r="207" spans="1:7" ht="16.5">
      <c r="A207" s="146" t="s">
        <v>27</v>
      </c>
      <c r="B207" s="126" t="s">
        <v>0</v>
      </c>
      <c r="C207" s="126" t="s">
        <v>76</v>
      </c>
      <c r="D207" s="126" t="s">
        <v>9</v>
      </c>
      <c r="E207" s="129" t="s">
        <v>258</v>
      </c>
      <c r="F207" s="129" t="s">
        <v>28</v>
      </c>
      <c r="G207" s="148">
        <v>319000</v>
      </c>
    </row>
    <row r="208" spans="1:7" ht="17.25" customHeight="1">
      <c r="A208" s="140" t="s">
        <v>215</v>
      </c>
      <c r="B208" s="126" t="s">
        <v>0</v>
      </c>
      <c r="C208" s="126" t="s">
        <v>76</v>
      </c>
      <c r="D208" s="126" t="s">
        <v>9</v>
      </c>
      <c r="E208" s="129" t="s">
        <v>259</v>
      </c>
      <c r="F208" s="129"/>
      <c r="G208" s="148">
        <f>G209</f>
        <v>289550</v>
      </c>
    </row>
    <row r="209" spans="1:7" ht="16.5">
      <c r="A209" s="140" t="s">
        <v>79</v>
      </c>
      <c r="B209" s="126" t="s">
        <v>0</v>
      </c>
      <c r="C209" s="126" t="s">
        <v>76</v>
      </c>
      <c r="D209" s="126" t="s">
        <v>9</v>
      </c>
      <c r="E209" s="129" t="s">
        <v>260</v>
      </c>
      <c r="F209" s="129"/>
      <c r="G209" s="148">
        <f>G210</f>
        <v>289550</v>
      </c>
    </row>
    <row r="210" spans="1:7" ht="33" customHeight="1">
      <c r="A210" s="146" t="s">
        <v>25</v>
      </c>
      <c r="B210" s="126" t="s">
        <v>0</v>
      </c>
      <c r="C210" s="126" t="s">
        <v>76</v>
      </c>
      <c r="D210" s="126" t="s">
        <v>9</v>
      </c>
      <c r="E210" s="129" t="s">
        <v>260</v>
      </c>
      <c r="F210" s="129" t="s">
        <v>26</v>
      </c>
      <c r="G210" s="148">
        <v>289550</v>
      </c>
    </row>
    <row r="211" spans="1:7" ht="16.5">
      <c r="A211" s="140" t="s">
        <v>362</v>
      </c>
      <c r="B211" s="126" t="s">
        <v>0</v>
      </c>
      <c r="C211" s="126" t="s">
        <v>76</v>
      </c>
      <c r="D211" s="126" t="s">
        <v>9</v>
      </c>
      <c r="E211" s="129" t="s">
        <v>361</v>
      </c>
      <c r="F211" s="129"/>
      <c r="G211" s="148">
        <f>G212</f>
        <v>1100000</v>
      </c>
    </row>
    <row r="212" spans="1:7" ht="16.5">
      <c r="A212" s="140" t="s">
        <v>363</v>
      </c>
      <c r="B212" s="126" t="s">
        <v>0</v>
      </c>
      <c r="C212" s="126" t="s">
        <v>76</v>
      </c>
      <c r="D212" s="126" t="s">
        <v>9</v>
      </c>
      <c r="E212" s="129" t="s">
        <v>360</v>
      </c>
      <c r="F212" s="129"/>
      <c r="G212" s="148">
        <f>G213</f>
        <v>1100000</v>
      </c>
    </row>
    <row r="213" spans="1:7" ht="33">
      <c r="A213" s="146" t="s">
        <v>25</v>
      </c>
      <c r="B213" s="126" t="s">
        <v>0</v>
      </c>
      <c r="C213" s="126" t="s">
        <v>76</v>
      </c>
      <c r="D213" s="126" t="s">
        <v>9</v>
      </c>
      <c r="E213" s="129" t="s">
        <v>360</v>
      </c>
      <c r="F213" s="129" t="s">
        <v>26</v>
      </c>
      <c r="G213" s="148">
        <v>1100000</v>
      </c>
    </row>
    <row r="214" spans="1:7" ht="17.25" thickBot="1">
      <c r="A214" s="329" t="s">
        <v>80</v>
      </c>
      <c r="B214" s="330"/>
      <c r="C214" s="331"/>
      <c r="D214" s="331"/>
      <c r="E214" s="331"/>
      <c r="F214" s="331"/>
      <c r="G214" s="332">
        <f>G19+G57+G64+G83+G91+G145+G174+G196</f>
        <v>59736889.290000007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8" max="16383" man="1"/>
    <brk id="108" max="6" man="1"/>
    <brk id="16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zoomScaleNormal="80" workbookViewId="0">
      <selection activeCell="D42" sqref="D42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340</v>
      </c>
      <c r="B1" s="269"/>
      <c r="C1" s="269"/>
      <c r="D1" s="269"/>
      <c r="E1" s="57"/>
      <c r="F1" s="57"/>
      <c r="G1" s="57"/>
    </row>
    <row r="2" spans="1:7" ht="15.75">
      <c r="A2" s="342" t="s">
        <v>341</v>
      </c>
      <c r="B2" s="270"/>
      <c r="C2" s="343"/>
      <c r="D2" s="343"/>
      <c r="E2" s="57"/>
      <c r="F2" s="57"/>
      <c r="G2" s="57"/>
    </row>
    <row r="3" spans="1:7" ht="15.75">
      <c r="A3" s="344" t="s">
        <v>342</v>
      </c>
      <c r="B3" s="270"/>
      <c r="C3" s="345"/>
      <c r="D3" s="345"/>
      <c r="E3" s="57"/>
      <c r="F3" s="58"/>
      <c r="G3" s="58"/>
    </row>
    <row r="4" spans="1:7" ht="15.75">
      <c r="A4" s="342" t="s">
        <v>343</v>
      </c>
      <c r="B4" s="270"/>
      <c r="C4" s="345"/>
      <c r="D4" s="345"/>
      <c r="E4" s="57"/>
      <c r="F4" s="57"/>
      <c r="G4" s="57"/>
    </row>
    <row r="5" spans="1:7" ht="15.75">
      <c r="A5" s="271" t="s">
        <v>346</v>
      </c>
      <c r="B5" s="270"/>
      <c r="C5" s="345"/>
      <c r="D5" s="345"/>
      <c r="E5" s="57"/>
      <c r="F5" s="57"/>
      <c r="G5" s="57"/>
    </row>
    <row r="6" spans="1:7" ht="15.75">
      <c r="A6" s="271" t="s">
        <v>344</v>
      </c>
      <c r="B6" s="270"/>
      <c r="C6" s="345"/>
      <c r="D6" s="345"/>
      <c r="E6" s="57"/>
      <c r="F6" s="57"/>
      <c r="G6" s="57"/>
    </row>
    <row r="7" spans="1:7" ht="15.75">
      <c r="A7" s="271" t="s">
        <v>345</v>
      </c>
      <c r="B7" s="270"/>
      <c r="C7" s="345"/>
      <c r="D7" s="345"/>
      <c r="E7" s="57"/>
      <c r="F7" s="57"/>
      <c r="G7" s="57"/>
    </row>
    <row r="8" spans="1:7" ht="15.75">
      <c r="A8" s="271" t="s">
        <v>357</v>
      </c>
      <c r="B8" s="270"/>
      <c r="C8" s="345"/>
      <c r="D8" s="345"/>
      <c r="E8" s="57"/>
      <c r="F8" s="57"/>
      <c r="G8" s="57"/>
    </row>
    <row r="9" spans="1:7" ht="15.75">
      <c r="A9" s="271" t="s">
        <v>772</v>
      </c>
      <c r="B9" s="270"/>
      <c r="C9" s="269"/>
      <c r="D9" s="269"/>
      <c r="E9" s="57"/>
      <c r="F9" s="57"/>
      <c r="G9" s="57"/>
    </row>
    <row r="10" spans="1:7" ht="15.75">
      <c r="A10" s="268" t="s">
        <v>786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461" t="s">
        <v>301</v>
      </c>
      <c r="B12" s="461"/>
      <c r="C12" s="461"/>
      <c r="D12" s="461"/>
    </row>
    <row r="13" spans="1:7" ht="16.5">
      <c r="A13" s="462" t="s">
        <v>154</v>
      </c>
      <c r="B13" s="462"/>
      <c r="C13" s="462"/>
      <c r="D13" s="462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5995537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v>1226285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v>441896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4143356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[2]Вед.2019!G38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159000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316900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v>316900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83500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v>13000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f>Вед.2020!G76</f>
        <v>70500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9703600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Вед.2020!G84</f>
        <v>9703600</v>
      </c>
      <c r="E28" s="49"/>
    </row>
    <row r="29" spans="1:5" ht="16.5">
      <c r="A29" s="109" t="s">
        <v>297</v>
      </c>
      <c r="B29" s="129" t="s">
        <v>22</v>
      </c>
      <c r="C29" s="127" t="s">
        <v>296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24572701.949999999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Вед.2020!G92</f>
        <v>6306825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Вед.2020!G106</f>
        <v>17043965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Вед.2020!G117</f>
        <v>1221911.95</v>
      </c>
      <c r="E33" s="49"/>
    </row>
    <row r="34" spans="1:5" ht="16.5" customHeight="1">
      <c r="A34" s="109" t="s">
        <v>269</v>
      </c>
      <c r="B34" s="129" t="s">
        <v>50</v>
      </c>
      <c r="C34" s="129" t="s">
        <v>50</v>
      </c>
      <c r="D34" s="147">
        <v>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14074319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Вед.2020!G146</f>
        <v>11473708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Вед.2020!G168</f>
        <v>2600611</v>
      </c>
    </row>
    <row r="38" spans="1:5" ht="16.5">
      <c r="A38" s="134" t="s">
        <v>68</v>
      </c>
      <c r="B38" s="122" t="s">
        <v>44</v>
      </c>
      <c r="C38" s="122"/>
      <c r="D38" s="142">
        <f>D39+D40</f>
        <v>389338.33999999997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f>Вед.2020!G175</f>
        <v>153900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Вед.2020!G180</f>
        <v>235438.34</v>
      </c>
    </row>
    <row r="41" spans="1:5" ht="16.5">
      <c r="A41" s="176" t="s">
        <v>75</v>
      </c>
      <c r="B41" s="122" t="s">
        <v>76</v>
      </c>
      <c r="C41" s="122"/>
      <c r="D41" s="142">
        <f>D42</f>
        <v>4600993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Вед.2020!G197</f>
        <v>4600993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59736889.290000007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84"/>
  <sheetViews>
    <sheetView view="pageBreakPreview" zoomScaleNormal="80" workbookViewId="0">
      <selection activeCell="A21" sqref="A21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335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336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347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337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338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356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773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787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62" t="s">
        <v>216</v>
      </c>
      <c r="B12" s="462"/>
      <c r="C12" s="462"/>
      <c r="D12" s="462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62" t="s">
        <v>229</v>
      </c>
      <c r="B13" s="462"/>
      <c r="C13" s="462"/>
      <c r="D13" s="462"/>
      <c r="E13" s="463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62" t="s">
        <v>217</v>
      </c>
      <c r="B14" s="462"/>
      <c r="C14" s="462"/>
      <c r="D14" s="462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64" t="s">
        <v>302</v>
      </c>
      <c r="B15" s="464"/>
      <c r="C15" s="464"/>
      <c r="D15" s="464"/>
      <c r="E15" s="463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303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D20+D24+D29+D38+D50+D62+D73+D79+D83+D87+D107+D120+D141+D128</f>
        <v>53442452.290000007</v>
      </c>
      <c r="E19" s="59"/>
      <c r="F19" s="85"/>
    </row>
    <row r="20" spans="1:9" ht="41.25" customHeight="1">
      <c r="A20" s="291" t="s">
        <v>312</v>
      </c>
      <c r="B20" s="292" t="s">
        <v>175</v>
      </c>
      <c r="C20" s="292"/>
      <c r="D20" s="293">
        <f>D21</f>
        <v>64400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64400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64400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f>Вед.2020!G121</f>
        <v>64400</v>
      </c>
      <c r="E23" s="86"/>
      <c r="F23" s="85"/>
    </row>
    <row r="24" spans="1:9" ht="50.25" customHeight="1">
      <c r="A24" s="181" t="s">
        <v>308</v>
      </c>
      <c r="B24" s="64" t="s">
        <v>171</v>
      </c>
      <c r="C24" s="64"/>
      <c r="D24" s="182">
        <f>D25</f>
        <v>70500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70500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</f>
        <v>70500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>
        <f>Вед.2020!G80</f>
        <v>12000</v>
      </c>
      <c r="E27" s="87"/>
      <c r="F27" s="85"/>
    </row>
    <row r="28" spans="1:9" ht="34.5" customHeight="1">
      <c r="A28" s="109" t="s">
        <v>25</v>
      </c>
      <c r="B28" s="66" t="s">
        <v>173</v>
      </c>
      <c r="C28" s="66" t="s">
        <v>26</v>
      </c>
      <c r="D28" s="183">
        <f>Вед.2020!G81</f>
        <v>58500</v>
      </c>
      <c r="E28" s="87"/>
      <c r="F28" s="85"/>
    </row>
    <row r="29" spans="1:9" ht="36" customHeight="1">
      <c r="A29" s="201" t="s">
        <v>321</v>
      </c>
      <c r="B29" s="64" t="s">
        <v>196</v>
      </c>
      <c r="C29" s="64"/>
      <c r="D29" s="182">
        <f>D30+D33</f>
        <v>61500</v>
      </c>
      <c r="E29" s="87"/>
      <c r="F29" s="85"/>
    </row>
    <row r="30" spans="1:9" ht="18.75" customHeight="1">
      <c r="A30" s="254" t="s">
        <v>226</v>
      </c>
      <c r="B30" s="66" t="s">
        <v>193</v>
      </c>
      <c r="C30" s="66"/>
      <c r="D30" s="183">
        <f>D31</f>
        <v>18000</v>
      </c>
      <c r="E30" s="87"/>
      <c r="F30" s="85"/>
    </row>
    <row r="31" spans="1:9" ht="21" customHeight="1">
      <c r="A31" s="254" t="s">
        <v>227</v>
      </c>
      <c r="B31" s="66" t="s">
        <v>264</v>
      </c>
      <c r="C31" s="66"/>
      <c r="D31" s="183">
        <f>D32</f>
        <v>18000</v>
      </c>
      <c r="E31" s="87"/>
      <c r="F31" s="85"/>
    </row>
    <row r="32" spans="1:9" ht="33.75" customHeight="1">
      <c r="A32" s="105" t="s">
        <v>25</v>
      </c>
      <c r="B32" s="66" t="s">
        <v>264</v>
      </c>
      <c r="C32" s="66" t="s">
        <v>26</v>
      </c>
      <c r="D32" s="183">
        <v>18000</v>
      </c>
      <c r="E32" s="87"/>
      <c r="F32" s="85"/>
    </row>
    <row r="33" spans="1:6" ht="18" customHeight="1">
      <c r="A33" s="105" t="s">
        <v>221</v>
      </c>
      <c r="B33" s="66" t="s">
        <v>246</v>
      </c>
      <c r="C33" s="66"/>
      <c r="D33" s="183">
        <f>D34</f>
        <v>43500</v>
      </c>
      <c r="E33" s="87"/>
      <c r="F33" s="85"/>
    </row>
    <row r="34" spans="1:6" ht="18.75" customHeight="1">
      <c r="A34" s="109" t="s">
        <v>46</v>
      </c>
      <c r="B34" s="66" t="s">
        <v>247</v>
      </c>
      <c r="C34" s="66"/>
      <c r="D34" s="183">
        <f>D36+D35+D37</f>
        <v>43500</v>
      </c>
      <c r="E34" s="87"/>
      <c r="F34" s="85"/>
    </row>
    <row r="35" spans="1:6" ht="34.5" customHeight="1">
      <c r="A35" s="308" t="s">
        <v>15</v>
      </c>
      <c r="B35" s="69" t="s">
        <v>247</v>
      </c>
      <c r="C35" s="69" t="s">
        <v>16</v>
      </c>
      <c r="D35" s="187">
        <v>0</v>
      </c>
      <c r="E35" s="87"/>
      <c r="F35" s="85"/>
    </row>
    <row r="36" spans="1:6" ht="33.75" customHeight="1">
      <c r="A36" s="146" t="s">
        <v>25</v>
      </c>
      <c r="B36" s="272" t="s">
        <v>247</v>
      </c>
      <c r="C36" s="69" t="s">
        <v>26</v>
      </c>
      <c r="D36" s="187">
        <v>24500</v>
      </c>
      <c r="E36" s="87"/>
      <c r="F36" s="87"/>
    </row>
    <row r="37" spans="1:6" ht="19.5" customHeight="1">
      <c r="A37" s="138" t="s">
        <v>283</v>
      </c>
      <c r="B37" s="272" t="s">
        <v>247</v>
      </c>
      <c r="C37" s="69" t="s">
        <v>281</v>
      </c>
      <c r="D37" s="187">
        <v>19000</v>
      </c>
      <c r="E37" s="87"/>
      <c r="F37" s="87"/>
    </row>
    <row r="38" spans="1:6" ht="51" customHeight="1">
      <c r="A38" s="186" t="s">
        <v>315</v>
      </c>
      <c r="B38" s="68" t="s">
        <v>222</v>
      </c>
      <c r="C38" s="68"/>
      <c r="D38" s="189">
        <f>D39+D44+D47</f>
        <v>4591493</v>
      </c>
      <c r="E38" s="87"/>
      <c r="F38" s="85"/>
    </row>
    <row r="39" spans="1:6" ht="18.75" customHeight="1">
      <c r="A39" s="102" t="s">
        <v>214</v>
      </c>
      <c r="B39" s="71" t="s">
        <v>206</v>
      </c>
      <c r="C39" s="71"/>
      <c r="D39" s="190">
        <f>D40</f>
        <v>3201943</v>
      </c>
      <c r="E39" s="87"/>
      <c r="F39" s="85"/>
    </row>
    <row r="40" spans="1:6" ht="17.25" customHeight="1">
      <c r="A40" s="116" t="s">
        <v>64</v>
      </c>
      <c r="B40" s="71" t="s">
        <v>258</v>
      </c>
      <c r="C40" s="71"/>
      <c r="D40" s="190">
        <f>D41+D42+D43</f>
        <v>3201943</v>
      </c>
      <c r="E40" s="87"/>
      <c r="F40" s="85"/>
    </row>
    <row r="41" spans="1:6" ht="16.5" customHeight="1">
      <c r="A41" s="109" t="s">
        <v>65</v>
      </c>
      <c r="B41" s="71" t="s">
        <v>258</v>
      </c>
      <c r="C41" s="71" t="s">
        <v>66</v>
      </c>
      <c r="D41" s="190">
        <v>1804841</v>
      </c>
      <c r="E41" s="87"/>
      <c r="F41" s="85"/>
    </row>
    <row r="42" spans="1:6" ht="37.5" customHeight="1">
      <c r="A42" s="109" t="s">
        <v>25</v>
      </c>
      <c r="B42" s="71" t="s">
        <v>258</v>
      </c>
      <c r="C42" s="71" t="s">
        <v>26</v>
      </c>
      <c r="D42" s="190">
        <v>1078102</v>
      </c>
      <c r="E42" s="87"/>
      <c r="F42" s="85"/>
    </row>
    <row r="43" spans="1:6" ht="16.5" customHeight="1">
      <c r="A43" s="184" t="s">
        <v>27</v>
      </c>
      <c r="B43" s="71" t="s">
        <v>258</v>
      </c>
      <c r="C43" s="120" t="s">
        <v>28</v>
      </c>
      <c r="D43" s="190">
        <v>319000</v>
      </c>
      <c r="E43" s="87"/>
      <c r="F43" s="85"/>
    </row>
    <row r="44" spans="1:6" ht="32.25" customHeight="1">
      <c r="A44" s="106" t="s">
        <v>215</v>
      </c>
      <c r="B44" s="71" t="s">
        <v>259</v>
      </c>
      <c r="C44" s="120"/>
      <c r="D44" s="190">
        <f>D45</f>
        <v>289550</v>
      </c>
      <c r="E44" s="87"/>
      <c r="F44" s="85"/>
    </row>
    <row r="45" spans="1:6" ht="19.5" customHeight="1">
      <c r="A45" s="106" t="s">
        <v>79</v>
      </c>
      <c r="B45" s="71" t="s">
        <v>260</v>
      </c>
      <c r="C45" s="120"/>
      <c r="D45" s="190">
        <f>D46</f>
        <v>289550</v>
      </c>
      <c r="E45" s="87"/>
      <c r="F45" s="85"/>
    </row>
    <row r="46" spans="1:6" ht="36.75" customHeight="1">
      <c r="A46" s="109" t="s">
        <v>25</v>
      </c>
      <c r="B46" s="71" t="s">
        <v>260</v>
      </c>
      <c r="C46" s="120" t="s">
        <v>26</v>
      </c>
      <c r="D46" s="190">
        <v>289550</v>
      </c>
      <c r="E46" s="87"/>
      <c r="F46" s="85"/>
    </row>
    <row r="47" spans="1:6" ht="17.25" customHeight="1">
      <c r="A47" s="140" t="s">
        <v>362</v>
      </c>
      <c r="B47" s="71" t="s">
        <v>361</v>
      </c>
      <c r="C47" s="120"/>
      <c r="D47" s="190">
        <f>D48</f>
        <v>1100000</v>
      </c>
      <c r="E47" s="87"/>
      <c r="F47" s="85"/>
    </row>
    <row r="48" spans="1:6" ht="18" customHeight="1">
      <c r="A48" s="140" t="s">
        <v>363</v>
      </c>
      <c r="B48" s="71" t="s">
        <v>360</v>
      </c>
      <c r="C48" s="120"/>
      <c r="D48" s="190">
        <f>D49</f>
        <v>1100000</v>
      </c>
      <c r="E48" s="87"/>
      <c r="F48" s="85"/>
    </row>
    <row r="49" spans="1:6" ht="36.75" customHeight="1">
      <c r="A49" s="453" t="s">
        <v>25</v>
      </c>
      <c r="B49" s="71" t="s">
        <v>360</v>
      </c>
      <c r="C49" s="120" t="s">
        <v>26</v>
      </c>
      <c r="D49" s="190">
        <v>1100000</v>
      </c>
      <c r="E49" s="87"/>
      <c r="F49" s="85"/>
    </row>
    <row r="50" spans="1:6" ht="55.5" customHeight="1">
      <c r="A50" s="188" t="s">
        <v>311</v>
      </c>
      <c r="B50" s="202" t="s">
        <v>211</v>
      </c>
      <c r="C50" s="202"/>
      <c r="D50" s="182">
        <f>D51+D56+D59</f>
        <v>17043965</v>
      </c>
      <c r="E50" s="87"/>
      <c r="F50" s="85"/>
    </row>
    <row r="51" spans="1:6" ht="19.5" customHeight="1">
      <c r="A51" s="108" t="s">
        <v>225</v>
      </c>
      <c r="B51" s="125" t="s">
        <v>223</v>
      </c>
      <c r="C51" s="125"/>
      <c r="D51" s="183">
        <f>D52+D54</f>
        <v>404295</v>
      </c>
      <c r="E51" s="87"/>
      <c r="F51" s="85"/>
    </row>
    <row r="52" spans="1:6" ht="19.5" customHeight="1">
      <c r="A52" s="108" t="s">
        <v>284</v>
      </c>
      <c r="B52" s="125" t="s">
        <v>249</v>
      </c>
      <c r="C52" s="125"/>
      <c r="D52" s="286">
        <f>D53</f>
        <v>0</v>
      </c>
      <c r="E52" s="87"/>
      <c r="F52" s="85"/>
    </row>
    <row r="53" spans="1:6" ht="18.75" customHeight="1">
      <c r="A53" s="146" t="s">
        <v>219</v>
      </c>
      <c r="B53" s="125" t="s">
        <v>249</v>
      </c>
      <c r="C53" s="125" t="s">
        <v>220</v>
      </c>
      <c r="D53" s="219">
        <v>0</v>
      </c>
      <c r="E53" s="87"/>
      <c r="F53" s="85"/>
    </row>
    <row r="54" spans="1:6" ht="19.5" customHeight="1">
      <c r="A54" s="150" t="s">
        <v>287</v>
      </c>
      <c r="B54" s="69" t="s">
        <v>288</v>
      </c>
      <c r="C54" s="125"/>
      <c r="D54" s="137">
        <f>D55</f>
        <v>404295</v>
      </c>
      <c r="E54" s="87"/>
      <c r="F54" s="85"/>
    </row>
    <row r="55" spans="1:6" ht="33.75" customHeight="1">
      <c r="A55" s="109" t="s">
        <v>25</v>
      </c>
      <c r="B55" s="127" t="s">
        <v>288</v>
      </c>
      <c r="C55" s="125" t="s">
        <v>26</v>
      </c>
      <c r="D55" s="137">
        <v>404295</v>
      </c>
      <c r="E55" s="87"/>
      <c r="F55" s="85"/>
    </row>
    <row r="56" spans="1:6" ht="21" customHeight="1">
      <c r="A56" s="276" t="s">
        <v>188</v>
      </c>
      <c r="B56" s="236" t="s">
        <v>240</v>
      </c>
      <c r="C56" s="236"/>
      <c r="D56" s="185">
        <f>D57</f>
        <v>423000</v>
      </c>
      <c r="E56" s="87"/>
      <c r="F56" s="85"/>
    </row>
    <row r="57" spans="1:6" ht="36.75" customHeight="1">
      <c r="A57" s="110" t="s">
        <v>189</v>
      </c>
      <c r="B57" s="65" t="s">
        <v>245</v>
      </c>
      <c r="C57" s="65"/>
      <c r="D57" s="183">
        <f>D58</f>
        <v>423000</v>
      </c>
      <c r="E57" s="87"/>
      <c r="F57" s="85"/>
    </row>
    <row r="58" spans="1:6" ht="21" customHeight="1">
      <c r="A58" s="191" t="s">
        <v>53</v>
      </c>
      <c r="B58" s="193" t="s">
        <v>245</v>
      </c>
      <c r="C58" s="192" t="s">
        <v>54</v>
      </c>
      <c r="D58" s="194">
        <v>423000</v>
      </c>
      <c r="E58" s="87"/>
      <c r="F58" s="85"/>
    </row>
    <row r="59" spans="1:6" ht="35.25" customHeight="1">
      <c r="A59" s="146" t="s">
        <v>331</v>
      </c>
      <c r="B59" s="127" t="s">
        <v>265</v>
      </c>
      <c r="C59" s="126"/>
      <c r="D59" s="137">
        <f>D60</f>
        <v>16216670</v>
      </c>
      <c r="E59" s="87"/>
      <c r="F59" s="85"/>
    </row>
    <row r="60" spans="1:6" ht="67.5" customHeight="1">
      <c r="A60" s="146" t="s">
        <v>332</v>
      </c>
      <c r="B60" s="127" t="s">
        <v>334</v>
      </c>
      <c r="C60" s="126"/>
      <c r="D60" s="137">
        <f>D61</f>
        <v>16216670</v>
      </c>
      <c r="E60" s="87"/>
      <c r="F60" s="85"/>
    </row>
    <row r="61" spans="1:6" ht="19.5" customHeight="1">
      <c r="A61" s="191" t="s">
        <v>53</v>
      </c>
      <c r="B61" s="127" t="s">
        <v>334</v>
      </c>
      <c r="C61" s="126" t="s">
        <v>54</v>
      </c>
      <c r="D61" s="137">
        <f>Вед.2020!G116</f>
        <v>16216670</v>
      </c>
      <c r="E61" s="87"/>
      <c r="F61" s="85"/>
    </row>
    <row r="62" spans="1:6" ht="55.5" customHeight="1">
      <c r="A62" s="305" t="s">
        <v>306</v>
      </c>
      <c r="B62" s="306" t="s">
        <v>183</v>
      </c>
      <c r="C62" s="306"/>
      <c r="D62" s="307">
        <f>D63+D70</f>
        <v>50500</v>
      </c>
      <c r="E62" s="87"/>
      <c r="F62" s="85"/>
    </row>
    <row r="63" spans="1:6" ht="15" customHeight="1">
      <c r="A63" s="103" t="s">
        <v>169</v>
      </c>
      <c r="B63" s="198" t="s">
        <v>233</v>
      </c>
      <c r="C63" s="214"/>
      <c r="D63" s="215">
        <f>D64+D68</f>
        <v>41000</v>
      </c>
      <c r="E63" s="87"/>
      <c r="F63" s="85"/>
    </row>
    <row r="64" spans="1:6" ht="36" customHeight="1">
      <c r="A64" s="234" t="s">
        <v>37</v>
      </c>
      <c r="B64" s="66" t="s">
        <v>243</v>
      </c>
      <c r="C64" s="69"/>
      <c r="D64" s="183">
        <f>D66+D65+D67</f>
        <v>11000</v>
      </c>
      <c r="E64" s="87"/>
      <c r="F64" s="85"/>
    </row>
    <row r="65" spans="1:6" ht="36.75" customHeight="1">
      <c r="A65" s="116" t="s">
        <v>15</v>
      </c>
      <c r="B65" s="66" t="s">
        <v>243</v>
      </c>
      <c r="C65" s="69" t="s">
        <v>16</v>
      </c>
      <c r="D65" s="183">
        <v>7000</v>
      </c>
      <c r="E65" s="87"/>
      <c r="F65" s="85"/>
    </row>
    <row r="66" spans="1:6" ht="35.25" customHeight="1">
      <c r="A66" s="273" t="s">
        <v>25</v>
      </c>
      <c r="B66" s="66" t="s">
        <v>243</v>
      </c>
      <c r="C66" s="66" t="s">
        <v>26</v>
      </c>
      <c r="D66" s="183">
        <v>4000</v>
      </c>
      <c r="E66" s="87"/>
      <c r="F66" s="85"/>
    </row>
    <row r="67" spans="1:6" ht="20.25" customHeight="1">
      <c r="A67" s="138" t="s">
        <v>283</v>
      </c>
      <c r="B67" s="66" t="s">
        <v>243</v>
      </c>
      <c r="C67" s="66" t="s">
        <v>281</v>
      </c>
      <c r="D67" s="183">
        <v>0</v>
      </c>
      <c r="E67" s="87"/>
      <c r="F67" s="85"/>
    </row>
    <row r="68" spans="1:6" ht="34.5" customHeight="1">
      <c r="A68" s="230" t="s">
        <v>239</v>
      </c>
      <c r="B68" s="66" t="s">
        <v>266</v>
      </c>
      <c r="C68" s="66"/>
      <c r="D68" s="183">
        <f>D69</f>
        <v>30000</v>
      </c>
      <c r="E68" s="87"/>
      <c r="F68" s="85"/>
    </row>
    <row r="69" spans="1:6" ht="35.25" customHeight="1">
      <c r="A69" s="114" t="s">
        <v>25</v>
      </c>
      <c r="B69" s="66" t="s">
        <v>266</v>
      </c>
      <c r="C69" s="66" t="s">
        <v>26</v>
      </c>
      <c r="D69" s="183">
        <v>30000</v>
      </c>
      <c r="E69" s="87"/>
      <c r="F69" s="85"/>
    </row>
    <row r="70" spans="1:6" ht="19.5" customHeight="1">
      <c r="A70" s="107" t="s">
        <v>213</v>
      </c>
      <c r="B70" s="71" t="s">
        <v>256</v>
      </c>
      <c r="C70" s="71"/>
      <c r="D70" s="190">
        <f>D71</f>
        <v>9500</v>
      </c>
      <c r="E70" s="87"/>
      <c r="F70" s="85"/>
    </row>
    <row r="71" spans="1:6" ht="36" customHeight="1">
      <c r="A71" s="119" t="s">
        <v>78</v>
      </c>
      <c r="B71" s="66" t="s">
        <v>267</v>
      </c>
      <c r="C71" s="71"/>
      <c r="D71" s="190">
        <f>D72</f>
        <v>9500</v>
      </c>
      <c r="E71" s="87"/>
      <c r="F71" s="85"/>
    </row>
    <row r="72" spans="1:6" ht="36.75" customHeight="1">
      <c r="A72" s="114" t="s">
        <v>25</v>
      </c>
      <c r="B72" s="66" t="s">
        <v>267</v>
      </c>
      <c r="C72" s="71" t="s">
        <v>26</v>
      </c>
      <c r="D72" s="190">
        <f>[2]Вед.2019!G193</f>
        <v>9500</v>
      </c>
      <c r="E72" s="87"/>
      <c r="F72" s="85"/>
    </row>
    <row r="73" spans="1:6" ht="53.25" customHeight="1">
      <c r="A73" s="253" t="s">
        <v>309</v>
      </c>
      <c r="B73" s="232" t="s">
        <v>179</v>
      </c>
      <c r="C73" s="232"/>
      <c r="D73" s="233">
        <f>D74+D77</f>
        <v>9703600</v>
      </c>
      <c r="E73" s="87"/>
      <c r="F73" s="85"/>
    </row>
    <row r="74" spans="1:6" ht="33.75" customHeight="1">
      <c r="A74" s="220" t="s">
        <v>182</v>
      </c>
      <c r="B74" s="198" t="s">
        <v>180</v>
      </c>
      <c r="C74" s="198"/>
      <c r="D74" s="215">
        <f>D75</f>
        <v>521600</v>
      </c>
      <c r="E74" s="87"/>
      <c r="F74" s="85"/>
    </row>
    <row r="75" spans="1:6" ht="36.75" customHeight="1">
      <c r="A75" s="221" t="s">
        <v>48</v>
      </c>
      <c r="B75" s="69" t="s">
        <v>181</v>
      </c>
      <c r="C75" s="66"/>
      <c r="D75" s="185">
        <f>D76</f>
        <v>521600</v>
      </c>
      <c r="E75" s="87"/>
      <c r="F75" s="85"/>
    </row>
    <row r="76" spans="1:6" ht="37.5" customHeight="1">
      <c r="A76" s="146" t="s">
        <v>25</v>
      </c>
      <c r="B76" s="127" t="s">
        <v>181</v>
      </c>
      <c r="C76" s="272" t="s">
        <v>26</v>
      </c>
      <c r="D76" s="247">
        <v>521600</v>
      </c>
      <c r="E76" s="87"/>
      <c r="F76" s="85"/>
    </row>
    <row r="77" spans="1:6" ht="18" customHeight="1">
      <c r="A77" s="149" t="s">
        <v>292</v>
      </c>
      <c r="B77" s="127" t="s">
        <v>291</v>
      </c>
      <c r="C77" s="297"/>
      <c r="D77" s="137">
        <f>D78</f>
        <v>9182000</v>
      </c>
      <c r="E77" s="87"/>
      <c r="F77" s="85"/>
    </row>
    <row r="78" spans="1:6" ht="51" customHeight="1">
      <c r="A78" s="149" t="s">
        <v>304</v>
      </c>
      <c r="B78" s="127" t="s">
        <v>290</v>
      </c>
      <c r="C78" s="297" t="s">
        <v>320</v>
      </c>
      <c r="D78" s="137">
        <v>9182000</v>
      </c>
      <c r="E78" s="87"/>
      <c r="F78" s="85"/>
    </row>
    <row r="79" spans="1:6" ht="51" customHeight="1">
      <c r="A79" s="295" t="s">
        <v>307</v>
      </c>
      <c r="B79" s="296" t="s">
        <v>184</v>
      </c>
      <c r="C79" s="204"/>
      <c r="D79" s="298">
        <f>D81</f>
        <v>2000</v>
      </c>
      <c r="E79" s="87"/>
      <c r="F79" s="85"/>
    </row>
    <row r="80" spans="1:6" ht="18" customHeight="1">
      <c r="A80" s="140" t="s">
        <v>170</v>
      </c>
      <c r="B80" s="69" t="s">
        <v>185</v>
      </c>
      <c r="C80" s="69"/>
      <c r="D80" s="187">
        <f>D81</f>
        <v>2000</v>
      </c>
      <c r="E80" s="87"/>
      <c r="F80" s="85"/>
    </row>
    <row r="81" spans="1:6" ht="33.75" customHeight="1">
      <c r="A81" s="104" t="s">
        <v>37</v>
      </c>
      <c r="B81" s="71" t="s">
        <v>244</v>
      </c>
      <c r="C81" s="69"/>
      <c r="D81" s="187">
        <f>D82</f>
        <v>2000</v>
      </c>
      <c r="E81" s="87"/>
      <c r="F81" s="85"/>
    </row>
    <row r="82" spans="1:6" ht="36" customHeight="1">
      <c r="A82" s="105" t="s">
        <v>25</v>
      </c>
      <c r="B82" s="120" t="s">
        <v>244</v>
      </c>
      <c r="C82" s="69" t="s">
        <v>26</v>
      </c>
      <c r="D82" s="187">
        <f>[2]Вед.2019!G73</f>
        <v>2000</v>
      </c>
      <c r="E82" s="87"/>
      <c r="F82" s="85"/>
    </row>
    <row r="83" spans="1:6" ht="51" customHeight="1">
      <c r="A83" s="246" t="s">
        <v>317</v>
      </c>
      <c r="B83" s="124" t="s">
        <v>195</v>
      </c>
      <c r="C83" s="124"/>
      <c r="D83" s="136">
        <f>D84</f>
        <v>0</v>
      </c>
      <c r="E83" s="87"/>
      <c r="F83" s="85"/>
    </row>
    <row r="84" spans="1:6" ht="21.75" customHeight="1">
      <c r="A84" s="224" t="s">
        <v>238</v>
      </c>
      <c r="B84" s="248" t="s">
        <v>194</v>
      </c>
      <c r="C84" s="168"/>
      <c r="D84" s="249">
        <f>D85</f>
        <v>0</v>
      </c>
      <c r="E84" s="87"/>
      <c r="F84" s="85"/>
    </row>
    <row r="85" spans="1:6" ht="34.5" customHeight="1">
      <c r="A85" s="224" t="s">
        <v>237</v>
      </c>
      <c r="B85" s="226" t="s">
        <v>268</v>
      </c>
      <c r="C85" s="127"/>
      <c r="D85" s="223">
        <f>D86</f>
        <v>0</v>
      </c>
      <c r="E85" s="87"/>
      <c r="F85" s="85"/>
    </row>
    <row r="86" spans="1:6" ht="33.75" customHeight="1">
      <c r="A86" s="231" t="s">
        <v>235</v>
      </c>
      <c r="B86" s="227" t="s">
        <v>268</v>
      </c>
      <c r="C86" s="127" t="s">
        <v>26</v>
      </c>
      <c r="D86" s="223">
        <v>0</v>
      </c>
      <c r="E86" s="87"/>
      <c r="F86" s="85"/>
    </row>
    <row r="87" spans="1:6" ht="52.5" customHeight="1">
      <c r="A87" s="181" t="s">
        <v>322</v>
      </c>
      <c r="B87" s="68" t="s">
        <v>202</v>
      </c>
      <c r="C87" s="72"/>
      <c r="D87" s="182">
        <f>D88+D96+D100+D105</f>
        <v>14074319</v>
      </c>
      <c r="E87" s="87"/>
      <c r="F87" s="85"/>
    </row>
    <row r="88" spans="1:6" s="90" customFormat="1" ht="21.75" customHeight="1">
      <c r="A88" s="115" t="s">
        <v>197</v>
      </c>
      <c r="B88" s="66" t="s">
        <v>198</v>
      </c>
      <c r="C88" s="70"/>
      <c r="D88" s="183">
        <f>D89+D94</f>
        <v>9869708</v>
      </c>
      <c r="E88" s="88"/>
      <c r="F88" s="89"/>
    </row>
    <row r="89" spans="1:6" s="90" customFormat="1" ht="19.5" customHeight="1">
      <c r="A89" s="116" t="s">
        <v>64</v>
      </c>
      <c r="B89" s="66" t="s">
        <v>199</v>
      </c>
      <c r="C89" s="70"/>
      <c r="D89" s="183">
        <f>D90+D91+D93+D92</f>
        <v>8588930</v>
      </c>
      <c r="E89" s="88"/>
      <c r="F89" s="89"/>
    </row>
    <row r="90" spans="1:6" s="90" customFormat="1" ht="18" customHeight="1">
      <c r="A90" s="109" t="s">
        <v>65</v>
      </c>
      <c r="B90" s="66" t="s">
        <v>199</v>
      </c>
      <c r="C90" s="71" t="s">
        <v>66</v>
      </c>
      <c r="D90" s="183">
        <v>5292567</v>
      </c>
      <c r="E90" s="88"/>
      <c r="F90" s="89"/>
    </row>
    <row r="91" spans="1:6" s="90" customFormat="1" ht="32.25" customHeight="1">
      <c r="A91" s="114" t="s">
        <v>25</v>
      </c>
      <c r="B91" s="66" t="s">
        <v>199</v>
      </c>
      <c r="C91" s="66" t="s">
        <v>26</v>
      </c>
      <c r="D91" s="183">
        <v>3019363</v>
      </c>
      <c r="E91" s="88"/>
      <c r="F91" s="89"/>
    </row>
    <row r="92" spans="1:6" s="90" customFormat="1" ht="18" customHeight="1">
      <c r="A92" s="235" t="s">
        <v>241</v>
      </c>
      <c r="B92" s="66" t="s">
        <v>199</v>
      </c>
      <c r="C92" s="66" t="s">
        <v>242</v>
      </c>
      <c r="D92" s="183">
        <v>28000</v>
      </c>
      <c r="E92" s="88"/>
      <c r="F92" s="89"/>
    </row>
    <row r="93" spans="1:6" s="90" customFormat="1" ht="18" customHeight="1">
      <c r="A93" s="184" t="s">
        <v>27</v>
      </c>
      <c r="B93" s="66" t="s">
        <v>199</v>
      </c>
      <c r="C93" s="71" t="s">
        <v>28</v>
      </c>
      <c r="D93" s="190">
        <v>249000</v>
      </c>
      <c r="E93" s="88"/>
      <c r="F93" s="89"/>
    </row>
    <row r="94" spans="1:6" s="90" customFormat="1" ht="20.25" customHeight="1">
      <c r="A94" s="275" t="s">
        <v>200</v>
      </c>
      <c r="B94" s="69" t="s">
        <v>201</v>
      </c>
      <c r="C94" s="69"/>
      <c r="D94" s="222">
        <f>D95</f>
        <v>1280778</v>
      </c>
      <c r="E94" s="88"/>
      <c r="F94" s="89"/>
    </row>
    <row r="95" spans="1:6" s="90" customFormat="1" ht="33" customHeight="1">
      <c r="A95" s="277" t="s">
        <v>25</v>
      </c>
      <c r="B95" s="287" t="s">
        <v>201</v>
      </c>
      <c r="C95" s="287" t="s">
        <v>26</v>
      </c>
      <c r="D95" s="294">
        <v>1280778</v>
      </c>
      <c r="E95" s="88"/>
      <c r="F95" s="89"/>
    </row>
    <row r="96" spans="1:6" s="90" customFormat="1" ht="20.25" customHeight="1">
      <c r="A96" s="117" t="s">
        <v>203</v>
      </c>
      <c r="B96" s="66" t="s">
        <v>204</v>
      </c>
      <c r="C96" s="66"/>
      <c r="D96" s="183">
        <f>D97</f>
        <v>2600611</v>
      </c>
      <c r="E96" s="88"/>
      <c r="F96" s="89"/>
    </row>
    <row r="97" spans="1:6" s="90" customFormat="1" ht="36.75" customHeight="1">
      <c r="A97" s="116" t="s">
        <v>224</v>
      </c>
      <c r="B97" s="70" t="s">
        <v>205</v>
      </c>
      <c r="C97" s="71"/>
      <c r="D97" s="190">
        <f>D98+D99</f>
        <v>2600611</v>
      </c>
      <c r="E97" s="88"/>
      <c r="F97" s="89"/>
    </row>
    <row r="98" spans="1:6" s="90" customFormat="1" ht="32.25" customHeight="1">
      <c r="A98" s="116" t="s">
        <v>15</v>
      </c>
      <c r="B98" s="70" t="s">
        <v>205</v>
      </c>
      <c r="C98" s="71" t="s">
        <v>16</v>
      </c>
      <c r="D98" s="190">
        <v>2245811</v>
      </c>
      <c r="E98" s="88"/>
      <c r="F98" s="89"/>
    </row>
    <row r="99" spans="1:6" s="90" customFormat="1" ht="33" customHeight="1">
      <c r="A99" s="221" t="s">
        <v>25</v>
      </c>
      <c r="B99" s="70" t="s">
        <v>205</v>
      </c>
      <c r="C99" s="71" t="s">
        <v>26</v>
      </c>
      <c r="D99" s="190">
        <v>354800</v>
      </c>
      <c r="E99" s="88"/>
      <c r="F99" s="89"/>
    </row>
    <row r="100" spans="1:6" s="90" customFormat="1" ht="18.75" customHeight="1">
      <c r="A100" s="146" t="s">
        <v>276</v>
      </c>
      <c r="B100" s="351" t="s">
        <v>289</v>
      </c>
      <c r="C100" s="71"/>
      <c r="D100" s="190">
        <f>D103+D101</f>
        <v>1325000</v>
      </c>
      <c r="E100" s="88"/>
      <c r="F100" s="89"/>
    </row>
    <row r="101" spans="1:6" s="90" customFormat="1" ht="18.75" customHeight="1">
      <c r="A101" s="150" t="s">
        <v>777</v>
      </c>
      <c r="B101" s="70" t="s">
        <v>776</v>
      </c>
      <c r="C101" s="71"/>
      <c r="D101" s="190">
        <f>D102</f>
        <v>300000</v>
      </c>
      <c r="E101" s="88"/>
      <c r="F101" s="89"/>
    </row>
    <row r="102" spans="1:6" s="90" customFormat="1" ht="18.75" customHeight="1">
      <c r="A102" s="191" t="s">
        <v>53</v>
      </c>
      <c r="B102" s="70" t="s">
        <v>776</v>
      </c>
      <c r="C102" s="71" t="s">
        <v>54</v>
      </c>
      <c r="D102" s="190">
        <v>300000</v>
      </c>
      <c r="E102" s="88"/>
      <c r="F102" s="89"/>
    </row>
    <row r="103" spans="1:6" s="90" customFormat="1" ht="16.5" customHeight="1">
      <c r="A103" s="146" t="s">
        <v>358</v>
      </c>
      <c r="B103" s="70" t="s">
        <v>359</v>
      </c>
      <c r="C103" s="71"/>
      <c r="D103" s="190">
        <f>D104</f>
        <v>1025000</v>
      </c>
      <c r="E103" s="88"/>
      <c r="F103" s="89"/>
    </row>
    <row r="104" spans="1:6" s="90" customFormat="1" ht="35.25" customHeight="1">
      <c r="A104" s="221" t="s">
        <v>25</v>
      </c>
      <c r="B104" s="70" t="s">
        <v>359</v>
      </c>
      <c r="C104" s="71" t="s">
        <v>26</v>
      </c>
      <c r="D104" s="190">
        <v>1025000</v>
      </c>
      <c r="E104" s="88"/>
      <c r="F104" s="89"/>
    </row>
    <row r="105" spans="1:6" s="90" customFormat="1" ht="21" customHeight="1">
      <c r="A105" s="324" t="s">
        <v>779</v>
      </c>
      <c r="B105" s="351" t="s">
        <v>778</v>
      </c>
      <c r="C105" s="71"/>
      <c r="D105" s="190">
        <f>D106</f>
        <v>279000</v>
      </c>
      <c r="E105" s="88"/>
      <c r="F105" s="89"/>
    </row>
    <row r="106" spans="1:6" s="90" customFormat="1" ht="49.5" customHeight="1">
      <c r="A106" s="106" t="s">
        <v>789</v>
      </c>
      <c r="B106" s="351" t="s">
        <v>780</v>
      </c>
      <c r="C106" s="71"/>
      <c r="D106" s="190">
        <v>279000</v>
      </c>
      <c r="E106" s="88"/>
      <c r="F106" s="89"/>
    </row>
    <row r="107" spans="1:6" s="90" customFormat="1" ht="49.5" customHeight="1">
      <c r="A107" s="134" t="s">
        <v>318</v>
      </c>
      <c r="B107" s="72" t="s">
        <v>186</v>
      </c>
      <c r="C107" s="68"/>
      <c r="D107" s="189">
        <f>D108+D115</f>
        <v>389338.33999999997</v>
      </c>
      <c r="E107" s="88"/>
      <c r="F107" s="89"/>
    </row>
    <row r="108" spans="1:6" s="90" customFormat="1" ht="21" customHeight="1">
      <c r="A108" s="259" t="s">
        <v>209</v>
      </c>
      <c r="B108" s="250" t="s">
        <v>187</v>
      </c>
      <c r="C108" s="120"/>
      <c r="D108" s="222">
        <f>D109+D111+D113</f>
        <v>191500</v>
      </c>
      <c r="E108" s="88"/>
      <c r="F108" s="89"/>
    </row>
    <row r="109" spans="1:6" s="90" customFormat="1" ht="30.75" customHeight="1">
      <c r="A109" s="255" t="s">
        <v>210</v>
      </c>
      <c r="B109" s="256" t="s">
        <v>253</v>
      </c>
      <c r="C109" s="228"/>
      <c r="D109" s="229">
        <f>+ D110</f>
        <v>65000</v>
      </c>
      <c r="E109" s="88"/>
      <c r="F109" s="89"/>
    </row>
    <row r="110" spans="1:6" s="90" customFormat="1" ht="33.75" customHeight="1">
      <c r="A110" s="109" t="s">
        <v>236</v>
      </c>
      <c r="B110" s="70" t="s">
        <v>253</v>
      </c>
      <c r="C110" s="71" t="s">
        <v>234</v>
      </c>
      <c r="D110" s="190">
        <v>65000</v>
      </c>
      <c r="E110" s="88"/>
      <c r="F110" s="89"/>
    </row>
    <row r="111" spans="1:6" s="90" customFormat="1" ht="19.5" customHeight="1">
      <c r="A111" s="111" t="s">
        <v>73</v>
      </c>
      <c r="B111" s="70" t="s">
        <v>254</v>
      </c>
      <c r="C111" s="71"/>
      <c r="D111" s="190">
        <f>+D112</f>
        <v>120000</v>
      </c>
      <c r="E111" s="88"/>
      <c r="F111" s="89"/>
    </row>
    <row r="112" spans="1:6" s="90" customFormat="1" ht="33" customHeight="1">
      <c r="A112" s="109" t="s">
        <v>236</v>
      </c>
      <c r="B112" s="70" t="s">
        <v>254</v>
      </c>
      <c r="C112" s="71" t="s">
        <v>234</v>
      </c>
      <c r="D112" s="190">
        <v>120000</v>
      </c>
      <c r="E112" s="88"/>
      <c r="F112" s="89"/>
    </row>
    <row r="113" spans="1:6" s="90" customFormat="1" ht="31.5" customHeight="1">
      <c r="A113" s="114" t="s">
        <v>74</v>
      </c>
      <c r="B113" s="70" t="s">
        <v>255</v>
      </c>
      <c r="C113" s="75"/>
      <c r="D113" s="190">
        <f>+D114</f>
        <v>6500</v>
      </c>
      <c r="E113" s="88"/>
      <c r="F113" s="89"/>
    </row>
    <row r="114" spans="1:6" ht="37.5" customHeight="1">
      <c r="A114" s="221" t="s">
        <v>236</v>
      </c>
      <c r="B114" s="70" t="s">
        <v>255</v>
      </c>
      <c r="C114" s="71" t="s">
        <v>234</v>
      </c>
      <c r="D114" s="190">
        <v>6500</v>
      </c>
      <c r="E114" s="87"/>
      <c r="F114" s="85"/>
    </row>
    <row r="115" spans="1:6" ht="34.5" customHeight="1">
      <c r="A115" s="118" t="s">
        <v>207</v>
      </c>
      <c r="B115" s="70" t="s">
        <v>230</v>
      </c>
      <c r="C115" s="71"/>
      <c r="D115" s="190">
        <f>D116+D118</f>
        <v>197838.34</v>
      </c>
      <c r="E115" s="87"/>
      <c r="F115" s="85"/>
    </row>
    <row r="116" spans="1:6" ht="21.75" customHeight="1">
      <c r="A116" s="251" t="s">
        <v>208</v>
      </c>
      <c r="B116" s="250" t="s">
        <v>261</v>
      </c>
      <c r="C116" s="120"/>
      <c r="D116" s="222">
        <f>D117</f>
        <v>153900</v>
      </c>
      <c r="E116" s="87"/>
      <c r="F116" s="85"/>
    </row>
    <row r="117" spans="1:6" ht="19.5" customHeight="1">
      <c r="A117" s="146" t="s">
        <v>70</v>
      </c>
      <c r="B117" s="113" t="s">
        <v>261</v>
      </c>
      <c r="C117" s="129" t="s">
        <v>71</v>
      </c>
      <c r="D117" s="148">
        <v>153900</v>
      </c>
      <c r="E117" s="87"/>
      <c r="F117" s="85"/>
    </row>
    <row r="118" spans="1:6" ht="51.75" customHeight="1">
      <c r="A118" s="245" t="s">
        <v>271</v>
      </c>
      <c r="B118" s="113" t="s">
        <v>262</v>
      </c>
      <c r="C118" s="129"/>
      <c r="D118" s="148">
        <f>+D119</f>
        <v>43938.34</v>
      </c>
      <c r="E118" s="87"/>
      <c r="F118" s="85"/>
    </row>
    <row r="119" spans="1:6" ht="22.5" customHeight="1">
      <c r="A119" s="109" t="s">
        <v>65</v>
      </c>
      <c r="B119" s="113" t="s">
        <v>262</v>
      </c>
      <c r="C119" s="129" t="s">
        <v>66</v>
      </c>
      <c r="D119" s="148">
        <v>43938.34</v>
      </c>
      <c r="E119" s="87"/>
      <c r="F119" s="85"/>
    </row>
    <row r="120" spans="1:6" ht="51.75" customHeight="1">
      <c r="A120" s="141" t="s">
        <v>319</v>
      </c>
      <c r="B120" s="124" t="s">
        <v>190</v>
      </c>
      <c r="C120" s="124"/>
      <c r="D120" s="136">
        <f>D121</f>
        <v>1084011.95</v>
      </c>
      <c r="E120" s="87"/>
      <c r="F120" s="85"/>
    </row>
    <row r="121" spans="1:6" ht="17.25" customHeight="1">
      <c r="A121" s="112" t="s">
        <v>155</v>
      </c>
      <c r="B121" s="236" t="s">
        <v>191</v>
      </c>
      <c r="C121" s="236"/>
      <c r="D121" s="185">
        <f>D122+D124+D126</f>
        <v>1084011.95</v>
      </c>
      <c r="E121" s="87"/>
      <c r="F121" s="85"/>
    </row>
    <row r="122" spans="1:6" ht="31.5" customHeight="1">
      <c r="A122" s="203" t="s">
        <v>60</v>
      </c>
      <c r="B122" s="66" t="s">
        <v>192</v>
      </c>
      <c r="C122" s="66"/>
      <c r="D122" s="183">
        <f>D123</f>
        <v>580855</v>
      </c>
      <c r="E122" s="87"/>
      <c r="F122" s="85"/>
    </row>
    <row r="123" spans="1:6" ht="31.5" customHeight="1">
      <c r="A123" s="203" t="s">
        <v>25</v>
      </c>
      <c r="B123" s="66" t="s">
        <v>192</v>
      </c>
      <c r="C123" s="66" t="s">
        <v>26</v>
      </c>
      <c r="D123" s="183">
        <f>Вед.2020!G131</f>
        <v>580855</v>
      </c>
      <c r="E123" s="87"/>
      <c r="F123" s="85"/>
    </row>
    <row r="124" spans="1:6" ht="18.75" customHeight="1">
      <c r="A124" s="109" t="s">
        <v>46</v>
      </c>
      <c r="B124" s="66" t="s">
        <v>56</v>
      </c>
      <c r="C124" s="66"/>
      <c r="D124" s="183">
        <f>D125</f>
        <v>448505</v>
      </c>
      <c r="E124" s="87"/>
      <c r="F124" s="85"/>
    </row>
    <row r="125" spans="1:6" ht="33.75" customHeight="1">
      <c r="A125" s="109" t="s">
        <v>25</v>
      </c>
      <c r="B125" s="66" t="s">
        <v>56</v>
      </c>
      <c r="C125" s="66" t="s">
        <v>26</v>
      </c>
      <c r="D125" s="183">
        <f>Вед.2020!G133</f>
        <v>448505</v>
      </c>
      <c r="E125" s="87"/>
      <c r="F125" s="85"/>
    </row>
    <row r="126" spans="1:6" ht="20.25" customHeight="1">
      <c r="A126" s="257" t="s">
        <v>275</v>
      </c>
      <c r="B126" s="66" t="s">
        <v>274</v>
      </c>
      <c r="C126" s="66"/>
      <c r="D126" s="183">
        <f>D127</f>
        <v>54651.95</v>
      </c>
      <c r="E126" s="87"/>
      <c r="F126" s="85"/>
    </row>
    <row r="127" spans="1:6" ht="34.5" customHeight="1">
      <c r="A127" s="109" t="s">
        <v>25</v>
      </c>
      <c r="B127" s="66" t="s">
        <v>274</v>
      </c>
      <c r="C127" s="66" t="s">
        <v>26</v>
      </c>
      <c r="D127" s="183">
        <f>Вед.2020!G135</f>
        <v>54651.95</v>
      </c>
      <c r="E127" s="87"/>
      <c r="F127" s="85"/>
    </row>
    <row r="128" spans="1:6" ht="51.75" customHeight="1">
      <c r="A128" s="252" t="s">
        <v>310</v>
      </c>
      <c r="B128" s="290" t="s">
        <v>168</v>
      </c>
      <c r="C128" s="131"/>
      <c r="D128" s="283">
        <f>D129</f>
        <v>6306825</v>
      </c>
      <c r="E128" s="87"/>
      <c r="F128" s="85"/>
    </row>
    <row r="129" spans="1:6" ht="32.25" customHeight="1">
      <c r="A129" s="140" t="s">
        <v>324</v>
      </c>
      <c r="B129" s="279" t="s">
        <v>323</v>
      </c>
      <c r="C129" s="288"/>
      <c r="D129" s="289">
        <f>D133+D130+D136+D139</f>
        <v>6306825</v>
      </c>
      <c r="E129" s="87"/>
      <c r="F129" s="85"/>
    </row>
    <row r="130" spans="1:6" ht="66" customHeight="1">
      <c r="A130" s="140" t="s">
        <v>325</v>
      </c>
      <c r="B130" s="279" t="s">
        <v>326</v>
      </c>
      <c r="C130" s="288"/>
      <c r="D130" s="289">
        <f>D131+D132</f>
        <v>6243476.9000000004</v>
      </c>
      <c r="E130" s="87"/>
      <c r="F130" s="85"/>
    </row>
    <row r="131" spans="1:6" ht="37.5" customHeight="1">
      <c r="A131" s="109" t="s">
        <v>25</v>
      </c>
      <c r="B131" s="279" t="s">
        <v>326</v>
      </c>
      <c r="C131" s="299" t="s">
        <v>26</v>
      </c>
      <c r="D131" s="289">
        <v>0</v>
      </c>
      <c r="E131" s="87"/>
      <c r="F131" s="85"/>
    </row>
    <row r="132" spans="1:6" ht="18" customHeight="1">
      <c r="A132" s="349" t="s">
        <v>53</v>
      </c>
      <c r="B132" s="279" t="s">
        <v>326</v>
      </c>
      <c r="C132" s="299" t="s">
        <v>54</v>
      </c>
      <c r="D132" s="289">
        <v>6243476.9000000004</v>
      </c>
      <c r="E132" s="87"/>
      <c r="F132" s="85"/>
    </row>
    <row r="133" spans="1:6" ht="52.5" customHeight="1">
      <c r="A133" s="146" t="s">
        <v>328</v>
      </c>
      <c r="B133" s="279" t="s">
        <v>327</v>
      </c>
      <c r="C133" s="279"/>
      <c r="D133" s="284">
        <f>D134+D135</f>
        <v>31674.05</v>
      </c>
      <c r="E133" s="87"/>
      <c r="F133" s="85"/>
    </row>
    <row r="134" spans="1:6" ht="36.75" customHeight="1">
      <c r="A134" s="109" t="s">
        <v>25</v>
      </c>
      <c r="B134" s="279" t="s">
        <v>327</v>
      </c>
      <c r="C134" s="300" t="s">
        <v>26</v>
      </c>
      <c r="D134" s="284">
        <v>0</v>
      </c>
      <c r="E134" s="87"/>
      <c r="F134" s="85"/>
    </row>
    <row r="135" spans="1:6" ht="18.75" customHeight="1">
      <c r="A135" s="349" t="s">
        <v>53</v>
      </c>
      <c r="B135" s="279" t="s">
        <v>327</v>
      </c>
      <c r="C135" s="300" t="s">
        <v>54</v>
      </c>
      <c r="D135" s="278">
        <v>31674.05</v>
      </c>
      <c r="E135" s="87"/>
      <c r="F135" s="85"/>
    </row>
    <row r="136" spans="1:6" ht="33.75" customHeight="1">
      <c r="A136" s="321" t="s">
        <v>330</v>
      </c>
      <c r="B136" s="279" t="s">
        <v>329</v>
      </c>
      <c r="C136" s="279"/>
      <c r="D136" s="284">
        <f>D137+D138</f>
        <v>0</v>
      </c>
      <c r="E136" s="87"/>
      <c r="F136" s="85"/>
    </row>
    <row r="137" spans="1:6" ht="35.25" customHeight="1">
      <c r="A137" s="109" t="s">
        <v>25</v>
      </c>
      <c r="B137" s="279" t="s">
        <v>329</v>
      </c>
      <c r="C137" s="279" t="s">
        <v>26</v>
      </c>
      <c r="D137" s="284">
        <v>0</v>
      </c>
      <c r="E137" s="87"/>
      <c r="F137" s="85"/>
    </row>
    <row r="138" spans="1:6" ht="19.5" customHeight="1">
      <c r="A138" s="350" t="s">
        <v>53</v>
      </c>
      <c r="B138" s="279" t="s">
        <v>329</v>
      </c>
      <c r="C138" s="299" t="s">
        <v>54</v>
      </c>
      <c r="D138" s="289">
        <v>0</v>
      </c>
      <c r="E138" s="87"/>
      <c r="F138" s="85"/>
    </row>
    <row r="139" spans="1:6" ht="35.25" customHeight="1">
      <c r="A139" s="321" t="s">
        <v>330</v>
      </c>
      <c r="B139" s="279" t="s">
        <v>364</v>
      </c>
      <c r="C139" s="279"/>
      <c r="D139" s="284">
        <f>D140+D141</f>
        <v>31674.05</v>
      </c>
      <c r="E139" s="87"/>
      <c r="F139" s="85"/>
    </row>
    <row r="140" spans="1:6" ht="19.5" customHeight="1">
      <c r="A140" s="350" t="s">
        <v>53</v>
      </c>
      <c r="B140" s="279" t="s">
        <v>364</v>
      </c>
      <c r="C140" s="299" t="s">
        <v>54</v>
      </c>
      <c r="D140" s="289">
        <v>31674.05</v>
      </c>
      <c r="E140" s="87"/>
      <c r="F140" s="85"/>
    </row>
    <row r="141" spans="1:6" ht="53.25" customHeight="1">
      <c r="A141" s="301" t="s">
        <v>273</v>
      </c>
      <c r="B141" s="302" t="s">
        <v>212</v>
      </c>
      <c r="C141" s="303"/>
      <c r="D141" s="304">
        <f>D142</f>
        <v>0</v>
      </c>
      <c r="E141" s="87"/>
      <c r="F141" s="85"/>
    </row>
    <row r="142" spans="1:6" ht="18" customHeight="1">
      <c r="A142" s="274" t="s">
        <v>276</v>
      </c>
      <c r="B142" s="69" t="s">
        <v>278</v>
      </c>
      <c r="C142" s="225"/>
      <c r="D142" s="137">
        <f>D143</f>
        <v>0</v>
      </c>
      <c r="E142" s="87"/>
      <c r="F142" s="85"/>
    </row>
    <row r="143" spans="1:6" ht="20.25" customHeight="1">
      <c r="A143" s="149" t="s">
        <v>277</v>
      </c>
      <c r="B143" s="66" t="s">
        <v>279</v>
      </c>
      <c r="C143" s="127"/>
      <c r="D143" s="137">
        <f>D144</f>
        <v>0</v>
      </c>
      <c r="E143" s="87"/>
      <c r="F143" s="85"/>
    </row>
    <row r="144" spans="1:6" ht="39.75" customHeight="1">
      <c r="A144" s="274" t="s">
        <v>25</v>
      </c>
      <c r="B144" s="69" t="s">
        <v>279</v>
      </c>
      <c r="C144" s="225" t="s">
        <v>26</v>
      </c>
      <c r="D144" s="137">
        <v>0</v>
      </c>
      <c r="E144" s="87"/>
      <c r="F144" s="85"/>
    </row>
    <row r="145" spans="1:6" ht="36.75" customHeight="1">
      <c r="A145" s="206" t="s">
        <v>58</v>
      </c>
      <c r="B145" s="207" t="s">
        <v>156</v>
      </c>
      <c r="C145" s="208"/>
      <c r="D145" s="209">
        <f>D146+D149+D152+D160</f>
        <v>6294437</v>
      </c>
      <c r="E145" s="87"/>
      <c r="F145" s="85"/>
    </row>
    <row r="146" spans="1:6" ht="41.25" customHeight="1">
      <c r="A146" s="181" t="s">
        <v>19</v>
      </c>
      <c r="B146" s="101" t="s">
        <v>159</v>
      </c>
      <c r="C146" s="64"/>
      <c r="D146" s="182">
        <f>D147</f>
        <v>441896</v>
      </c>
      <c r="E146" s="87"/>
      <c r="F146" s="85"/>
    </row>
    <row r="147" spans="1:6" ht="36" customHeight="1">
      <c r="A147" s="102" t="s">
        <v>20</v>
      </c>
      <c r="B147" s="100" t="s">
        <v>160</v>
      </c>
      <c r="C147" s="66"/>
      <c r="D147" s="183">
        <f>D148</f>
        <v>441896</v>
      </c>
      <c r="E147" s="87"/>
      <c r="F147" s="85"/>
    </row>
    <row r="148" spans="1:6" ht="35.25" customHeight="1">
      <c r="A148" s="102" t="s">
        <v>15</v>
      </c>
      <c r="B148" s="100" t="s">
        <v>160</v>
      </c>
      <c r="C148" s="66" t="s">
        <v>16</v>
      </c>
      <c r="D148" s="183">
        <v>441896</v>
      </c>
      <c r="E148" s="87"/>
      <c r="F148" s="85"/>
    </row>
    <row r="149" spans="1:6" ht="36" customHeight="1">
      <c r="A149" s="211" t="s">
        <v>13</v>
      </c>
      <c r="B149" s="216" t="s">
        <v>157</v>
      </c>
      <c r="C149" s="212"/>
      <c r="D149" s="213">
        <f>D150</f>
        <v>1226285</v>
      </c>
      <c r="E149" s="87"/>
      <c r="F149" s="85"/>
    </row>
    <row r="150" spans="1:6" s="90" customFormat="1" ht="18" customHeight="1">
      <c r="A150" s="217" t="s">
        <v>14</v>
      </c>
      <c r="B150" s="218" t="s">
        <v>158</v>
      </c>
      <c r="C150" s="198"/>
      <c r="D150" s="215">
        <f>D151</f>
        <v>1226285</v>
      </c>
      <c r="E150" s="88"/>
      <c r="F150" s="89"/>
    </row>
    <row r="151" spans="1:6" s="90" customFormat="1" ht="32.25" customHeight="1">
      <c r="A151" s="102" t="s">
        <v>15</v>
      </c>
      <c r="B151" s="100" t="s">
        <v>158</v>
      </c>
      <c r="C151" s="66" t="s">
        <v>16</v>
      </c>
      <c r="D151" s="183">
        <v>1226285</v>
      </c>
      <c r="E151" s="88"/>
      <c r="F151" s="89"/>
    </row>
    <row r="152" spans="1:6" s="90" customFormat="1" ht="18.75" customHeight="1">
      <c r="A152" s="181" t="s">
        <v>23</v>
      </c>
      <c r="B152" s="101" t="s">
        <v>161</v>
      </c>
      <c r="C152" s="64"/>
      <c r="D152" s="182">
        <f>D153+D156</f>
        <v>4143356</v>
      </c>
      <c r="E152" s="88"/>
      <c r="F152" s="89"/>
    </row>
    <row r="153" spans="1:6" s="90" customFormat="1" ht="21" customHeight="1">
      <c r="A153" s="102" t="s">
        <v>24</v>
      </c>
      <c r="B153" s="100" t="s">
        <v>162</v>
      </c>
      <c r="C153" s="66"/>
      <c r="D153" s="183">
        <f>D154+D155+D158+D159</f>
        <v>4142356</v>
      </c>
      <c r="E153" s="88"/>
      <c r="F153" s="89"/>
    </row>
    <row r="154" spans="1:6" ht="33.75" customHeight="1">
      <c r="A154" s="102" t="s">
        <v>15</v>
      </c>
      <c r="B154" s="100" t="s">
        <v>162</v>
      </c>
      <c r="C154" s="66" t="s">
        <v>16</v>
      </c>
      <c r="D154" s="183">
        <v>2814884</v>
      </c>
      <c r="E154" s="87"/>
      <c r="F154" s="85"/>
    </row>
    <row r="155" spans="1:6" ht="34.5" customHeight="1">
      <c r="A155" s="105" t="s">
        <v>25</v>
      </c>
      <c r="B155" s="100" t="s">
        <v>162</v>
      </c>
      <c r="C155" s="66" t="s">
        <v>26</v>
      </c>
      <c r="D155" s="183">
        <v>1234272</v>
      </c>
      <c r="E155" s="87"/>
      <c r="F155" s="85"/>
    </row>
    <row r="156" spans="1:6" ht="51.75" customHeight="1">
      <c r="A156" s="140" t="s">
        <v>294</v>
      </c>
      <c r="B156" s="100" t="s">
        <v>295</v>
      </c>
      <c r="C156" s="66"/>
      <c r="D156" s="183">
        <f>D157</f>
        <v>1000</v>
      </c>
      <c r="E156" s="87"/>
      <c r="F156" s="85"/>
    </row>
    <row r="157" spans="1:6" ht="16.5" customHeight="1">
      <c r="A157" s="105" t="s">
        <v>25</v>
      </c>
      <c r="B157" s="100" t="s">
        <v>295</v>
      </c>
      <c r="C157" s="66" t="s">
        <v>26</v>
      </c>
      <c r="D157" s="183">
        <v>1000</v>
      </c>
      <c r="E157" s="87"/>
      <c r="F157" s="85"/>
    </row>
    <row r="158" spans="1:6" ht="18" customHeight="1">
      <c r="A158" s="184" t="s">
        <v>27</v>
      </c>
      <c r="B158" s="100" t="s">
        <v>162</v>
      </c>
      <c r="C158" s="66" t="s">
        <v>28</v>
      </c>
      <c r="D158" s="183">
        <v>88200</v>
      </c>
      <c r="E158" s="87"/>
      <c r="F158" s="85"/>
    </row>
    <row r="159" spans="1:6" ht="16.5" customHeight="1">
      <c r="A159" s="235" t="s">
        <v>241</v>
      </c>
      <c r="B159" s="100" t="s">
        <v>162</v>
      </c>
      <c r="C159" s="236" t="s">
        <v>242</v>
      </c>
      <c r="D159" s="185">
        <v>5000</v>
      </c>
      <c r="E159" s="87"/>
      <c r="F159" s="85"/>
    </row>
    <row r="160" spans="1:6" ht="18" customHeight="1">
      <c r="A160" s="181" t="s">
        <v>29</v>
      </c>
      <c r="B160" s="64" t="s">
        <v>164</v>
      </c>
      <c r="C160" s="68"/>
      <c r="D160" s="182">
        <f>D161+D163+D166+D169</f>
        <v>482900</v>
      </c>
      <c r="E160" s="87"/>
      <c r="F160" s="85"/>
    </row>
    <row r="161" spans="1:6" ht="37.5" customHeight="1">
      <c r="A161" s="102" t="s">
        <v>40</v>
      </c>
      <c r="B161" s="66" t="s">
        <v>165</v>
      </c>
      <c r="C161" s="71"/>
      <c r="D161" s="183">
        <f>D162</f>
        <v>25000</v>
      </c>
      <c r="E161" s="87"/>
      <c r="F161" s="85"/>
    </row>
    <row r="162" spans="1:6" ht="20.25" customHeight="1">
      <c r="A162" s="102" t="s">
        <v>41</v>
      </c>
      <c r="B162" s="66" t="s">
        <v>165</v>
      </c>
      <c r="C162" s="71" t="s">
        <v>42</v>
      </c>
      <c r="D162" s="183">
        <f>[2]Вед.2019!G42</f>
        <v>25000</v>
      </c>
      <c r="E162" s="87"/>
      <c r="F162" s="85"/>
    </row>
    <row r="163" spans="1:6" ht="19.5" customHeight="1">
      <c r="A163" s="102" t="s">
        <v>31</v>
      </c>
      <c r="B163" s="66" t="s">
        <v>167</v>
      </c>
      <c r="C163" s="66"/>
      <c r="D163" s="183">
        <f>D165+D164</f>
        <v>120000</v>
      </c>
      <c r="E163" s="87"/>
      <c r="F163" s="85"/>
    </row>
    <row r="164" spans="1:6" ht="18" customHeight="1">
      <c r="A164" s="285" t="s">
        <v>282</v>
      </c>
      <c r="B164" s="66" t="s">
        <v>167</v>
      </c>
      <c r="C164" s="69" t="s">
        <v>242</v>
      </c>
      <c r="D164" s="187">
        <v>4000</v>
      </c>
      <c r="E164" s="87"/>
      <c r="F164" s="85"/>
    </row>
    <row r="165" spans="1:6" ht="18.75" customHeight="1">
      <c r="A165" s="138" t="s">
        <v>27</v>
      </c>
      <c r="B165" s="272" t="s">
        <v>167</v>
      </c>
      <c r="C165" s="69" t="s">
        <v>28</v>
      </c>
      <c r="D165" s="187">
        <v>116000</v>
      </c>
      <c r="E165" s="87"/>
      <c r="F165" s="85"/>
    </row>
    <row r="166" spans="1:6" ht="34.5" customHeight="1">
      <c r="A166" s="197" t="s">
        <v>34</v>
      </c>
      <c r="B166" s="198" t="s">
        <v>280</v>
      </c>
      <c r="C166" s="199"/>
      <c r="D166" s="200">
        <f>D167+D168</f>
        <v>316900</v>
      </c>
      <c r="E166" s="87"/>
      <c r="F166" s="85"/>
    </row>
    <row r="167" spans="1:6" ht="35.25" customHeight="1">
      <c r="A167" s="102" t="s">
        <v>15</v>
      </c>
      <c r="B167" s="66" t="s">
        <v>280</v>
      </c>
      <c r="C167" s="66" t="s">
        <v>16</v>
      </c>
      <c r="D167" s="183">
        <v>308700</v>
      </c>
      <c r="E167" s="87"/>
      <c r="F167" s="85"/>
    </row>
    <row r="168" spans="1:6" ht="35.25" customHeight="1">
      <c r="A168" s="195" t="s">
        <v>25</v>
      </c>
      <c r="B168" s="196" t="s">
        <v>280</v>
      </c>
      <c r="C168" s="196" t="s">
        <v>26</v>
      </c>
      <c r="D168" s="194">
        <v>8200</v>
      </c>
      <c r="E168" s="87"/>
      <c r="F168" s="85"/>
    </row>
    <row r="169" spans="1:6" ht="35.25" customHeight="1">
      <c r="A169" s="138" t="s">
        <v>775</v>
      </c>
      <c r="B169" s="196" t="s">
        <v>774</v>
      </c>
      <c r="C169" s="196"/>
      <c r="D169" s="194">
        <f>D170</f>
        <v>21000</v>
      </c>
      <c r="E169" s="87"/>
      <c r="F169" s="85"/>
    </row>
    <row r="170" spans="1:6" ht="36" customHeight="1">
      <c r="A170" s="102" t="s">
        <v>15</v>
      </c>
      <c r="B170" s="196" t="s">
        <v>774</v>
      </c>
      <c r="C170" s="196" t="s">
        <v>16</v>
      </c>
      <c r="D170" s="194">
        <v>21000</v>
      </c>
      <c r="E170" s="87"/>
      <c r="F170" s="85"/>
    </row>
    <row r="171" spans="1:6" ht="16.5" customHeight="1" thickBot="1">
      <c r="A171" s="240" t="s">
        <v>59</v>
      </c>
      <c r="B171" s="241"/>
      <c r="C171" s="242"/>
      <c r="D171" s="243">
        <f>D19+D145</f>
        <v>59736889.290000007</v>
      </c>
      <c r="E171" s="87"/>
      <c r="F171" s="85"/>
    </row>
    <row r="172" spans="1:6" ht="18.75">
      <c r="E172" s="87"/>
      <c r="F172" s="85"/>
    </row>
    <row r="173" spans="1:6" ht="18.75">
      <c r="E173" s="87"/>
      <c r="F173" s="85"/>
    </row>
    <row r="174" spans="1:6" ht="18.75">
      <c r="E174" s="87"/>
      <c r="F174" s="85"/>
    </row>
    <row r="175" spans="1:6" ht="18.75">
      <c r="E175" s="87"/>
      <c r="F175" s="85"/>
    </row>
    <row r="176" spans="1:6" ht="18.75">
      <c r="E176" s="87"/>
      <c r="F176" s="85"/>
    </row>
    <row r="177" spans="5:6" ht="18.75">
      <c r="E177" s="87"/>
      <c r="F177" s="85"/>
    </row>
    <row r="178" spans="5:6" ht="18.75">
      <c r="E178" s="87"/>
      <c r="F178" s="85"/>
    </row>
    <row r="179" spans="5:6" ht="18.75">
      <c r="E179" s="87"/>
      <c r="F179" s="85"/>
    </row>
    <row r="180" spans="5:6" ht="24.75" customHeight="1">
      <c r="E180" s="87"/>
      <c r="F180" s="85"/>
    </row>
    <row r="181" spans="5:6" ht="20.25" customHeight="1">
      <c r="E181" s="87"/>
      <c r="F181" s="85"/>
    </row>
    <row r="182" spans="5:6" ht="21" customHeight="1">
      <c r="E182" s="87"/>
      <c r="F182" s="85"/>
    </row>
    <row r="183" spans="5:6" ht="17.25" customHeight="1">
      <c r="E183" s="87"/>
      <c r="F183" s="85"/>
    </row>
    <row r="184" spans="5:6" ht="24.75" customHeight="1">
      <c r="E184" s="87"/>
      <c r="F184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466" t="s">
        <v>83</v>
      </c>
      <c r="C2" s="46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467" t="s">
        <v>89</v>
      </c>
      <c r="B13" s="467"/>
      <c r="C13" s="467"/>
      <c r="D13" s="467"/>
      <c r="E13" s="92"/>
      <c r="F13" s="92"/>
    </row>
    <row r="14" spans="1:256" ht="15.75" customHeight="1">
      <c r="A14" s="467" t="s">
        <v>90</v>
      </c>
      <c r="B14" s="467"/>
      <c r="C14" s="467"/>
      <c r="D14" s="467"/>
    </row>
    <row r="15" spans="1:256" ht="15.75" customHeight="1">
      <c r="A15" s="467" t="s">
        <v>91</v>
      </c>
      <c r="B15" s="467"/>
      <c r="C15" s="467"/>
      <c r="D15" s="467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465" t="s">
        <v>94</v>
      </c>
      <c r="B20" s="95" t="s">
        <v>112</v>
      </c>
      <c r="C20" s="96">
        <f>C22-C23</f>
        <v>5340000</v>
      </c>
    </row>
    <row r="21" spans="1:6">
      <c r="A21" s="465"/>
      <c r="B21" s="97" t="s">
        <v>95</v>
      </c>
      <c r="C21" s="98"/>
    </row>
    <row r="22" spans="1:6" ht="47.25">
      <c r="A22" s="465"/>
      <c r="B22" s="99" t="s">
        <v>96</v>
      </c>
      <c r="C22" s="96">
        <v>5500000</v>
      </c>
    </row>
    <row r="23" spans="1:6" ht="47.25">
      <c r="A23" s="465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2020</vt:lpstr>
      <vt:lpstr>Доходы 2020</vt:lpstr>
      <vt:lpstr>Вед.2020</vt:lpstr>
      <vt:lpstr>Ф2020</vt:lpstr>
      <vt:lpstr>МЦП по ЦСР - 2020</vt:lpstr>
      <vt:lpstr>кредиты</vt:lpstr>
      <vt:lpstr>'источ. 2020'!Excel_BuiltIn_Print_Area</vt:lpstr>
      <vt:lpstr>'Доходы 2020'!Область_печати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2020-07-13T08:35:21Z</cp:lastPrinted>
  <dcterms:created xsi:type="dcterms:W3CDTF">2020-07-22T08:00:51Z</dcterms:created>
  <dcterms:modified xsi:type="dcterms:W3CDTF">2020-07-22T08:00:51Z</dcterms:modified>
</cp:coreProperties>
</file>