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20" windowWidth="16380" windowHeight="6570" tabRatio="697" firstSheet="5" activeTab="12"/>
  </bookViews>
  <sheets>
    <sheet name="источ. 2021" sheetId="1" r:id="rId1"/>
    <sheet name="источ. 2022-2023" sheetId="2" r:id="rId2"/>
    <sheet name="Приложенние 2" sheetId="16" r:id="rId3"/>
    <sheet name="Доходы 2021" sheetId="24" r:id="rId4"/>
    <sheet name="Доходы 2022-2023" sheetId="25" r:id="rId5"/>
    <sheet name="Адм.доходов " sheetId="35" r:id="rId6"/>
    <sheet name="Адм.источников" sheetId="18" r:id="rId7"/>
    <sheet name="Вед.2020" sheetId="30" r:id="rId8"/>
    <sheet name="Вед.2022-2023 " sheetId="31" r:id="rId9"/>
    <sheet name="Ф2021" sheetId="22" r:id="rId10"/>
    <sheet name="Ф2022-2023 " sheetId="32" r:id="rId11"/>
    <sheet name="МЦП по ЦСР - 2020 " sheetId="29" r:id="rId12"/>
    <sheet name="МЦП по ЦСР - 2022-2023" sheetId="34" r:id="rId13"/>
    <sheet name="кредиты" sheetId="12" state="hidden" r:id="rId14"/>
  </sheets>
  <externalReferences>
    <externalReference r:id="rId15"/>
    <externalReference r:id="rId16"/>
    <externalReference r:id="rId17"/>
  </externalReferences>
  <definedNames>
    <definedName name="Excel_BuiltIn_Print_Area" localSheetId="7">[2]Ф2019!$A$1:$C$654</definedName>
    <definedName name="Excel_BuiltIn_Print_Area" localSheetId="8">[2]Ф2019!$A$1:$C$654</definedName>
    <definedName name="Excel_BuiltIn_Print_Area" localSheetId="0">'источ. 2021'!$A$2:$F$50</definedName>
    <definedName name="Excel_BuiltIn_Print_Area" localSheetId="11">[2]кредиты!$A$1:$F$35</definedName>
    <definedName name="Excel_BuiltIn_Print_Area" localSheetId="12">[2]кредиты!$A$1:$F$35</definedName>
    <definedName name="Excel_BuiltIn_Print_Area" localSheetId="9">#REF!</definedName>
    <definedName name="Excel_BuiltIn_Print_Area" localSheetId="10">#REF!</definedName>
    <definedName name="_xlnm.Print_Area" localSheetId="5">'Адм.доходов '!$A$1:$C$41</definedName>
    <definedName name="_xlnm.Print_Area" localSheetId="6">Адм.источников!$A$1:$C$21</definedName>
    <definedName name="_xlnm.Print_Area" localSheetId="3">'Доходы 2021'!$A$1:$C$224</definedName>
    <definedName name="_xlnm.Print_Area" localSheetId="4">'Доходы 2022-2023'!$A$1:$D$224</definedName>
    <definedName name="_xlnm.Print_Area" localSheetId="0">'источ. 2021'!$A$1:$F$50</definedName>
    <definedName name="_xlnm.Print_Area" localSheetId="1">'источ. 2022-2023'!$A$1:$F$48</definedName>
    <definedName name="_xlnm.Print_Area" localSheetId="11">'МЦП по ЦСР - 2020 '!$A$1:$E$174</definedName>
    <definedName name="_xlnm.Print_Area" localSheetId="12">'МЦП по ЦСР - 2022-2023'!$A$1:$F$174</definedName>
    <definedName name="_xlnm.Print_Area" localSheetId="2">'Приложенние 2'!$A$1:$B$15</definedName>
    <definedName name="_xlnm.Print_Area" localSheetId="9">Ф2021!$A$1:$F$578</definedName>
    <definedName name="_xlnm.Print_Area" localSheetId="10">'Ф2022-2023 '!$A$1:$G$578</definedName>
  </definedNames>
  <calcPr calcId="125725"/>
</workbook>
</file>

<file path=xl/calcChain.xml><?xml version="1.0" encoding="utf-8"?>
<calcChain xmlns="http://schemas.openxmlformats.org/spreadsheetml/2006/main">
  <c r="C96" i="25"/>
  <c r="D171" i="34"/>
  <c r="D168"/>
  <c r="D165"/>
  <c r="D163"/>
  <c r="D162"/>
  <c r="D158"/>
  <c r="D155"/>
  <c r="D154"/>
  <c r="D152"/>
  <c r="D151"/>
  <c r="D149"/>
  <c r="D148"/>
  <c r="D145"/>
  <c r="D144"/>
  <c r="D143"/>
  <c r="D141"/>
  <c r="D140"/>
  <c r="D139"/>
  <c r="D137"/>
  <c r="D136"/>
  <c r="D135"/>
  <c r="D133"/>
  <c r="D131"/>
  <c r="D129"/>
  <c r="D125"/>
  <c r="D123"/>
  <c r="D122"/>
  <c r="D120"/>
  <c r="D115"/>
  <c r="D114"/>
  <c r="D118"/>
  <c r="D116"/>
  <c r="D112"/>
  <c r="D111"/>
  <c r="D109"/>
  <c r="D108"/>
  <c r="D106"/>
  <c r="D104"/>
  <c r="D103"/>
  <c r="D100"/>
  <c r="D99"/>
  <c r="D97"/>
  <c r="D92"/>
  <c r="D91"/>
  <c r="D88"/>
  <c r="D87"/>
  <c r="D83"/>
  <c r="D85"/>
  <c r="D84"/>
  <c r="D81"/>
  <c r="D79"/>
  <c r="D77"/>
  <c r="D75"/>
  <c r="D74"/>
  <c r="D73"/>
  <c r="D71"/>
  <c r="D70"/>
  <c r="D68"/>
  <c r="D64"/>
  <c r="D63"/>
  <c r="D62"/>
  <c r="D60"/>
  <c r="D59"/>
  <c r="D49"/>
  <c r="D57"/>
  <c r="D56"/>
  <c r="D54"/>
  <c r="D51"/>
  <c r="D50"/>
  <c r="D47"/>
  <c r="D46"/>
  <c r="D44"/>
  <c r="D43"/>
  <c r="D39"/>
  <c r="D38"/>
  <c r="D34"/>
  <c r="D33"/>
  <c r="D29"/>
  <c r="D31"/>
  <c r="D30"/>
  <c r="D26"/>
  <c r="D25"/>
  <c r="D24"/>
  <c r="D22"/>
  <c r="D21"/>
  <c r="D20"/>
  <c r="E171"/>
  <c r="E168"/>
  <c r="E165"/>
  <c r="E164"/>
  <c r="E163"/>
  <c r="E162"/>
  <c r="E158"/>
  <c r="E156"/>
  <c r="E155"/>
  <c r="E154"/>
  <c r="E147"/>
  <c r="E152"/>
  <c r="E151"/>
  <c r="E149"/>
  <c r="E148"/>
  <c r="E145"/>
  <c r="E144"/>
  <c r="E143"/>
  <c r="E141"/>
  <c r="E140"/>
  <c r="E139"/>
  <c r="E137"/>
  <c r="E136"/>
  <c r="E135"/>
  <c r="E134"/>
  <c r="E133"/>
  <c r="E128"/>
  <c r="E127"/>
  <c r="E131"/>
  <c r="E129"/>
  <c r="E125"/>
  <c r="E123"/>
  <c r="E122"/>
  <c r="E120"/>
  <c r="E118"/>
  <c r="E116"/>
  <c r="E115"/>
  <c r="E114"/>
  <c r="E112"/>
  <c r="E111"/>
  <c r="E109"/>
  <c r="E108"/>
  <c r="E106"/>
  <c r="E104"/>
  <c r="E103"/>
  <c r="E100"/>
  <c r="E99"/>
  <c r="E97"/>
  <c r="E92"/>
  <c r="E91"/>
  <c r="E88"/>
  <c r="E87"/>
  <c r="E83"/>
  <c r="E85"/>
  <c r="E84"/>
  <c r="E82"/>
  <c r="E81"/>
  <c r="E79"/>
  <c r="E77"/>
  <c r="E75"/>
  <c r="E74"/>
  <c r="E73"/>
  <c r="E72"/>
  <c r="E71"/>
  <c r="E70"/>
  <c r="E62"/>
  <c r="E68"/>
  <c r="E64"/>
  <c r="E63"/>
  <c r="E60"/>
  <c r="E59"/>
  <c r="E49"/>
  <c r="E57"/>
  <c r="E56"/>
  <c r="E54"/>
  <c r="E50"/>
  <c r="E51"/>
  <c r="E47"/>
  <c r="E46"/>
  <c r="E44"/>
  <c r="E43"/>
  <c r="E39"/>
  <c r="E38"/>
  <c r="E37"/>
  <c r="E34"/>
  <c r="E33"/>
  <c r="E31"/>
  <c r="E30"/>
  <c r="E26"/>
  <c r="E25"/>
  <c r="E24"/>
  <c r="E22"/>
  <c r="E21"/>
  <c r="E20"/>
  <c r="D143" i="29"/>
  <c r="D144"/>
  <c r="D145"/>
  <c r="D141"/>
  <c r="D140"/>
  <c r="D139"/>
  <c r="D137"/>
  <c r="D34"/>
  <c r="D33"/>
  <c r="D26"/>
  <c r="D43" i="32"/>
  <c r="D40"/>
  <c r="D38"/>
  <c r="D35"/>
  <c r="D30"/>
  <c r="D27"/>
  <c r="D24"/>
  <c r="D23"/>
  <c r="D22" s="1"/>
  <c r="D45" s="1"/>
  <c r="D16"/>
  <c r="E43"/>
  <c r="E38"/>
  <c r="E35"/>
  <c r="E27"/>
  <c r="E24"/>
  <c r="E23"/>
  <c r="E22" s="1"/>
  <c r="E45" s="1"/>
  <c r="E17"/>
  <c r="D44" i="22"/>
  <c r="D41"/>
  <c r="D40" s="1"/>
  <c r="D37"/>
  <c r="D21"/>
  <c r="D25"/>
  <c r="D23"/>
  <c r="D19"/>
  <c r="D18"/>
  <c r="D17"/>
  <c r="H159" i="31"/>
  <c r="G159"/>
  <c r="H94"/>
  <c r="G94"/>
  <c r="G211"/>
  <c r="G210"/>
  <c r="G208"/>
  <c r="G207"/>
  <c r="G203"/>
  <c r="G202"/>
  <c r="G199"/>
  <c r="G198"/>
  <c r="G197"/>
  <c r="G193"/>
  <c r="G192"/>
  <c r="G190"/>
  <c r="G188"/>
  <c r="G186"/>
  <c r="G182"/>
  <c r="G181"/>
  <c r="G180"/>
  <c r="G177"/>
  <c r="G176"/>
  <c r="G175"/>
  <c r="G174"/>
  <c r="G170"/>
  <c r="G169"/>
  <c r="G168"/>
  <c r="G167"/>
  <c r="G165"/>
  <c r="G164"/>
  <c r="G163"/>
  <c r="G161"/>
  <c r="G155"/>
  <c r="G154"/>
  <c r="G136"/>
  <c r="G135"/>
  <c r="G134"/>
  <c r="G152"/>
  <c r="G151"/>
  <c r="G149"/>
  <c r="G146"/>
  <c r="G147"/>
  <c r="G143"/>
  <c r="G138"/>
  <c r="G131"/>
  <c r="G130"/>
  <c r="G129"/>
  <c r="G128"/>
  <c r="G126"/>
  <c r="G125"/>
  <c r="G124"/>
  <c r="G122"/>
  <c r="G121"/>
  <c r="G120"/>
  <c r="G118"/>
  <c r="G113"/>
  <c r="G112"/>
  <c r="G101"/>
  <c r="G116"/>
  <c r="G114"/>
  <c r="G108"/>
  <c r="G107"/>
  <c r="G106"/>
  <c r="G104"/>
  <c r="G103"/>
  <c r="G102"/>
  <c r="G99"/>
  <c r="G98"/>
  <c r="G96"/>
  <c r="G95"/>
  <c r="G91"/>
  <c r="G90"/>
  <c r="G89"/>
  <c r="G88"/>
  <c r="G87"/>
  <c r="G85"/>
  <c r="G84"/>
  <c r="G83"/>
  <c r="G82"/>
  <c r="G81"/>
  <c r="G77"/>
  <c r="G76"/>
  <c r="G75"/>
  <c r="G74"/>
  <c r="G72"/>
  <c r="G70"/>
  <c r="G66"/>
  <c r="G65"/>
  <c r="G64"/>
  <c r="G63"/>
  <c r="G59"/>
  <c r="G57"/>
  <c r="G56"/>
  <c r="G55"/>
  <c r="G58"/>
  <c r="G53"/>
  <c r="G52"/>
  <c r="G51"/>
  <c r="G48"/>
  <c r="G47"/>
  <c r="G46"/>
  <c r="G45"/>
  <c r="G43"/>
  <c r="G42"/>
  <c r="G41"/>
  <c r="G40"/>
  <c r="G36"/>
  <c r="G33"/>
  <c r="G28"/>
  <c r="G27"/>
  <c r="G26"/>
  <c r="G25"/>
  <c r="G23"/>
  <c r="G22"/>
  <c r="G21"/>
  <c r="G20"/>
  <c r="H211"/>
  <c r="H210"/>
  <c r="H208"/>
  <c r="H207"/>
  <c r="H203"/>
  <c r="H202"/>
  <c r="H199"/>
  <c r="H198"/>
  <c r="H197"/>
  <c r="H193"/>
  <c r="H192"/>
  <c r="H190"/>
  <c r="H188"/>
  <c r="H186"/>
  <c r="H182"/>
  <c r="H181"/>
  <c r="H180"/>
  <c r="H177"/>
  <c r="H176"/>
  <c r="H175"/>
  <c r="H174"/>
  <c r="H170"/>
  <c r="H169"/>
  <c r="H168"/>
  <c r="H167"/>
  <c r="H165"/>
  <c r="H164"/>
  <c r="H163"/>
  <c r="H161"/>
  <c r="H158"/>
  <c r="H157"/>
  <c r="H155"/>
  <c r="H154"/>
  <c r="H136"/>
  <c r="H135"/>
  <c r="H134"/>
  <c r="H152"/>
  <c r="H151"/>
  <c r="H149"/>
  <c r="H146"/>
  <c r="H147"/>
  <c r="H143"/>
  <c r="H138"/>
  <c r="H131"/>
  <c r="H130"/>
  <c r="H129"/>
  <c r="H128"/>
  <c r="H126"/>
  <c r="H125"/>
  <c r="H124"/>
  <c r="H122"/>
  <c r="H121"/>
  <c r="H120"/>
  <c r="H118"/>
  <c r="H116"/>
  <c r="H114"/>
  <c r="H108"/>
  <c r="H107"/>
  <c r="H106"/>
  <c r="H104"/>
  <c r="H103"/>
  <c r="H102"/>
  <c r="H99"/>
  <c r="H98"/>
  <c r="H96"/>
  <c r="H95"/>
  <c r="H91"/>
  <c r="H90"/>
  <c r="H89"/>
  <c r="H88"/>
  <c r="H87"/>
  <c r="H85"/>
  <c r="H84"/>
  <c r="H83"/>
  <c r="H82"/>
  <c r="H81"/>
  <c r="H77"/>
  <c r="H76"/>
  <c r="H75"/>
  <c r="H74"/>
  <c r="H72"/>
  <c r="H70"/>
  <c r="H66"/>
  <c r="H65"/>
  <c r="H64"/>
  <c r="H63"/>
  <c r="H59"/>
  <c r="H57"/>
  <c r="H56"/>
  <c r="H55"/>
  <c r="H58"/>
  <c r="H53"/>
  <c r="H52"/>
  <c r="H51"/>
  <c r="H48"/>
  <c r="H47"/>
  <c r="H46"/>
  <c r="H43"/>
  <c r="H42"/>
  <c r="H41"/>
  <c r="H40"/>
  <c r="H36"/>
  <c r="H33"/>
  <c r="H32"/>
  <c r="H31"/>
  <c r="H30"/>
  <c r="H19"/>
  <c r="H28"/>
  <c r="H27"/>
  <c r="H26"/>
  <c r="H25"/>
  <c r="H23"/>
  <c r="H22"/>
  <c r="H21"/>
  <c r="H20"/>
  <c r="G159" i="30"/>
  <c r="G179"/>
  <c r="G178"/>
  <c r="G177"/>
  <c r="G142"/>
  <c r="G141"/>
  <c r="G140"/>
  <c r="G225"/>
  <c r="G224"/>
  <c r="G222"/>
  <c r="G221"/>
  <c r="G217"/>
  <c r="G216"/>
  <c r="G213"/>
  <c r="G212"/>
  <c r="G211"/>
  <c r="G207"/>
  <c r="G206"/>
  <c r="G204"/>
  <c r="G199"/>
  <c r="G198"/>
  <c r="G193"/>
  <c r="G202"/>
  <c r="G200"/>
  <c r="G196"/>
  <c r="G195"/>
  <c r="G194"/>
  <c r="G191"/>
  <c r="G190"/>
  <c r="G189"/>
  <c r="G188"/>
  <c r="G184"/>
  <c r="G183"/>
  <c r="G182"/>
  <c r="G181"/>
  <c r="G175"/>
  <c r="G174"/>
  <c r="G173"/>
  <c r="G171"/>
  <c r="G170"/>
  <c r="G168"/>
  <c r="G167"/>
  <c r="G165"/>
  <c r="G162"/>
  <c r="G163"/>
  <c r="G154"/>
  <c r="G147"/>
  <c r="G146"/>
  <c r="G145"/>
  <c r="G144"/>
  <c r="G138"/>
  <c r="G137"/>
  <c r="G136"/>
  <c r="G134"/>
  <c r="G129"/>
  <c r="G128"/>
  <c r="G117"/>
  <c r="D33" i="22"/>
  <c r="G132" i="30"/>
  <c r="G130"/>
  <c r="G124"/>
  <c r="G123"/>
  <c r="G122"/>
  <c r="G120"/>
  <c r="G119"/>
  <c r="G118"/>
  <c r="G115"/>
  <c r="G114"/>
  <c r="G112"/>
  <c r="G111"/>
  <c r="G109"/>
  <c r="G108"/>
  <c r="G104"/>
  <c r="G101"/>
  <c r="G98"/>
  <c r="G95"/>
  <c r="G91"/>
  <c r="G90"/>
  <c r="G89"/>
  <c r="G85"/>
  <c r="G84"/>
  <c r="G83"/>
  <c r="G82"/>
  <c r="G77"/>
  <c r="G76"/>
  <c r="G75"/>
  <c r="G74"/>
  <c r="D26" i="22"/>
  <c r="D24"/>
  <c r="G72" i="30"/>
  <c r="G70"/>
  <c r="G71"/>
  <c r="G66"/>
  <c r="G65"/>
  <c r="G64"/>
  <c r="G63"/>
  <c r="G59"/>
  <c r="G57"/>
  <c r="G56"/>
  <c r="G55"/>
  <c r="G53"/>
  <c r="G52"/>
  <c r="G51"/>
  <c r="G48"/>
  <c r="G47"/>
  <c r="G43"/>
  <c r="G42"/>
  <c r="G41"/>
  <c r="G40"/>
  <c r="G36"/>
  <c r="G33"/>
  <c r="G28"/>
  <c r="G27"/>
  <c r="G26"/>
  <c r="G25"/>
  <c r="G23"/>
  <c r="G22"/>
  <c r="G21"/>
  <c r="G20"/>
  <c r="D171" i="29"/>
  <c r="D168"/>
  <c r="D165"/>
  <c r="D164"/>
  <c r="D163"/>
  <c r="D162"/>
  <c r="D158"/>
  <c r="D156"/>
  <c r="D155"/>
  <c r="D154"/>
  <c r="D147"/>
  <c r="D152"/>
  <c r="D151"/>
  <c r="D149"/>
  <c r="D148"/>
  <c r="D136"/>
  <c r="D134"/>
  <c r="D133"/>
  <c r="D128"/>
  <c r="D127"/>
  <c r="D19"/>
  <c r="D173"/>
  <c r="D131"/>
  <c r="D129"/>
  <c r="D125"/>
  <c r="D123"/>
  <c r="D120"/>
  <c r="D115"/>
  <c r="D114"/>
  <c r="D118"/>
  <c r="D116"/>
  <c r="D112"/>
  <c r="D111"/>
  <c r="D109"/>
  <c r="D108"/>
  <c r="D106"/>
  <c r="D104"/>
  <c r="D100"/>
  <c r="D99"/>
  <c r="D97"/>
  <c r="D88"/>
  <c r="D87"/>
  <c r="D83"/>
  <c r="D85"/>
  <c r="D84"/>
  <c r="D82"/>
  <c r="D81"/>
  <c r="D80"/>
  <c r="D77"/>
  <c r="D75"/>
  <c r="D74"/>
  <c r="D72"/>
  <c r="D71"/>
  <c r="D70"/>
  <c r="D62"/>
  <c r="D68"/>
  <c r="D64"/>
  <c r="D63"/>
  <c r="D60"/>
  <c r="D59"/>
  <c r="D49"/>
  <c r="D57"/>
  <c r="D56"/>
  <c r="D54"/>
  <c r="D51"/>
  <c r="D50"/>
  <c r="D47"/>
  <c r="D46"/>
  <c r="D44"/>
  <c r="D43"/>
  <c r="D39"/>
  <c r="D38"/>
  <c r="D31"/>
  <c r="D30"/>
  <c r="D25"/>
  <c r="D24"/>
  <c r="D22"/>
  <c r="D21"/>
  <c r="D20"/>
  <c r="D96" i="25"/>
  <c r="C222"/>
  <c r="C221"/>
  <c r="C219"/>
  <c r="C218"/>
  <c r="C216"/>
  <c r="C214"/>
  <c r="C212"/>
  <c r="C207"/>
  <c r="C206"/>
  <c r="C204"/>
  <c r="C200"/>
  <c r="C201"/>
  <c r="C198"/>
  <c r="C196"/>
  <c r="C195"/>
  <c r="C193"/>
  <c r="C190"/>
  <c r="C188"/>
  <c r="C186"/>
  <c r="C184"/>
  <c r="C179"/>
  <c r="C177"/>
  <c r="C175"/>
  <c r="C173"/>
  <c r="C172"/>
  <c r="C170"/>
  <c r="C167"/>
  <c r="C165"/>
  <c r="C163"/>
  <c r="C161"/>
  <c r="C155"/>
  <c r="C154"/>
  <c r="C150"/>
  <c r="C149"/>
  <c r="C147"/>
  <c r="C145"/>
  <c r="C143"/>
  <c r="C141"/>
  <c r="C139"/>
  <c r="C137"/>
  <c r="C133"/>
  <c r="C129"/>
  <c r="C127"/>
  <c r="C122"/>
  <c r="C119"/>
  <c r="C112"/>
  <c r="C109"/>
  <c r="C106"/>
  <c r="C104"/>
  <c r="C91"/>
  <c r="C90"/>
  <c r="C88"/>
  <c r="C87"/>
  <c r="C86"/>
  <c r="C84"/>
  <c r="C83"/>
  <c r="C81"/>
  <c r="C80"/>
  <c r="C77"/>
  <c r="C75"/>
  <c r="C74"/>
  <c r="C73"/>
  <c r="C67"/>
  <c r="C66"/>
  <c r="C63"/>
  <c r="C64"/>
  <c r="C61"/>
  <c r="C59"/>
  <c r="C56"/>
  <c r="C52"/>
  <c r="C51"/>
  <c r="C49"/>
  <c r="C47"/>
  <c r="C42"/>
  <c r="C41"/>
  <c r="C17"/>
  <c r="C224"/>
  <c r="C45"/>
  <c r="C43"/>
  <c r="C38"/>
  <c r="C26"/>
  <c r="C34"/>
  <c r="C31"/>
  <c r="C28"/>
  <c r="C27"/>
  <c r="C22"/>
  <c r="C20"/>
  <c r="C19"/>
  <c r="C18"/>
  <c r="C17" i="24"/>
  <c r="C96"/>
  <c r="D222" i="25"/>
  <c r="D221"/>
  <c r="D219"/>
  <c r="D218"/>
  <c r="D216"/>
  <c r="D214"/>
  <c r="D212"/>
  <c r="D207"/>
  <c r="D206"/>
  <c r="D204"/>
  <c r="D203"/>
  <c r="D201"/>
  <c r="D198"/>
  <c r="D196"/>
  <c r="D195"/>
  <c r="D193"/>
  <c r="D190"/>
  <c r="D188"/>
  <c r="D186"/>
  <c r="D184"/>
  <c r="D179"/>
  <c r="D177"/>
  <c r="D175"/>
  <c r="D173"/>
  <c r="D172"/>
  <c r="D170"/>
  <c r="D167"/>
  <c r="D165"/>
  <c r="D163"/>
  <c r="D161"/>
  <c r="D155"/>
  <c r="D154"/>
  <c r="D150"/>
  <c r="D149"/>
  <c r="D147"/>
  <c r="D145"/>
  <c r="D143"/>
  <c r="D141"/>
  <c r="D139"/>
  <c r="D137"/>
  <c r="D133"/>
  <c r="D129"/>
  <c r="D127"/>
  <c r="D122"/>
  <c r="D119"/>
  <c r="D112"/>
  <c r="D109"/>
  <c r="D106"/>
  <c r="D104"/>
  <c r="D91"/>
  <c r="D90"/>
  <c r="D88"/>
  <c r="D87"/>
  <c r="D84"/>
  <c r="D83"/>
  <c r="D81"/>
  <c r="D80"/>
  <c r="D77"/>
  <c r="D75"/>
  <c r="D74"/>
  <c r="D73"/>
  <c r="D67"/>
  <c r="D66"/>
  <c r="D64"/>
  <c r="D63"/>
  <c r="D61"/>
  <c r="D59"/>
  <c r="D56"/>
  <c r="D52"/>
  <c r="D51"/>
  <c r="D49"/>
  <c r="D47"/>
  <c r="D45"/>
  <c r="D42"/>
  <c r="D41"/>
  <c r="D17"/>
  <c r="D224"/>
  <c r="D43"/>
  <c r="D38"/>
  <c r="D26"/>
  <c r="D34"/>
  <c r="D31"/>
  <c r="D28"/>
  <c r="D22"/>
  <c r="D20"/>
  <c r="D19"/>
  <c r="D18"/>
  <c r="C20" i="24"/>
  <c r="C19"/>
  <c r="C22"/>
  <c r="C28"/>
  <c r="C31"/>
  <c r="C34"/>
  <c r="C38"/>
  <c r="C26"/>
  <c r="C43"/>
  <c r="C45"/>
  <c r="C47"/>
  <c r="C49"/>
  <c r="C52"/>
  <c r="C51"/>
  <c r="C56"/>
  <c r="C59"/>
  <c r="C58"/>
  <c r="C61"/>
  <c r="C64"/>
  <c r="C67"/>
  <c r="C66"/>
  <c r="C75"/>
  <c r="C77"/>
  <c r="C81"/>
  <c r="C80"/>
  <c r="C84"/>
  <c r="C83"/>
  <c r="C88"/>
  <c r="C87"/>
  <c r="C91"/>
  <c r="C90"/>
  <c r="C104"/>
  <c r="C106"/>
  <c r="C109"/>
  <c r="C112"/>
  <c r="C122"/>
  <c r="C119"/>
  <c r="C127"/>
  <c r="C129"/>
  <c r="C133"/>
  <c r="C137"/>
  <c r="C139"/>
  <c r="C141"/>
  <c r="C143"/>
  <c r="C145"/>
  <c r="C147"/>
  <c r="C149"/>
  <c r="C150"/>
  <c r="C155"/>
  <c r="C154"/>
  <c r="C161"/>
  <c r="C163"/>
  <c r="C165"/>
  <c r="C167"/>
  <c r="C170"/>
  <c r="C172"/>
  <c r="C173"/>
  <c r="C175"/>
  <c r="C177"/>
  <c r="C179"/>
  <c r="C169"/>
  <c r="C184"/>
  <c r="C186"/>
  <c r="C188"/>
  <c r="C190"/>
  <c r="C193"/>
  <c r="C196"/>
  <c r="C195"/>
  <c r="C198"/>
  <c r="C201"/>
  <c r="C204"/>
  <c r="C200"/>
  <c r="C203"/>
  <c r="C207"/>
  <c r="C206"/>
  <c r="C212"/>
  <c r="C214"/>
  <c r="C216"/>
  <c r="C219"/>
  <c r="C218"/>
  <c r="C221"/>
  <c r="C222"/>
  <c r="D38" i="22"/>
  <c r="D22"/>
  <c r="D20"/>
  <c r="D16" s="1"/>
  <c r="C48" i="1"/>
  <c r="C46"/>
  <c r="C42"/>
  <c r="C41"/>
  <c r="C39"/>
  <c r="C38"/>
  <c r="C35"/>
  <c r="C33"/>
  <c r="C32"/>
  <c r="C30"/>
  <c r="C28"/>
  <c r="C27"/>
  <c r="C25"/>
  <c r="C23"/>
  <c r="C20"/>
  <c r="C18"/>
  <c r="D22"/>
  <c r="D32"/>
  <c r="C16" i="2"/>
  <c r="E16"/>
  <c r="C18"/>
  <c r="E18"/>
  <c r="C21"/>
  <c r="C20"/>
  <c r="C23"/>
  <c r="D20"/>
  <c r="E21"/>
  <c r="E20"/>
  <c r="E23"/>
  <c r="C26"/>
  <c r="C25"/>
  <c r="C28"/>
  <c r="E26"/>
  <c r="E25"/>
  <c r="E28"/>
  <c r="C31"/>
  <c r="C33"/>
  <c r="C30"/>
  <c r="D30"/>
  <c r="E31"/>
  <c r="E33"/>
  <c r="E30"/>
  <c r="C40"/>
  <c r="C39"/>
  <c r="C37"/>
  <c r="C36"/>
  <c r="E40"/>
  <c r="E39"/>
  <c r="E37"/>
  <c r="E36"/>
  <c r="C44"/>
  <c r="E44"/>
  <c r="C46"/>
  <c r="E46"/>
  <c r="C20" i="12"/>
  <c r="C22" i="1"/>
  <c r="D43" i="22"/>
  <c r="C181" i="24"/>
  <c r="D200" i="25"/>
  <c r="C203"/>
  <c r="C55" i="24"/>
  <c r="C86"/>
  <c r="C124"/>
  <c r="C95"/>
  <c r="C74"/>
  <c r="C73"/>
  <c r="C18"/>
  <c r="C63"/>
  <c r="C27"/>
  <c r="C192"/>
  <c r="C42"/>
  <c r="C41"/>
  <c r="C79"/>
  <c r="D128" i="34"/>
  <c r="D127"/>
  <c r="D80"/>
  <c r="E29"/>
  <c r="D147"/>
  <c r="D135" i="29"/>
  <c r="D37"/>
  <c r="D122"/>
  <c r="D103"/>
  <c r="D73"/>
  <c r="D29"/>
  <c r="D92"/>
  <c r="D91"/>
  <c r="E16" i="32"/>
  <c r="E40"/>
  <c r="E30"/>
  <c r="H137" i="31"/>
  <c r="G158"/>
  <c r="G157"/>
  <c r="H113"/>
  <c r="H112"/>
  <c r="H101"/>
  <c r="G185"/>
  <c r="G184"/>
  <c r="G179"/>
  <c r="G173"/>
  <c r="H185"/>
  <c r="H184"/>
  <c r="H179"/>
  <c r="H173"/>
  <c r="H71"/>
  <c r="G32"/>
  <c r="G31"/>
  <c r="G30"/>
  <c r="G19"/>
  <c r="G71"/>
  <c r="G137"/>
  <c r="G93"/>
  <c r="H93"/>
  <c r="H45"/>
  <c r="G107" i="30"/>
  <c r="G106"/>
  <c r="D32" i="22"/>
  <c r="G153" i="30"/>
  <c r="G58"/>
  <c r="G46"/>
  <c r="G45"/>
  <c r="G94"/>
  <c r="G93"/>
  <c r="G88"/>
  <c r="D31" i="22"/>
  <c r="G32" i="30"/>
  <c r="G31"/>
  <c r="G30"/>
  <c r="G19"/>
  <c r="G62"/>
  <c r="G215"/>
  <c r="G210"/>
  <c r="G209"/>
  <c r="D79" i="29"/>
  <c r="D37" i="34"/>
  <c r="H201" i="31"/>
  <c r="H196"/>
  <c r="H195"/>
  <c r="G201"/>
  <c r="G196"/>
  <c r="G195"/>
  <c r="G81" i="30"/>
  <c r="D28" i="22"/>
  <c r="D27" s="1"/>
  <c r="H62" i="31"/>
  <c r="G62"/>
  <c r="G87" i="30"/>
  <c r="D34" i="22"/>
  <c r="D30"/>
  <c r="G152" i="30"/>
  <c r="G151"/>
  <c r="D36" i="22"/>
  <c r="D35"/>
  <c r="D42"/>
  <c r="G187" i="30"/>
  <c r="C192" i="25"/>
  <c r="D192"/>
  <c r="C169"/>
  <c r="C95"/>
  <c r="D95"/>
  <c r="D79"/>
  <c r="D169"/>
  <c r="D118"/>
  <c r="D117"/>
  <c r="C124"/>
  <c r="C181"/>
  <c r="D58"/>
  <c r="D55"/>
  <c r="D181"/>
  <c r="D86"/>
  <c r="D27"/>
  <c r="D124"/>
  <c r="C58"/>
  <c r="C55"/>
  <c r="C79"/>
  <c r="C118" i="24"/>
  <c r="C117"/>
  <c r="C224"/>
  <c r="G227" i="30"/>
  <c r="G150"/>
  <c r="C118" i="25"/>
  <c r="C117"/>
  <c r="E90" i="34"/>
  <c r="D90"/>
  <c r="D90" i="29"/>
  <c r="E80" i="34"/>
  <c r="G213" i="31"/>
  <c r="H213"/>
  <c r="D19" i="34"/>
  <c r="D173"/>
  <c r="E19"/>
  <c r="E173"/>
  <c r="E35" i="2"/>
  <c r="E48"/>
  <c r="C35"/>
  <c r="C48"/>
  <c r="C37" i="1"/>
  <c r="C50"/>
  <c r="D45" i="22" l="1"/>
</calcChain>
</file>

<file path=xl/sharedStrings.xml><?xml version="1.0" encoding="utf-8"?>
<sst xmlns="http://schemas.openxmlformats.org/spreadsheetml/2006/main" count="4250" uniqueCount="927">
  <si>
    <t>Главные администраторы доходов бюджета муниципального образования                                                              Солнечный сельсовет Усть-Абаканского района Республики Хакасия</t>
  </si>
  <si>
    <t>Код бюджетной классификации                           Российской Федерации</t>
  </si>
  <si>
    <t>администратора доходов</t>
  </si>
  <si>
    <t>доходов муниципального бюджета</t>
  </si>
  <si>
    <t>010</t>
  </si>
  <si>
    <t>Администрация Солнечного сельсовета Усть-Абаканского района Республики Хакасия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</si>
  <si>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</si>
  <si>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1 11 05035 10 0000 120</t>
  </si>
  <si>
    <t>1 13 01995 10 0000 130</t>
  </si>
  <si>
    <t>1 14 02053 10 0000 410</t>
  </si>
  <si>
    <t>1 14 02053 10 0000 440</t>
  </si>
  <si>
    <t>1 17 01050 10 0000 180</t>
  </si>
  <si>
    <t>1 17 02020 10 0000 180</t>
  </si>
  <si>
    <t>1 17 05050 10 0000 180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</si>
  <si>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</si>
  <si>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</si>
  <si>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</si>
  <si>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</si>
  <si>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</si>
  <si>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</si>
  <si>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</si>
  <si>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</si>
  <si>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</si>
  <si>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</si>
  <si>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</si>
  <si>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</si>
  <si>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</si>
  <si>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</si>
  <si>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</si>
  <si>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</si>
  <si>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</si>
  <si>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</si>
  <si>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</si>
  <si>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</si>
  <si>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</si>
  <si>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</si>
  <si>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</si>
  <si>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</si>
  <si>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</si>
  <si>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</si>
  <si>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</si>
  <si>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</si>
  <si>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</si>
  <si>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</si>
  <si>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</si>
  <si>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</si>
  <si>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</si>
  <si>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</si>
  <si>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</si>
  <si>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</si>
  <si>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</si>
  <si>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</si>
  <si>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</si>
  <si>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</si>
  <si>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</si>
  <si>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</si>
  <si>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</si>
  <si>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</si>
  <si>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</si>
  <si>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</si>
  <si>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</si>
  <si>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</si>
  <si>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</si>
  <si>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</si>
  <si>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</si>
  <si>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</si>
  <si>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</si>
  <si>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</si>
  <si>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</si>
  <si>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</si>
  <si>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</si>
  <si>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</si>
  <si>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</si>
  <si>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</si>
  <si>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</si>
  <si>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</si>
  <si>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</si>
  <si>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</si>
  <si>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</si>
  <si>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</si>
  <si>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</si>
  <si>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</si>
  <si>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</si>
  <si>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</si>
  <si>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</si>
  <si>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</si>
  <si>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</si>
  <si>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</si>
  <si>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</si>
  <si>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</si>
  <si>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</si>
  <si>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</si>
  <si>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Приложение 9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</si>
  <si>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</si>
  <si>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</si>
  <si>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</si>
  <si>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</si>
  <si>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</si>
  <si>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</si>
  <si>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</si>
  <si>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</si>
  <si>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</si>
  <si>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</si>
  <si>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</si>
  <si>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</si>
  <si>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</si>
  <si>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</si>
  <si>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</si>
  <si>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</si>
  <si>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</si>
  <si>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</si>
  <si>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</si>
  <si>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</si>
  <si>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</si>
  <si>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</si>
  <si>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</si>
  <si>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</si>
  <si>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</si>
  <si>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</si>
  <si>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</si>
  <si>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</si>
  <si>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</si>
  <si>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</si>
  <si>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</si>
  <si>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</si>
  <si>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</si>
  <si>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</si>
  <si>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</si>
  <si>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</si>
  <si>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</si>
  <si>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</si>
  <si>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</si>
  <si>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</si>
  <si>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</si>
  <si>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</si>
  <si>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</si>
  <si>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</si>
  <si>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</si>
  <si>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</si>
  <si>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</si>
  <si>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</si>
  <si>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</si>
  <si>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</si>
  <si>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</si>
  <si>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</si>
  <si>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</si>
  <si>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</si>
  <si>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</si>
  <si>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</si>
  <si>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</si>
  <si>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</si>
  <si>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</si>
  <si>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</si>
  <si>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</si>
  <si>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</si>
  <si>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</si>
  <si>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</si>
  <si>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</si>
  <si>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</si>
  <si>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</si>
  <si>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</si>
  <si>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</si>
  <si>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</si>
  <si>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</si>
  <si>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</si>
  <si>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</si>
  <si>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</si>
  <si>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</si>
  <si>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</si>
  <si>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</si>
  <si>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</si>
  <si>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</si>
  <si>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</si>
  <si>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</si>
  <si>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</si>
  <si>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</si>
  <si>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</si>
  <si>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</si>
  <si>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</si>
  <si>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</si>
  <si>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</si>
  <si>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</si>
  <si>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</si>
  <si>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</si>
  <si>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</si>
  <si>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</si>
  <si>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</si>
  <si>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 </t>
  </si>
  <si>
    <t>000 1 01 02020 01 0000 110</t>
  </si>
  <si>
    <t>000 1 01 02030 01 0000 110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</si>
  <si>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</si>
  <si>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</si>
  <si>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</si>
  <si>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</si>
  <si>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</si>
  <si>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</si>
  <si>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</si>
  <si>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</si>
  <si>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</si>
  <si>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</si>
  <si>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</si>
  <si>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</si>
  <si>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</si>
  <si>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</si>
  <si>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</si>
  <si>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</si>
  <si>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</si>
  <si>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</si>
  <si>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</si>
  <si>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</si>
  <si>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</si>
  <si>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</si>
  <si>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</si>
  <si>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</si>
  <si>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</si>
  <si>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</si>
  <si>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</si>
  <si>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</si>
  <si>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</si>
  <si>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</si>
  <si>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</si>
  <si>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</si>
  <si>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</si>
  <si>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</si>
  <si>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</si>
  <si>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</si>
  <si>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</si>
  <si>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</si>
  <si>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</si>
  <si>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</si>
  <si>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</si>
  <si>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</si>
  <si>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</si>
  <si>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</si>
  <si>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</si>
  <si>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</si>
  <si>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</si>
  <si>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</si>
  <si>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</si>
  <si>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</si>
  <si>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</si>
  <si>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</si>
  <si>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</si>
  <si>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</si>
  <si>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</si>
  <si>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</si>
  <si>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</si>
  <si>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</si>
  <si>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</si>
  <si>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</si>
  <si>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</si>
  <si>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</si>
  <si>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</si>
  <si>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</si>
  <si>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</si>
  <si>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</si>
  <si>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</si>
  <si>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</si>
  <si>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</si>
  <si>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</si>
  <si>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</si>
  <si>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</si>
  <si>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</si>
  <si>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</si>
  <si>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</si>
  <si>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</si>
  <si>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</si>
  <si>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</si>
  <si>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</si>
  <si>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</si>
  <si>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</si>
  <si>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</si>
  <si>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</si>
  <si>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</si>
  <si>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</si>
  <si>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</si>
  <si>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</si>
  <si>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</si>
  <si>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</si>
  <si>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</si>
  <si>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</si>
  <si>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</si>
  <si>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</si>
  <si>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</si>
  <si>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</si>
  <si>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</si>
  <si>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</si>
  <si>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</si>
  <si>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</si>
  <si>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</si>
  <si>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</si>
  <si>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</si>
  <si>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</si>
  <si>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</si>
  <si>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</si>
  <si>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</si>
  <si>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</si>
  <si>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</si>
  <si>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</si>
  <si>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</si>
  <si>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</si>
  <si>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</si>
  <si>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</si>
  <si>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</si>
  <si>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</si>
  <si>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</si>
  <si>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</si>
  <si>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</si>
  <si>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</si>
  <si>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</si>
  <si>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</si>
  <si>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</si>
  <si>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</si>
  <si>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</si>
  <si>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</si>
  <si>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</si>
  <si>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</si>
  <si>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</si>
  <si>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</si>
  <si>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</si>
  <si>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</si>
  <si>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</si>
  <si>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</si>
  <si>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</si>
  <si>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</si>
  <si>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</si>
  <si>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</si>
  <si>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</si>
  <si>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</si>
  <si>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</si>
  <si>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</si>
  <si>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</si>
  <si>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</si>
  <si>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</si>
  <si>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</si>
  <si>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</si>
  <si>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</si>
  <si>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</si>
  <si>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</si>
  <si>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</si>
  <si>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</si>
  <si>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</si>
  <si>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</si>
  <si>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</si>
  <si>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</si>
  <si>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</si>
  <si>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</si>
  <si>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</si>
  <si>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</si>
  <si>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</si>
  <si>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</si>
  <si>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</si>
  <si>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</si>
  <si>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</si>
  <si>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</si>
  <si>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</si>
  <si>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</si>
  <si>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</si>
  <si>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</si>
  <si>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</si>
  <si>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</si>
  <si>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</si>
  <si>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</si>
  <si>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</si>
  <si>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</si>
  <si>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</si>
  <si>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</si>
  <si>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</si>
  <si>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</si>
  <si>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</si>
  <si>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</si>
  <si>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</si>
  <si>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</si>
  <si>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</si>
  <si>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</si>
  <si>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</si>
  <si>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</si>
  <si>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</si>
  <si>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</si>
  <si>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</si>
  <si>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</si>
  <si>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</si>
  <si>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</si>
  <si>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</si>
  <si>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</si>
  <si>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</si>
  <si>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</si>
  <si>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</si>
  <si>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</si>
  <si>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</si>
  <si>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</si>
  <si>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</si>
  <si>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</si>
  <si>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</si>
  <si>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Дотации бюджетам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</si>
  <si>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</si>
  <si>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</si>
  <si>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</si>
  <si>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</si>
  <si>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</si>
  <si>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</si>
  <si>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</si>
  <si>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</si>
  <si>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</si>
  <si>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</si>
  <si>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</si>
  <si>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</si>
  <si>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</si>
  <si>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</si>
  <si>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</si>
  <si>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</si>
  <si>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</si>
  <si>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</si>
  <si>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</si>
  <si>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</si>
  <si>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</si>
  <si>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</si>
  <si>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</si>
  <si>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</si>
  <si>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</si>
  <si>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</si>
  <si>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</si>
  <si>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</si>
  <si>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</si>
  <si>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</si>
  <si>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</si>
  <si>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</si>
  <si>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</si>
  <si>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</si>
  <si>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</si>
  <si>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</si>
  <si>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</si>
  <si>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</si>
  <si>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</si>
  <si>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</si>
  <si>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</si>
  <si>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 xml:space="preserve">муниципального образования  Солнечный сельсовет Усть-Абаканского района Республики Хакасия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</si>
  <si>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</si>
  <si>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</si>
  <si>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</si>
  <si>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</si>
  <si>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</si>
  <si>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</si>
  <si>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</si>
  <si>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</si>
  <si>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</si>
  <si>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</si>
  <si>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</si>
  <si>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</si>
  <si>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</si>
  <si>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</si>
  <si>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</si>
  <si>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</si>
  <si>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</si>
  <si>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</si>
  <si>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</si>
  <si>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</si>
  <si>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</si>
  <si>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</si>
  <si>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</si>
  <si>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</si>
  <si>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</si>
  <si>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</si>
  <si>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</si>
  <si>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</si>
  <si>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</si>
  <si>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</si>
  <si>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</si>
  <si>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</si>
  <si>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</si>
  <si>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</si>
  <si>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</si>
  <si>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</si>
  <si>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</si>
  <si>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</si>
  <si>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</si>
  <si>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</si>
  <si>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</si>
  <si>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</si>
  <si>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</si>
  <si>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</si>
  <si>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</si>
  <si>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</si>
  <si>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</si>
  <si>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</si>
  <si>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</si>
  <si>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</si>
  <si>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</si>
  <si>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</si>
  <si>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</si>
  <si>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</si>
  <si>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</si>
  <si>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</si>
  <si>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</si>
  <si>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</si>
  <si>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</si>
  <si>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</si>
  <si>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</si>
  <si>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</si>
  <si>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</si>
  <si>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</si>
  <si>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</si>
  <si>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</si>
  <si>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</si>
  <si>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</si>
  <si>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</si>
  <si>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</si>
  <si>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</si>
  <si>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 xml:space="preserve">(муниципальным программам  администрации и непрограммным направлениям деятельности), 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</si>
  <si>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</si>
  <si>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</si>
  <si>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</si>
  <si>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</si>
  <si>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</si>
  <si>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</si>
  <si>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</si>
  <si>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</si>
  <si>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</si>
  <si>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</si>
  <si>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</si>
  <si>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</si>
  <si>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</si>
  <si>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</si>
  <si>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</si>
  <si>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</si>
  <si>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</si>
  <si>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</si>
  <si>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</si>
  <si>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</si>
  <si>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</si>
  <si>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</si>
  <si>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</si>
  <si>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</si>
  <si>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</si>
  <si>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</si>
  <si>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</si>
  <si>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</si>
  <si>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</si>
  <si>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</si>
  <si>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</si>
  <si>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</si>
  <si>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</si>
  <si>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</si>
  <si>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</si>
  <si>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</si>
  <si>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</si>
  <si>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</si>
  <si>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</si>
  <si>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</si>
  <si>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</si>
  <si>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</si>
  <si>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</si>
  <si>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Наименование доходов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</si>
  <si>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</si>
  <si>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</si>
  <si>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</si>
  <si>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</si>
  <si>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Земельный налог (по обязательствам, возникшим до 1 января 2006 года), мобилизируемый на территориях сельских поселений</t>
  </si>
  <si>
    <t xml:space="preserve">                                                           Приложение 6</t>
  </si>
  <si>
    <t xml:space="preserve">  Код бюджетной                      классификации               Российской Федерации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</si>
  <si>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</si>
  <si>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</si>
  <si>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 xml:space="preserve">                                                                      Солнечного сельсовета</t>
  </si>
  <si>
    <t xml:space="preserve">                                                                      Приложение 3</t>
  </si>
  <si>
    <t>1 09 04053 10 0000 110</t>
  </si>
  <si>
    <t>Перечень местных налогов и сборов                                                                                                          (в части погашения  задолженности по отмененным налогам и сборам)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</si>
  <si>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</si>
  <si>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</si>
  <si>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</si>
  <si>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</si>
  <si>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</si>
  <si>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</si>
  <si>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                                                         Солнечного сельсовета</t>
  </si>
  <si>
    <t xml:space="preserve">                                                            Солнечный сельсовет   Усть-Абаканского района</t>
  </si>
  <si>
    <t xml:space="preserve">                                                                      " О местном бюджете муниципального образования   </t>
  </si>
  <si>
    <t xml:space="preserve">                                                                      Солнечный сельсовет   Усть-Абаканского района</t>
  </si>
  <si>
    <t xml:space="preserve">                                                           " О местном бюджете муниципального образования   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</si>
  <si>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</si>
  <si>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</si>
  <si>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Невыясненные поступления, зачисляемые в бюджеты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</si>
  <si>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</si>
  <si>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</si>
  <si>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</si>
  <si>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</si>
  <si>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</si>
  <si>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</si>
  <si>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</si>
  <si>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</si>
  <si>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</si>
  <si>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</si>
  <si>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</si>
  <si>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</si>
  <si>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</si>
  <si>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</si>
  <si>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</si>
  <si>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</si>
  <si>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</si>
  <si>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</si>
  <si>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</si>
  <si>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</si>
  <si>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</si>
  <si>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</si>
  <si>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Прочие безвозмездные поступления в бюджеты сельских поселений</t>
  </si>
  <si>
    <t>Мероприятия по профилактике злоупотребления наркотическими веществами</t>
  </si>
  <si>
    <t>14002 00000</t>
  </si>
  <si>
    <t>Дотации бюджетам сельских поселений на выравнивание бюджетной обеспеченности</t>
  </si>
  <si>
    <t>Прочие межбюджетные трансферты, передаваемые бюджетам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</si>
  <si>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</si>
  <si>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01 05 00 00 00 0000 000</t>
  </si>
  <si>
    <t>Изменение остатков средств  на счетах по учету средств бюджетов</t>
  </si>
  <si>
    <t>01 05 02 00 00 0000 500</t>
  </si>
  <si>
    <t>Увеличение прочих  остатков средств бюджетов</t>
  </si>
  <si>
    <t>Наименование главных администраторов источников финансирования дефицита бюджета поселения</t>
  </si>
  <si>
    <t>источники финансирования дефицита  бюджета поселения</t>
  </si>
  <si>
    <t>01 05 02 01 00 0000 510</t>
  </si>
  <si>
    <t>Увеличение прочих  остатков денежных средств бюджетов</t>
  </si>
  <si>
    <t>01 05 02 01 10 0000 510</t>
  </si>
  <si>
    <t>01 05 02 00 00 0000 600</t>
  </si>
  <si>
    <t>Уменьшение прочих  остатков средств бюджетов</t>
  </si>
  <si>
    <t>01 05 02 01 00 0000 610</t>
  </si>
  <si>
    <t>Уменьшение прочих  остатков денежных средств бюджетов</t>
  </si>
  <si>
    <t>01 05 02 01 10 0000 610</t>
  </si>
  <si>
    <t xml:space="preserve">Уменьшение прочих  остатков денежных средств бюджетов сельских поселений </t>
  </si>
  <si>
    <t>Увеличение прочих  остатков денежных средств бюджетов сельских поселений</t>
  </si>
  <si>
    <t>Перечень главных администраторов источников финансирования дефицита бюджета                                     муниципального образования Солнечный сельсовет                                                                                      Усть-Абаканского района  Республики Хакасия</t>
  </si>
  <si>
    <t xml:space="preserve">     </t>
  </si>
  <si>
    <t xml:space="preserve">                                                           Приложение 7</t>
  </si>
  <si>
    <t>Приложение 13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</si>
  <si>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</si>
  <si>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</si>
  <si>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</si>
  <si>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</si>
  <si>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</si>
  <si>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</si>
  <si>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</si>
  <si>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</si>
  <si>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</si>
  <si>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</si>
  <si>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</si>
  <si>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</si>
  <si>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</si>
  <si>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</si>
  <si>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</si>
  <si>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</si>
  <si>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</si>
  <si>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</si>
  <si>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</si>
  <si>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</si>
  <si>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</si>
  <si>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20002 14910</t>
  </si>
  <si>
    <t>20002 70270</t>
  </si>
  <si>
    <t>12001 22100</t>
  </si>
  <si>
    <t>14003 00000</t>
  </si>
  <si>
    <t>1500122280</t>
  </si>
  <si>
    <t>15002 22270</t>
  </si>
  <si>
    <t>18001 22130</t>
  </si>
  <si>
    <t xml:space="preserve">                                              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</si>
  <si>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</si>
  <si>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</si>
  <si>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1 13 02995 10 0000 130</t>
  </si>
  <si>
    <t>Прочие доходы от компенсации затрат бюджетов сельских поселений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</si>
  <si>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</si>
  <si>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</si>
  <si>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</si>
  <si>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</si>
  <si>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Сумма                           на 2021 год</t>
  </si>
  <si>
    <t>Здравоохранение</t>
  </si>
  <si>
    <t>Другие вопросы в области здравоохранения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</si>
  <si>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</si>
  <si>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</si>
  <si>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</si>
  <si>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</si>
  <si>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</si>
  <si>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</si>
  <si>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Прочие доходы от оказания платных услуг (работ) получателями средств бюджетов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</si>
  <si>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</si>
  <si>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</si>
  <si>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ДОХОДЫ ОТ ОКАЗАНИЯ ПЛАТНЫХ УСЛУГ И КОМПЕНСАЦИИ ЗАТРАТ ГОСУДАРСТВА</t>
  </si>
  <si>
    <t>2 02 15001 10 0000 150</t>
  </si>
  <si>
    <t>2 02 35118 10 0000 150</t>
  </si>
  <si>
    <t>000 2 02 35118 10 0000 150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</si>
  <si>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</si>
  <si>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</si>
  <si>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</si>
  <si>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</si>
  <si>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000 2 02 35250 00 0000 150</t>
  </si>
  <si>
    <t>000 2 02 35250 10 0000 150</t>
  </si>
  <si>
    <t>2 02 35250 10 0000 150</t>
  </si>
  <si>
    <t>2 02 45160 10 0000 150</t>
  </si>
  <si>
    <t>2 02 40014 10 0000 150</t>
  </si>
  <si>
    <t>2 02 49999  10 0000 150</t>
  </si>
  <si>
    <t>2 07 05030 10 0000 150</t>
  </si>
  <si>
    <t>2 08 05000 10 0000 150</t>
  </si>
  <si>
    <t>2 18 60010 10 0000 150</t>
  </si>
  <si>
    <t>2 19 60010 10 0000 150</t>
  </si>
  <si>
    <t>70700 51180</t>
  </si>
  <si>
    <t>360</t>
  </si>
  <si>
    <t xml:space="preserve"> Исполнение судебных актов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</si>
  <si>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</si>
  <si>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</si>
  <si>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</si>
  <si>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</si>
  <si>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</si>
  <si>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</si>
  <si>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</si>
  <si>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</si>
  <si>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</si>
  <si>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</si>
  <si>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</si>
  <si>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</si>
  <si>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</si>
  <si>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</si>
  <si>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</si>
  <si>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</si>
  <si>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19004 22170</t>
  </si>
  <si>
    <t>Мероприятия по капитальному ремонту учреждений культуры</t>
  </si>
  <si>
    <t>000 2 02 20000 00 0000 150</t>
  </si>
  <si>
    <t>Субсидии бюджетам бюджетной системы Российской Федерации (межбюджетные субсидии)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</si>
  <si>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</si>
  <si>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</si>
  <si>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</si>
  <si>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000 2 02 45393 00 0000 150</t>
  </si>
  <si>
    <t>Межбюджетные трансферты, передаваемые бюджетам на финансовое обеспечение дорожной деятельности</t>
  </si>
  <si>
    <t>000 2 02 45390 00 0000 150</t>
  </si>
  <si>
    <t>160R1 53930</t>
  </si>
  <si>
    <t>160R1 00000</t>
  </si>
  <si>
    <t>Региональный проект Республики Хакасия "Дорожная сеть"</t>
  </si>
  <si>
    <t>000 2 02 30000 00 0000 150</t>
  </si>
  <si>
    <t>Иные межбюджетные трансферты</t>
  </si>
  <si>
    <t>000 2 02 40000 00 0000 150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</si>
  <si>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</si>
  <si>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</si>
  <si>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</si>
  <si>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</si>
  <si>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</si>
  <si>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</si>
  <si>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</si>
  <si>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</si>
  <si>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>Мероприятия по повышению эффективности деятельности органов местного самоуправления</t>
  </si>
  <si>
    <t>19004 22150</t>
  </si>
  <si>
    <t>Мероприятия по реконструкции учреждений культуры</t>
  </si>
  <si>
    <t xml:space="preserve">                                                Приложение 1</t>
  </si>
  <si>
    <t xml:space="preserve">                                                к  Проекту Решения Совета депутатов </t>
  </si>
  <si>
    <t xml:space="preserve">                                                Солнечного сельсовета</t>
  </si>
  <si>
    <t xml:space="preserve">                                                "О местном бюджете муниципального образования</t>
  </si>
  <si>
    <t xml:space="preserve">                                                Солнечный сельсовет Усть-Абаканского района  </t>
  </si>
  <si>
    <t xml:space="preserve">                                                Приложение 2</t>
  </si>
  <si>
    <t xml:space="preserve">                                                к  Проекту Решения  Совета депутатов </t>
  </si>
  <si>
    <t xml:space="preserve">                                                                      к   Проекту Решения Совета депутатов </t>
  </si>
  <si>
    <t xml:space="preserve">                                                                                          Приложение 4</t>
  </si>
  <si>
    <t xml:space="preserve">                                                                                          к  Проекту Решения Совета депутатов </t>
  </si>
  <si>
    <t xml:space="preserve">                                                                                          Солнечного сельсовета </t>
  </si>
  <si>
    <t xml:space="preserve">                                                                                        "О местном бюджете муниципального образования   </t>
  </si>
  <si>
    <t xml:space="preserve">                                                                                          Солнечный  сельсовет Усть-Абаканского района</t>
  </si>
  <si>
    <t xml:space="preserve">                                                           к  Проекту Решения  Совета депутатов </t>
  </si>
  <si>
    <t xml:space="preserve">к  Проекту Решения Совета депутатов </t>
  </si>
  <si>
    <t>Солнечного сельсовета</t>
  </si>
  <si>
    <t>"О местном бюджете муниципального образования</t>
  </si>
  <si>
    <t>Солнечный сельсовет Усть-Абаканского района</t>
  </si>
  <si>
    <t xml:space="preserve">к Проекту Решения Совета депутатов </t>
  </si>
  <si>
    <t xml:space="preserve">" О местном бюджете муниципального образования   </t>
  </si>
  <si>
    <t xml:space="preserve">Солнечного сельсовета </t>
  </si>
  <si>
    <t>Солнечный сельсовет Усть-Абаканского  района</t>
  </si>
  <si>
    <t xml:space="preserve">                                                                                                  "О местном бюджете муниципального образования</t>
  </si>
  <si>
    <t xml:space="preserve">                                                                                                   Солнечный сельсовет Усть-Абаканского района</t>
  </si>
  <si>
    <t xml:space="preserve">                                                                                                   Солнечного сельсовета</t>
  </si>
  <si>
    <t xml:space="preserve">                                                                                                   к   Проекту Решения Совета депутатов </t>
  </si>
  <si>
    <t xml:space="preserve">                                                                                                   Приложение 10</t>
  </si>
  <si>
    <t>Сумма на 2021 год</t>
  </si>
  <si>
    <t>Сумма                           на 2022 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</si>
  <si>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</si>
  <si>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</si>
  <si>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</si>
  <si>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</si>
  <si>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</si>
  <si>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адресная программа "Переселение граждан из аварийного жилищного фонда на территории Солнечного сельсовета"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</si>
  <si>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</si>
  <si>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</si>
  <si>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</si>
  <si>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</si>
  <si>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</si>
  <si>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</si>
  <si>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</si>
  <si>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</si>
  <si>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</si>
  <si>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</si>
  <si>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Субвенции бюджетам сельских поселений на  выполнение передаваемых полномочий субъектов Российской Федерации</t>
  </si>
  <si>
    <t>2 02 30024 10 0000 150</t>
  </si>
  <si>
    <t>Безвозмездные поступления в бюджеты сельских поселений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</si>
  <si>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000 2 03 05040 10 0000 150</t>
  </si>
  <si>
    <t>Безвозмездные поступления от государственных (муниципальных) организаций в бюджеты сельских поселений</t>
  </si>
  <si>
    <t>000 2 03 05000 10 0000 150</t>
  </si>
  <si>
    <t>БЕЗВОЗМЕЗДНЫЕ ПОСТУПЛЕНИЯ ОТ ГОСУДАРСТВЕННЫХ (МУНИЦИПАЛЬНЫХ) ОРГАНИЗАЦИЙ</t>
  </si>
  <si>
    <t>000 2 03 00000 00 0000 150</t>
  </si>
  <si>
    <t>000 2 02 49999 10 0000 151</t>
  </si>
  <si>
    <t>000 2 02 49999 00 0000 151</t>
  </si>
  <si>
    <t>000 2 02 45160 10 0000 150</t>
  </si>
  <si>
    <t>000 2 02 45160 00 0000 150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</si>
  <si>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</si>
  <si>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000 2 02 27576 10 0000 150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</si>
  <si>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</si>
  <si>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000 2 02 27576 00 0000 150</t>
  </si>
  <si>
    <t>Субсидии бюджетам сельских поселений на обеспечение комплексного развития сельских территорий</t>
  </si>
  <si>
    <t>000 2 02 25576 10 0000 150</t>
  </si>
  <si>
    <t>Субсидии бюджетам на обеспечение комплексного развития сельских территорий</t>
  </si>
  <si>
    <t>000 2 02 25576 00 0000 150</t>
  </si>
  <si>
    <t>Субсидии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</si>
  <si>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000 2 02 25393 10 0000 150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</si>
  <si>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</si>
  <si>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000 2 02 25393 00 0000 150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</si>
  <si>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</si>
  <si>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</si>
  <si>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</si>
  <si>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</si>
  <si>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</si>
  <si>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</si>
  <si>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</si>
  <si>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</si>
  <si>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</si>
  <si>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</si>
  <si>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</si>
  <si>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</si>
  <si>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000 2 02 15002 00 0000 150</t>
  </si>
  <si>
    <t>Дотации бюджетам бюджетной системы Российской Федерации</t>
  </si>
  <si>
    <t>000 2 02 10000 00 0000 150</t>
  </si>
  <si>
    <t>на 2021 год</t>
  </si>
  <si>
    <t xml:space="preserve">                                                                                          Республики Хакасия на 2021 год</t>
  </si>
  <si>
    <t xml:space="preserve">                                                                                          и  плановый период 2022 и 2023 годов",</t>
  </si>
  <si>
    <t>000 116 02000 00 0000 140</t>
  </si>
  <si>
    <t>000 116 02020 02 0000 140</t>
  </si>
  <si>
    <t>на 2022-2023 годы</t>
  </si>
  <si>
    <t>Сумма                           на 2023 год</t>
  </si>
  <si>
    <t xml:space="preserve">                                                                                                от " ___ " ____________ 2020 г.    № _____</t>
  </si>
  <si>
    <t>13003 22180</t>
  </si>
  <si>
    <t>Мероприятия по текущему ремонту учреждений культуры и спорта</t>
  </si>
  <si>
    <t>19006 22040</t>
  </si>
  <si>
    <t>Мероприятия для предупреждения и предотвращения новой коронавирусной инфекции</t>
  </si>
  <si>
    <t>19006 00000</t>
  </si>
  <si>
    <t>Профилактика инфекционных заболеваний</t>
  </si>
  <si>
    <t>19005 71200</t>
  </si>
  <si>
    <t>Мероприятия направленные на реализацию проекта  "Память" в рамках гранта за лучшее муниципальное образование  Солнечный сельсовет</t>
  </si>
  <si>
    <t>19005 00000</t>
  </si>
  <si>
    <t>Сохранение культурных ценностей</t>
  </si>
  <si>
    <t>14003 L5761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</si>
  <si>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</si>
  <si>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Обеспечение сельских населенных пунктов объектами социальной и инженерной инфраструктуры и автомобильными дорогами</t>
  </si>
  <si>
    <t>220F3 6748S</t>
  </si>
  <si>
    <t>Обеспечение мероприятий по переселению граждан из аварийного жилищного фонда за счет средств местного бюджета</t>
  </si>
  <si>
    <t>220F3 67485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</si>
  <si>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</si>
  <si>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</si>
  <si>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67483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</si>
  <si>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</si>
  <si>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00000</t>
  </si>
  <si>
    <t>Обеспечение устойчивого сокращения непригодного для проживания жилищного фонда</t>
  </si>
  <si>
    <t>18002 22500</t>
  </si>
  <si>
    <t xml:space="preserve">Строительство жилья, предоставляемого по договорам найма жилого помещения </t>
  </si>
  <si>
    <t>18002 00000</t>
  </si>
  <si>
    <t>Комплексное раазвитие жилищного строительства на сельских территориях</t>
  </si>
  <si>
    <t>70700 71200</t>
  </si>
  <si>
    <t xml:space="preserve">                                                 Республики Хакасия на 2021 год</t>
  </si>
  <si>
    <t xml:space="preserve">                                                и плановый период 2022 и 2023 годов",</t>
  </si>
  <si>
    <t xml:space="preserve">                                                от "____ "  __________  2020 г.       № _____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</si>
  <si>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2021 год</t>
  </si>
  <si>
    <t xml:space="preserve">                                                от "___ " ____________  2020 г.       №  </t>
  </si>
  <si>
    <t>Источники финансирования  дефицита местного бюджета муниципального образования                                                                Солнечный сельсовет Усть-Абаканского района Республики Хакасия                                                                                          на  2022-2023 годы</t>
  </si>
  <si>
    <t>Сумма на 2022 год</t>
  </si>
  <si>
    <t>Сумма на    2023 год</t>
  </si>
  <si>
    <t xml:space="preserve">                                                                      Республики Хакасия на 2021 год </t>
  </si>
  <si>
    <t xml:space="preserve">                                                                      и  плановый период 2022 и 2023 годов"</t>
  </si>
  <si>
    <t xml:space="preserve">                                                                      " ____  " ______________  2020 г. № ______</t>
  </si>
  <si>
    <t xml:space="preserve">                                                            Республики Хакасия на 2021 год </t>
  </si>
  <si>
    <t xml:space="preserve">                                                            и  плановый период 2022 и 2023 годов"</t>
  </si>
  <si>
    <t xml:space="preserve"> от " ____ " _______________2020 г.  №  _______</t>
  </si>
  <si>
    <t xml:space="preserve">Республики Хакасия на 2021 год </t>
  </si>
  <si>
    <t>и плановый период 2022 и 2023 годов"</t>
  </si>
  <si>
    <t>Приложение 8</t>
  </si>
  <si>
    <t xml:space="preserve">на  2020 год </t>
  </si>
  <si>
    <t xml:space="preserve">Сумма на                  2020 год                  </t>
  </si>
  <si>
    <t>от "____"  __________  2020 г. № _____</t>
  </si>
  <si>
    <t>Муниципальная программа "Энергосбережение и повышение энергетической эффективности на территории муниципального образования Солнечный сельсовет"</t>
  </si>
  <si>
    <t>24001 22500</t>
  </si>
  <si>
    <t>Муниципальная программа "Комплексное развитие сельской территории муниципального образования Солнечный сельсовет"</t>
  </si>
  <si>
    <t>24000 00000</t>
  </si>
  <si>
    <t>24001 00000</t>
  </si>
  <si>
    <t>22001 22650</t>
  </si>
  <si>
    <t>Мероприятия, направленные на энергосбережение и повышение энергетической эффективности</t>
  </si>
  <si>
    <t>Обеспечение энергоэффективности и энергосбережения на объектах муниципальной собственности</t>
  </si>
  <si>
    <t xml:space="preserve">Сумма на                  2022 год                  </t>
  </si>
  <si>
    <t xml:space="preserve">Сумма на                  2023 год                  </t>
  </si>
  <si>
    <t>23004 22150</t>
  </si>
  <si>
    <t xml:space="preserve">                                                                                                   Республики Хакасия на 2021 год</t>
  </si>
  <si>
    <t xml:space="preserve">                                                                                                   и плановый период 2022 и 2023 годов",</t>
  </si>
  <si>
    <t xml:space="preserve">                                                                                                   от  "____ "  ____________  2020 г.   № _____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</si>
  <si>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2021 год</t>
  </si>
  <si>
    <t>Распределение бюджетных ассигнований по разделам, подразделам классификации расходов  местного бюджета  муниципального образования Солнечный сельсовет  Усть-Абаканского района Республики Хакасия на плановый период 2022 и 2023 годов</t>
  </si>
  <si>
    <t xml:space="preserve"> и плановый период 2022 и 2023 годов",</t>
  </si>
  <si>
    <t>от  "_____"  ____________ 2020 г.   №_______</t>
  </si>
  <si>
    <t>муниципального образования   Солнечный сельсовет Усть-Абаканского района Республики Хакасия на 2021 год</t>
  </si>
  <si>
    <t>Сумма                           на 2021год</t>
  </si>
  <si>
    <t>Сумма                           на 2022год</t>
  </si>
  <si>
    <t>Сумма                           на 2023год</t>
  </si>
  <si>
    <t>на  плановый период 2022-2023 годы</t>
  </si>
  <si>
    <t xml:space="preserve">на плановый перпиод 2022 и 2023 годов 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</si>
  <si>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</si>
  <si>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Административные штрафы, установленные законами субъектов Российской Федерации об административных правонарушениях</t>
  </si>
  <si>
    <t>000 116 02000 02 0000 140</t>
  </si>
  <si>
    <t xml:space="preserve">                                                                                          Приложение 5</t>
  </si>
  <si>
    <t xml:space="preserve">                                                                                                   Приложение 11</t>
  </si>
  <si>
    <t>Защита населения и территории от чрезвычайных ситуаций природного и техногенного характера, пожарная безопасность</t>
  </si>
  <si>
    <t>2 02 15002 10 0000 150</t>
  </si>
  <si>
    <t>2 02 27576 10 0000 150</t>
  </si>
  <si>
    <t xml:space="preserve">                                                           к   Решению Совета депутатов </t>
  </si>
  <si>
    <t>1 08 04020 01 0000 110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</si>
  <si>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</si>
  <si>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</si>
  <si>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1 16 10032 10 0000 140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</si>
  <si>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</si>
  <si>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</si>
  <si>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</si>
  <si>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1 16 02020 02 0000 140</t>
  </si>
  <si>
    <t>Прочие неналоговые доходы бюджетов городских поселений</t>
  </si>
  <si>
    <t>2 02 25576 10 0000 150</t>
  </si>
  <si>
    <t xml:space="preserve">    от " ___ " декабря 2020 г.  № _____</t>
  </si>
  <si>
    <t>Муниципальная программа "Комплексное развитие системы коммунальной инфраструктуры муниципального образования Солнечный сельсовет"</t>
  </si>
  <si>
    <t>Муниципальная программа "Комплексное развитие транспортной инфраструктуры муниципального образования Солнечный сельсовет"</t>
  </si>
  <si>
    <t>Муниципальная программа "Комплексное развитие социальной инфраструктуры муниципального образования Солнечный сельсовет"</t>
  </si>
</sst>
</file>

<file path=xl/styles.xml><?xml version="1.0" encoding="utf-8"?>
<styleSheet xmlns="http://schemas.openxmlformats.org/spreadsheetml/2006/main">
  <numFmts count="1">
    <numFmt numFmtId="180" formatCode="0.0"/>
  </numFmts>
  <fonts count="39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name val="Arial Cyr"/>
      <family val="2"/>
      <charset val="204"/>
    </font>
    <font>
      <sz val="11"/>
      <name val="Calibri"/>
      <family val="2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1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4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4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9" applyNumberFormat="1" applyFont="1" applyBorder="1" applyAlignment="1">
      <alignment horizontal="left" vertical="center"/>
    </xf>
    <xf numFmtId="0" fontId="5" fillId="0" borderId="5" xfId="8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1" applyNumberFormat="1" applyFont="1" applyBorder="1" applyAlignment="1">
      <alignment horizontal="left" vertical="center"/>
    </xf>
    <xf numFmtId="0" fontId="5" fillId="0" borderId="5" xfId="10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4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left" vertical="center" wrapText="1"/>
    </xf>
    <xf numFmtId="0" fontId="2" fillId="0" borderId="5" xfId="3" applyFont="1" applyBorder="1" applyAlignment="1">
      <alignment vertical="top" wrapText="1"/>
    </xf>
    <xf numFmtId="0" fontId="2" fillId="0" borderId="16" xfId="3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14" fillId="0" borderId="0" xfId="0" applyFont="1"/>
    <xf numFmtId="49" fontId="2" fillId="0" borderId="0" xfId="0" applyNumberFormat="1" applyFont="1" applyAlignment="1">
      <alignment horizontal="left" vertical="center" wrapText="1"/>
    </xf>
    <xf numFmtId="0" fontId="0" fillId="0" borderId="0" xfId="5" applyFont="1"/>
    <xf numFmtId="49" fontId="3" fillId="0" borderId="0" xfId="0" applyNumberFormat="1" applyFont="1" applyAlignment="1">
      <alignment horizontal="right" vertical="center" wrapText="1"/>
    </xf>
    <xf numFmtId="49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16" fillId="0" borderId="20" xfId="0" applyNumberFormat="1" applyFont="1" applyFill="1" applyBorder="1" applyAlignment="1">
      <alignment horizontal="center" vertic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6" fillId="0" borderId="20" xfId="0" applyNumberFormat="1" applyFont="1" applyBorder="1" applyAlignment="1">
      <alignment horizontal="center" vertical="center" wrapText="1"/>
    </xf>
    <xf numFmtId="49" fontId="17" fillId="0" borderId="22" xfId="0" applyNumberFormat="1" applyFont="1" applyFill="1" applyBorder="1" applyAlignment="1">
      <alignment horizontal="center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5" fillId="0" borderId="0" xfId="0" applyFont="1"/>
    <xf numFmtId="4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80" fontId="17" fillId="0" borderId="0" xfId="0" applyNumberFormat="1" applyFont="1" applyBorder="1" applyAlignment="1">
      <alignment horizontal="center"/>
    </xf>
    <xf numFmtId="0" fontId="1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3" fillId="0" borderId="2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49" fontId="17" fillId="0" borderId="20" xfId="0" applyNumberFormat="1" applyFont="1" applyBorder="1" applyAlignment="1">
      <alignment horizontal="center"/>
    </xf>
    <xf numFmtId="49" fontId="16" fillId="0" borderId="20" xfId="0" applyNumberFormat="1" applyFont="1" applyBorder="1" applyAlignment="1">
      <alignment horizontal="center"/>
    </xf>
    <xf numFmtId="0" fontId="20" fillId="0" borderId="25" xfId="0" applyFont="1" applyFill="1" applyBorder="1" applyAlignment="1">
      <alignment vertical="top" wrapText="1"/>
    </xf>
    <xf numFmtId="0" fontId="20" fillId="0" borderId="26" xfId="0" applyFont="1" applyFill="1" applyBorder="1" applyAlignment="1">
      <alignment vertical="top" wrapText="1"/>
    </xf>
    <xf numFmtId="0" fontId="17" fillId="0" borderId="27" xfId="0" applyFont="1" applyFill="1" applyBorder="1" applyAlignment="1">
      <alignment wrapText="1"/>
    </xf>
    <xf numFmtId="0" fontId="20" fillId="0" borderId="25" xfId="0" applyFont="1" applyFill="1" applyBorder="1" applyAlignment="1">
      <alignment wrapText="1"/>
    </xf>
    <xf numFmtId="49" fontId="17" fillId="0" borderId="25" xfId="0" applyNumberFormat="1" applyFont="1" applyBorder="1" applyAlignment="1">
      <alignment wrapText="1"/>
    </xf>
    <xf numFmtId="0" fontId="17" fillId="5" borderId="26" xfId="0" applyFont="1" applyFill="1" applyBorder="1" applyAlignment="1">
      <alignment vertical="top" wrapText="1"/>
    </xf>
    <xf numFmtId="0" fontId="20" fillId="5" borderId="26" xfId="0" applyFont="1" applyFill="1" applyBorder="1" applyAlignment="1">
      <alignment vertical="top" wrapText="1"/>
    </xf>
    <xf numFmtId="0" fontId="20" fillId="0" borderId="25" xfId="0" applyFont="1" applyBorder="1" applyAlignment="1">
      <alignment wrapText="1"/>
    </xf>
    <xf numFmtId="0" fontId="20" fillId="0" borderId="26" xfId="1" applyFont="1" applyBorder="1" applyAlignment="1">
      <alignment vertical="top" wrapText="1"/>
    </xf>
    <xf numFmtId="0" fontId="20" fillId="0" borderId="25" xfId="0" applyFont="1" applyBorder="1"/>
    <xf numFmtId="0" fontId="17" fillId="0" borderId="27" xfId="0" applyFont="1" applyBorder="1" applyAlignment="1">
      <alignment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wrapText="1"/>
    </xf>
    <xf numFmtId="0" fontId="17" fillId="4" borderId="25" xfId="0" applyFont="1" applyFill="1" applyBorder="1" applyAlignment="1">
      <alignment vertical="top" wrapText="1"/>
    </xf>
    <xf numFmtId="0" fontId="20" fillId="0" borderId="25" xfId="0" applyFont="1" applyBorder="1" applyAlignment="1">
      <alignment vertical="top" wrapText="1"/>
    </xf>
    <xf numFmtId="0" fontId="17" fillId="0" borderId="25" xfId="0" applyFont="1" applyBorder="1" applyAlignment="1">
      <alignment vertical="top" wrapText="1"/>
    </xf>
    <xf numFmtId="0" fontId="17" fillId="5" borderId="26" xfId="0" applyFont="1" applyFill="1" applyBorder="1" applyAlignment="1">
      <alignment wrapText="1"/>
    </xf>
    <xf numFmtId="0" fontId="17" fillId="4" borderId="29" xfId="0" applyFont="1" applyFill="1" applyBorder="1" applyAlignment="1">
      <alignment vertical="top" wrapText="1"/>
    </xf>
    <xf numFmtId="49" fontId="17" fillId="0" borderId="22" xfId="0" applyNumberFormat="1" applyFont="1" applyBorder="1" applyAlignment="1">
      <alignment horizontal="center" vertical="center" wrapText="1"/>
    </xf>
    <xf numFmtId="49" fontId="19" fillId="0" borderId="28" xfId="0" applyNumberFormat="1" applyFont="1" applyBorder="1" applyAlignment="1">
      <alignment horizontal="center" vertical="center" wrapText="1"/>
    </xf>
    <xf numFmtId="49" fontId="16" fillId="0" borderId="28" xfId="0" applyNumberFormat="1" applyFont="1" applyBorder="1" applyAlignment="1">
      <alignment horizontal="center" vertical="center" wrapText="1"/>
    </xf>
    <xf numFmtId="4" fontId="16" fillId="0" borderId="28" xfId="0" applyNumberFormat="1" applyFont="1" applyBorder="1" applyAlignment="1">
      <alignment horizontal="center" vertical="center" wrapText="1"/>
    </xf>
    <xf numFmtId="49" fontId="19" fillId="0" borderId="28" xfId="0" applyNumberFormat="1" applyFont="1" applyFill="1" applyBorder="1" applyAlignment="1">
      <alignment horizontal="center" vertical="center" wrapText="1"/>
    </xf>
    <xf numFmtId="49" fontId="16" fillId="0" borderId="28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/>
    </xf>
    <xf numFmtId="49" fontId="20" fillId="0" borderId="28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/>
    </xf>
    <xf numFmtId="49" fontId="17" fillId="0" borderId="28" xfId="0" applyNumberFormat="1" applyFont="1" applyFill="1" applyBorder="1" applyAlignment="1">
      <alignment horizontal="center" vertical="center" wrapText="1"/>
    </xf>
    <xf numFmtId="4" fontId="17" fillId="0" borderId="28" xfId="0" applyNumberFormat="1" applyFont="1" applyFill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/>
    </xf>
    <xf numFmtId="49" fontId="17" fillId="0" borderId="28" xfId="0" applyNumberFormat="1" applyFont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7" fillId="0" borderId="28" xfId="0" applyNumberFormat="1" applyFont="1" applyFill="1" applyBorder="1" applyAlignment="1">
      <alignment horizontal="center" vertical="center" wrapText="1"/>
    </xf>
    <xf numFmtId="49" fontId="19" fillId="4" borderId="28" xfId="0" applyNumberFormat="1" applyFont="1" applyFill="1" applyBorder="1" applyAlignment="1">
      <alignment horizontal="center" vertical="center" wrapText="1"/>
    </xf>
    <xf numFmtId="49" fontId="16" fillId="4" borderId="28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Border="1" applyAlignment="1">
      <alignment horizontal="center" vertical="center"/>
    </xf>
    <xf numFmtId="4" fontId="17" fillId="0" borderId="28" xfId="0" applyNumberFormat="1" applyFont="1" applyBorder="1" applyAlignment="1">
      <alignment horizontal="center" vertical="center"/>
    </xf>
    <xf numFmtId="49" fontId="22" fillId="0" borderId="28" xfId="0" applyNumberFormat="1" applyFont="1" applyFill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vertical="top" wrapText="1"/>
    </xf>
    <xf numFmtId="4" fontId="16" fillId="0" borderId="30" xfId="0" applyNumberFormat="1" applyFont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/>
    </xf>
    <xf numFmtId="4" fontId="17" fillId="0" borderId="30" xfId="0" applyNumberFormat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wrapText="1"/>
    </xf>
    <xf numFmtId="0" fontId="20" fillId="0" borderId="26" xfId="0" applyFont="1" applyFill="1" applyBorder="1"/>
    <xf numFmtId="49" fontId="17" fillId="0" borderId="26" xfId="0" applyNumberFormat="1" applyFont="1" applyBorder="1" applyAlignment="1">
      <alignment wrapText="1"/>
    </xf>
    <xf numFmtId="0" fontId="16" fillId="0" borderId="26" xfId="0" applyFont="1" applyFill="1" applyBorder="1" applyAlignment="1">
      <alignment vertical="top" wrapText="1"/>
    </xf>
    <xf numFmtId="4" fontId="16" fillId="0" borderId="30" xfId="0" applyNumberFormat="1" applyFont="1" applyFill="1" applyBorder="1" applyAlignment="1">
      <alignment horizontal="center" vertical="center" wrapText="1"/>
    </xf>
    <xf numFmtId="4" fontId="17" fillId="0" borderId="30" xfId="0" applyNumberFormat="1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wrapText="1"/>
    </xf>
    <xf numFmtId="0" fontId="20" fillId="0" borderId="26" xfId="0" applyFont="1" applyBorder="1" applyAlignment="1">
      <alignment vertical="top" wrapText="1"/>
    </xf>
    <xf numFmtId="0" fontId="20" fillId="0" borderId="26" xfId="0" applyFont="1" applyBorder="1" applyAlignment="1">
      <alignment wrapText="1"/>
    </xf>
    <xf numFmtId="4" fontId="17" fillId="0" borderId="30" xfId="0" applyNumberFormat="1" applyFont="1" applyBorder="1" applyAlignment="1">
      <alignment horizontal="center" vertical="center" wrapText="1"/>
    </xf>
    <xf numFmtId="4" fontId="17" fillId="0" borderId="30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wrapText="1"/>
    </xf>
    <xf numFmtId="0" fontId="20" fillId="4" borderId="26" xfId="0" applyFont="1" applyFill="1" applyBorder="1" applyAlignment="1">
      <alignment vertical="top" wrapText="1"/>
    </xf>
    <xf numFmtId="0" fontId="16" fillId="0" borderId="26" xfId="0" applyFont="1" applyBorder="1" applyAlignment="1">
      <alignment vertical="top" wrapText="1"/>
    </xf>
    <xf numFmtId="0" fontId="19" fillId="0" borderId="31" xfId="0" applyFont="1" applyBorder="1" applyAlignment="1">
      <alignment vertical="top" wrapText="1"/>
    </xf>
    <xf numFmtId="49" fontId="16" fillId="0" borderId="32" xfId="0" applyNumberFormat="1" applyFont="1" applyBorder="1" applyAlignment="1">
      <alignment horizontal="center" vertical="center" wrapText="1"/>
    </xf>
    <xf numFmtId="4" fontId="16" fillId="0" borderId="33" xfId="0" applyNumberFormat="1" applyFont="1" applyBorder="1" applyAlignment="1">
      <alignment horizontal="center" vertical="center" wrapText="1"/>
    </xf>
    <xf numFmtId="0" fontId="26" fillId="0" borderId="0" xfId="0" applyFont="1"/>
    <xf numFmtId="49" fontId="27" fillId="0" borderId="0" xfId="0" applyNumberFormat="1" applyFont="1" applyAlignment="1">
      <alignment horizontal="center" vertical="center"/>
    </xf>
    <xf numFmtId="2" fontId="16" fillId="6" borderId="34" xfId="0" applyNumberFormat="1" applyFont="1" applyFill="1" applyBorder="1" applyAlignment="1">
      <alignment horizontal="center" vertical="center" wrapText="1"/>
    </xf>
    <xf numFmtId="2" fontId="16" fillId="6" borderId="35" xfId="0" applyNumberFormat="1" applyFont="1" applyFill="1" applyBorder="1" applyAlignment="1">
      <alignment horizontal="center" vertical="center" wrapText="1"/>
    </xf>
    <xf numFmtId="49" fontId="17" fillId="0" borderId="28" xfId="0" applyNumberFormat="1" applyFont="1" applyFill="1" applyBorder="1" applyAlignment="1">
      <alignment horizontal="center"/>
    </xf>
    <xf numFmtId="0" fontId="19" fillId="5" borderId="31" xfId="0" applyFont="1" applyFill="1" applyBorder="1" applyAlignment="1">
      <alignment vertical="top" wrapText="1"/>
    </xf>
    <xf numFmtId="49" fontId="19" fillId="5" borderId="28" xfId="0" applyNumberFormat="1" applyFont="1" applyFill="1" applyBorder="1" applyAlignment="1">
      <alignment horizontal="center" vertical="center" wrapText="1"/>
    </xf>
    <xf numFmtId="49" fontId="16" fillId="5" borderId="28" xfId="0" applyNumberFormat="1" applyFont="1" applyFill="1" applyBorder="1" applyAlignment="1">
      <alignment horizontal="center" vertical="center" wrapText="1"/>
    </xf>
    <xf numFmtId="4" fontId="16" fillId="5" borderId="30" xfId="0" applyNumberFormat="1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vertical="top" wrapText="1"/>
    </xf>
    <xf numFmtId="49" fontId="20" fillId="0" borderId="32" xfId="0" applyNumberFormat="1" applyFont="1" applyBorder="1" applyAlignment="1">
      <alignment horizontal="center" vertical="center" wrapText="1"/>
    </xf>
    <xf numFmtId="49" fontId="17" fillId="0" borderId="32" xfId="0" applyNumberFormat="1" applyFont="1" applyBorder="1" applyAlignment="1">
      <alignment horizontal="center" vertical="center" wrapText="1"/>
    </xf>
    <xf numFmtId="4" fontId="17" fillId="0" borderId="33" xfId="0" applyNumberFormat="1" applyFont="1" applyBorder="1" applyAlignment="1">
      <alignment horizontal="center" vertical="center" wrapText="1"/>
    </xf>
    <xf numFmtId="4" fontId="17" fillId="0" borderId="33" xfId="0" applyNumberFormat="1" applyFont="1" applyBorder="1" applyAlignment="1">
      <alignment horizontal="center" vertical="center"/>
    </xf>
    <xf numFmtId="49" fontId="20" fillId="0" borderId="32" xfId="0" applyNumberFormat="1" applyFont="1" applyFill="1" applyBorder="1" applyAlignment="1">
      <alignment horizontal="center" vertical="center" wrapText="1"/>
    </xf>
    <xf numFmtId="4" fontId="17" fillId="0" borderId="33" xfId="0" applyNumberFormat="1" applyFont="1" applyFill="1" applyBorder="1" applyAlignment="1">
      <alignment horizontal="center" vertical="center"/>
    </xf>
    <xf numFmtId="49" fontId="17" fillId="0" borderId="32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0" fillId="7" borderId="26" xfId="0" applyFont="1" applyFill="1" applyBorder="1" applyAlignment="1">
      <alignment vertical="top" wrapText="1"/>
    </xf>
    <xf numFmtId="49" fontId="20" fillId="7" borderId="36" xfId="0" applyNumberFormat="1" applyFont="1" applyFill="1" applyBorder="1" applyAlignment="1">
      <alignment horizontal="center" vertical="center" wrapText="1"/>
    </xf>
    <xf numFmtId="49" fontId="17" fillId="7" borderId="28" xfId="0" applyNumberFormat="1" applyFont="1" applyFill="1" applyBorder="1" applyAlignment="1">
      <alignment horizontal="center" vertical="center" wrapText="1"/>
    </xf>
    <xf numFmtId="4" fontId="17" fillId="7" borderId="37" xfId="0" applyNumberFormat="1" applyFont="1" applyFill="1" applyBorder="1" applyAlignment="1">
      <alignment horizontal="center" vertical="center"/>
    </xf>
    <xf numFmtId="0" fontId="17" fillId="0" borderId="31" xfId="0" applyFont="1" applyBorder="1" applyAlignment="1">
      <alignment wrapText="1"/>
    </xf>
    <xf numFmtId="0" fontId="29" fillId="0" borderId="0" xfId="0" applyFont="1"/>
    <xf numFmtId="0" fontId="16" fillId="0" borderId="38" xfId="0" applyFont="1" applyBorder="1" applyAlignment="1">
      <alignment vertical="top" wrapText="1"/>
    </xf>
    <xf numFmtId="2" fontId="16" fillId="2" borderId="39" xfId="0" applyNumberFormat="1" applyFont="1" applyFill="1" applyBorder="1" applyAlignment="1">
      <alignment horizontal="center" vertical="center" wrapText="1"/>
    </xf>
    <xf numFmtId="2" fontId="16" fillId="2" borderId="40" xfId="0" applyNumberFormat="1" applyFont="1" applyFill="1" applyBorder="1" applyAlignment="1">
      <alignment horizontal="center" vertical="center" wrapText="1"/>
    </xf>
    <xf numFmtId="2" fontId="16" fillId="2" borderId="41" xfId="0" applyNumberFormat="1" applyFont="1" applyFill="1" applyBorder="1" applyAlignment="1">
      <alignment horizontal="center" vertical="center" wrapText="1"/>
    </xf>
    <xf numFmtId="4" fontId="16" fillId="2" borderId="42" xfId="0" applyNumberFormat="1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vertical="top" wrapText="1"/>
    </xf>
    <xf numFmtId="4" fontId="16" fillId="0" borderId="43" xfId="0" applyNumberFormat="1" applyFont="1" applyFill="1" applyBorder="1" applyAlignment="1">
      <alignment horizontal="center" vertical="center"/>
    </xf>
    <xf numFmtId="4" fontId="17" fillId="0" borderId="43" xfId="0" applyNumberFormat="1" applyFont="1" applyFill="1" applyBorder="1" applyAlignment="1">
      <alignment horizontal="center" vertical="center"/>
    </xf>
    <xf numFmtId="0" fontId="20" fillId="0" borderId="25" xfId="0" applyFont="1" applyFill="1" applyBorder="1"/>
    <xf numFmtId="4" fontId="17" fillId="0" borderId="44" xfId="0" applyNumberFormat="1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vertical="top" wrapText="1"/>
    </xf>
    <xf numFmtId="4" fontId="17" fillId="0" borderId="45" xfId="0" applyNumberFormat="1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vertical="top" wrapText="1"/>
    </xf>
    <xf numFmtId="4" fontId="16" fillId="0" borderId="43" xfId="0" applyNumberFormat="1" applyFont="1" applyBorder="1" applyAlignment="1">
      <alignment horizontal="center" vertical="center"/>
    </xf>
    <xf numFmtId="4" fontId="17" fillId="0" borderId="43" xfId="0" applyNumberFormat="1" applyFont="1" applyBorder="1" applyAlignment="1">
      <alignment horizontal="center" vertical="center"/>
    </xf>
    <xf numFmtId="0" fontId="20" fillId="0" borderId="46" xfId="0" applyFont="1" applyBorder="1"/>
    <xf numFmtId="49" fontId="17" fillId="0" borderId="47" xfId="0" applyNumberFormat="1" applyFont="1" applyBorder="1" applyAlignment="1">
      <alignment horizontal="center"/>
    </xf>
    <xf numFmtId="49" fontId="20" fillId="0" borderId="47" xfId="0" applyNumberFormat="1" applyFont="1" applyFill="1" applyBorder="1" applyAlignment="1">
      <alignment horizontal="center" vertical="center" wrapText="1"/>
    </xf>
    <xf numFmtId="4" fontId="17" fillId="0" borderId="48" xfId="0" applyNumberFormat="1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wrapText="1"/>
    </xf>
    <xf numFmtId="49" fontId="17" fillId="0" borderId="47" xfId="0" applyNumberFormat="1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vertical="top" wrapText="1"/>
    </xf>
    <xf numFmtId="49" fontId="17" fillId="0" borderId="50" xfId="0" applyNumberFormat="1" applyFont="1" applyFill="1" applyBorder="1" applyAlignment="1">
      <alignment horizontal="center" vertical="center" wrapText="1"/>
    </xf>
    <xf numFmtId="49" fontId="16" fillId="0" borderId="50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 wrapText="1"/>
    </xf>
    <xf numFmtId="49" fontId="16" fillId="0" borderId="25" xfId="0" applyNumberFormat="1" applyFont="1" applyBorder="1" applyAlignment="1">
      <alignment wrapText="1"/>
    </xf>
    <xf numFmtId="49" fontId="16" fillId="0" borderId="52" xfId="0" applyNumberFormat="1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wrapText="1"/>
    </xf>
    <xf numFmtId="49" fontId="16" fillId="0" borderId="22" xfId="0" applyNumberFormat="1" applyFont="1" applyFill="1" applyBorder="1" applyAlignment="1">
      <alignment horizontal="center" vertical="center" wrapText="1"/>
    </xf>
    <xf numFmtId="0" fontId="16" fillId="6" borderId="54" xfId="0" applyFont="1" applyFill="1" applyBorder="1" applyAlignment="1">
      <alignment horizontal="center" wrapText="1"/>
    </xf>
    <xf numFmtId="49" fontId="16" fillId="6" borderId="55" xfId="0" applyNumberFormat="1" applyFont="1" applyFill="1" applyBorder="1" applyAlignment="1">
      <alignment horizontal="center" wrapText="1"/>
    </xf>
    <xf numFmtId="0" fontId="16" fillId="6" borderId="55" xfId="0" applyFont="1" applyFill="1" applyBorder="1" applyAlignment="1">
      <alignment horizontal="center" wrapText="1"/>
    </xf>
    <xf numFmtId="4" fontId="16" fillId="8" borderId="56" xfId="0" applyNumberFormat="1" applyFont="1" applyFill="1" applyBorder="1" applyAlignment="1">
      <alignment horizontal="center" vertical="center" wrapText="1"/>
    </xf>
    <xf numFmtId="0" fontId="19" fillId="9" borderId="26" xfId="0" applyFont="1" applyFill="1" applyBorder="1" applyAlignment="1">
      <alignment vertical="top" wrapText="1"/>
    </xf>
    <xf numFmtId="49" fontId="16" fillId="9" borderId="57" xfId="0" applyNumberFormat="1" applyFont="1" applyFill="1" applyBorder="1" applyAlignment="1">
      <alignment horizontal="center"/>
    </xf>
    <xf numFmtId="0" fontId="17" fillId="9" borderId="28" xfId="0" applyFont="1" applyFill="1" applyBorder="1" applyAlignment="1">
      <alignment horizontal="center"/>
    </xf>
    <xf numFmtId="4" fontId="16" fillId="9" borderId="30" xfId="0" applyNumberFormat="1" applyFont="1" applyFill="1" applyBorder="1" applyAlignment="1">
      <alignment horizontal="center"/>
    </xf>
    <xf numFmtId="49" fontId="17" fillId="0" borderId="0" xfId="0" applyNumberFormat="1" applyFont="1" applyBorder="1" applyAlignment="1">
      <alignment horizontal="left" vertical="center"/>
    </xf>
    <xf numFmtId="4" fontId="17" fillId="0" borderId="0" xfId="0" applyNumberFormat="1" applyFont="1" applyAlignment="1">
      <alignment horizontal="center"/>
    </xf>
    <xf numFmtId="0" fontId="19" fillId="0" borderId="46" xfId="0" applyFont="1" applyFill="1" applyBorder="1" applyAlignment="1">
      <alignment vertical="top" wrapText="1"/>
    </xf>
    <xf numFmtId="49" fontId="16" fillId="0" borderId="47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/>
    </xf>
    <xf numFmtId="49" fontId="17" fillId="0" borderId="58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/>
    </xf>
    <xf numFmtId="49" fontId="16" fillId="0" borderId="47" xfId="0" applyNumberFormat="1" applyFont="1" applyBorder="1" applyAlignment="1">
      <alignment horizontal="center"/>
    </xf>
    <xf numFmtId="0" fontId="20" fillId="0" borderId="49" xfId="0" applyFont="1" applyFill="1" applyBorder="1" applyAlignment="1">
      <alignment vertical="top" wrapText="1"/>
    </xf>
    <xf numFmtId="49" fontId="17" fillId="0" borderId="5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59" xfId="0" applyFont="1" applyBorder="1" applyAlignment="1">
      <alignment horizontal="center" vertical="top" wrapText="1"/>
    </xf>
    <xf numFmtId="0" fontId="2" fillId="0" borderId="59" xfId="0" applyFont="1" applyBorder="1" applyAlignment="1">
      <alignment vertical="top" wrapText="1"/>
    </xf>
    <xf numFmtId="4" fontId="17" fillId="0" borderId="60" xfId="0" applyNumberFormat="1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7" fillId="0" borderId="61" xfId="1" applyFont="1" applyBorder="1" applyAlignment="1">
      <alignment vertical="top" wrapText="1"/>
    </xf>
    <xf numFmtId="0" fontId="20" fillId="0" borderId="62" xfId="0" applyFont="1" applyBorder="1" applyAlignment="1">
      <alignment wrapText="1"/>
    </xf>
    <xf numFmtId="4" fontId="17" fillId="0" borderId="45" xfId="0" applyNumberFormat="1" applyFont="1" applyBorder="1" applyAlignment="1">
      <alignment horizontal="center" vertical="center"/>
    </xf>
    <xf numFmtId="4" fontId="17" fillId="0" borderId="63" xfId="0" applyNumberFormat="1" applyFont="1" applyFill="1" applyBorder="1" applyAlignment="1">
      <alignment horizontal="center" vertical="center"/>
    </xf>
    <xf numFmtId="0" fontId="20" fillId="0" borderId="64" xfId="0" applyFont="1" applyBorder="1" applyAlignment="1">
      <alignment wrapText="1"/>
    </xf>
    <xf numFmtId="49" fontId="17" fillId="0" borderId="65" xfId="0" applyNumberFormat="1" applyFont="1" applyFill="1" applyBorder="1" applyAlignment="1">
      <alignment horizontal="center" vertical="center" wrapText="1"/>
    </xf>
    <xf numFmtId="49" fontId="17" fillId="0" borderId="66" xfId="0" applyNumberFormat="1" applyFont="1" applyFill="1" applyBorder="1" applyAlignment="1">
      <alignment horizontal="center" vertical="center" wrapText="1"/>
    </xf>
    <xf numFmtId="49" fontId="17" fillId="0" borderId="50" xfId="0" applyNumberFormat="1" applyFont="1" applyBorder="1" applyAlignment="1">
      <alignment horizontal="center" vertical="center" wrapText="1"/>
    </xf>
    <xf numFmtId="4" fontId="17" fillId="0" borderId="51" xfId="0" applyNumberFormat="1" applyFont="1" applyBorder="1" applyAlignment="1">
      <alignment horizontal="center" vertical="center"/>
    </xf>
    <xf numFmtId="0" fontId="20" fillId="0" borderId="27" xfId="0" applyFont="1" applyFill="1" applyBorder="1" applyAlignment="1">
      <alignment wrapText="1"/>
    </xf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4" fontId="9" fillId="0" borderId="67" xfId="0" applyNumberFormat="1" applyFont="1" applyFill="1" applyBorder="1" applyAlignment="1">
      <alignment horizontal="center" vertical="center" wrapText="1"/>
    </xf>
    <xf numFmtId="4" fontId="7" fillId="0" borderId="67" xfId="0" applyNumberFormat="1" applyFont="1" applyFill="1" applyBorder="1" applyAlignment="1">
      <alignment horizontal="center" vertical="center" wrapText="1"/>
    </xf>
    <xf numFmtId="0" fontId="20" fillId="0" borderId="68" xfId="0" applyFont="1" applyBorder="1" applyAlignment="1">
      <alignment wrapText="1"/>
    </xf>
    <xf numFmtId="49" fontId="16" fillId="0" borderId="69" xfId="0" applyNumberFormat="1" applyFont="1" applyFill="1" applyBorder="1" applyAlignment="1">
      <alignment horizontal="center" vertical="center" wrapText="1"/>
    </xf>
    <xf numFmtId="4" fontId="16" fillId="0" borderId="7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7" fillId="0" borderId="28" xfId="0" applyFont="1" applyFill="1" applyBorder="1" applyAlignment="1">
      <alignment horizontal="center" vertical="center" wrapText="1"/>
    </xf>
    <xf numFmtId="49" fontId="17" fillId="0" borderId="28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top" wrapText="1"/>
    </xf>
    <xf numFmtId="0" fontId="17" fillId="0" borderId="28" xfId="0" applyFont="1" applyBorder="1" applyAlignment="1">
      <alignment vertical="top" wrapText="1"/>
    </xf>
    <xf numFmtId="49" fontId="17" fillId="0" borderId="0" xfId="0" applyNumberFormat="1" applyFont="1" applyAlignment="1">
      <alignment horizontal="left" vertical="center" wrapText="1"/>
    </xf>
    <xf numFmtId="0" fontId="30" fillId="0" borderId="0" xfId="5" applyFont="1"/>
    <xf numFmtId="49" fontId="17" fillId="0" borderId="0" xfId="0" applyNumberFormat="1" applyFont="1" applyAlignment="1">
      <alignment horizontal="right" vertical="center" wrapText="1"/>
    </xf>
    <xf numFmtId="0" fontId="17" fillId="0" borderId="71" xfId="0" applyFont="1" applyFill="1" applyBorder="1" applyAlignment="1">
      <alignment wrapText="1"/>
    </xf>
    <xf numFmtId="0" fontId="20" fillId="0" borderId="29" xfId="0" applyFont="1" applyFill="1" applyBorder="1"/>
    <xf numFmtId="49" fontId="17" fillId="0" borderId="59" xfId="0" applyNumberFormat="1" applyFont="1" applyFill="1" applyBorder="1" applyAlignment="1">
      <alignment horizontal="center" vertical="center" wrapText="1"/>
    </xf>
    <xf numFmtId="0" fontId="19" fillId="9" borderId="72" xfId="0" applyFont="1" applyFill="1" applyBorder="1" applyAlignment="1">
      <alignment vertical="top" wrapText="1"/>
    </xf>
    <xf numFmtId="49" fontId="16" fillId="9" borderId="73" xfId="0" applyNumberFormat="1" applyFont="1" applyFill="1" applyBorder="1" applyAlignment="1">
      <alignment horizontal="center" vertical="center" wrapText="1"/>
    </xf>
    <xf numFmtId="4" fontId="16" fillId="9" borderId="74" xfId="0" applyNumberFormat="1" applyFont="1" applyFill="1" applyBorder="1" applyAlignment="1">
      <alignment horizontal="center" vertical="center" wrapText="1"/>
    </xf>
    <xf numFmtId="0" fontId="16" fillId="9" borderId="72" xfId="0" applyFont="1" applyFill="1" applyBorder="1"/>
    <xf numFmtId="49" fontId="16" fillId="9" borderId="73" xfId="0" applyNumberFormat="1" applyFont="1" applyFill="1" applyBorder="1" applyAlignment="1">
      <alignment horizontal="center"/>
    </xf>
    <xf numFmtId="0" fontId="16" fillId="9" borderId="73" xfId="0" applyFont="1" applyFill="1" applyBorder="1" applyAlignment="1">
      <alignment horizontal="center"/>
    </xf>
    <xf numFmtId="4" fontId="16" fillId="9" borderId="74" xfId="0" applyNumberFormat="1" applyFont="1" applyFill="1" applyBorder="1" applyAlignment="1">
      <alignment horizontal="center"/>
    </xf>
    <xf numFmtId="0" fontId="15" fillId="0" borderId="56" xfId="0" applyFont="1" applyBorder="1"/>
    <xf numFmtId="0" fontId="17" fillId="5" borderId="61" xfId="0" applyFont="1" applyFill="1" applyBorder="1" applyAlignment="1">
      <alignment wrapText="1"/>
    </xf>
    <xf numFmtId="49" fontId="16" fillId="0" borderId="75" xfId="0" applyNumberFormat="1" applyFont="1" applyBorder="1" applyAlignment="1">
      <alignment wrapText="1"/>
    </xf>
    <xf numFmtId="4" fontId="17" fillId="0" borderId="76" xfId="0" applyNumberFormat="1" applyFont="1" applyFill="1" applyBorder="1" applyAlignment="1">
      <alignment horizontal="center" vertical="center"/>
    </xf>
    <xf numFmtId="49" fontId="17" fillId="0" borderId="77" xfId="0" applyNumberFormat="1" applyFont="1" applyFill="1" applyBorder="1" applyAlignment="1">
      <alignment horizontal="center" vertical="center" wrapText="1"/>
    </xf>
    <xf numFmtId="4" fontId="17" fillId="0" borderId="78" xfId="0" applyNumberFormat="1" applyFont="1" applyFill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wrapText="1"/>
    </xf>
    <xf numFmtId="0" fontId="17" fillId="0" borderId="79" xfId="0" applyFont="1" applyBorder="1" applyAlignment="1">
      <alignment wrapText="1"/>
    </xf>
    <xf numFmtId="49" fontId="16" fillId="0" borderId="26" xfId="0" applyNumberFormat="1" applyFont="1" applyBorder="1" applyAlignment="1">
      <alignment wrapText="1"/>
    </xf>
    <xf numFmtId="0" fontId="11" fillId="0" borderId="28" xfId="0" applyFont="1" applyBorder="1" applyAlignment="1">
      <alignment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justify" vertical="top"/>
    </xf>
    <xf numFmtId="0" fontId="16" fillId="0" borderId="80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27" xfId="0" applyFont="1" applyBorder="1" applyAlignment="1">
      <alignment horizontal="justify" vertical="center"/>
    </xf>
    <xf numFmtId="49" fontId="20" fillId="0" borderId="26" xfId="0" applyNumberFormat="1" applyFont="1" applyBorder="1" applyAlignment="1">
      <alignment wrapText="1"/>
    </xf>
    <xf numFmtId="0" fontId="17" fillId="0" borderId="49" xfId="0" applyFont="1" applyBorder="1" applyAlignment="1">
      <alignment wrapText="1"/>
    </xf>
    <xf numFmtId="49" fontId="20" fillId="0" borderId="50" xfId="0" applyNumberFormat="1" applyFont="1" applyBorder="1" applyAlignment="1">
      <alignment horizontal="center" vertical="center" wrapText="1"/>
    </xf>
    <xf numFmtId="0" fontId="20" fillId="0" borderId="46" xfId="0" applyFont="1" applyBorder="1" applyAlignment="1">
      <alignment wrapText="1"/>
    </xf>
    <xf numFmtId="49" fontId="20" fillId="0" borderId="28" xfId="0" applyNumberFormat="1" applyFont="1" applyBorder="1" applyAlignment="1">
      <alignment horizontal="center"/>
    </xf>
    <xf numFmtId="4" fontId="20" fillId="0" borderId="28" xfId="0" applyNumberFormat="1" applyFont="1" applyFill="1" applyBorder="1" applyAlignment="1">
      <alignment horizontal="center" vertical="center"/>
    </xf>
    <xf numFmtId="0" fontId="31" fillId="0" borderId="0" xfId="0" applyFont="1"/>
    <xf numFmtId="0" fontId="11" fillId="0" borderId="18" xfId="0" applyFont="1" applyBorder="1" applyAlignment="1">
      <alignment wrapText="1"/>
    </xf>
    <xf numFmtId="0" fontId="11" fillId="0" borderId="83" xfId="0" applyFont="1" applyBorder="1" applyAlignment="1">
      <alignment vertical="center" wrapText="1"/>
    </xf>
    <xf numFmtId="0" fontId="11" fillId="0" borderId="28" xfId="0" applyFont="1" applyBorder="1" applyAlignment="1">
      <alignment wrapText="1"/>
    </xf>
    <xf numFmtId="0" fontId="11" fillId="0" borderId="18" xfId="0" applyFont="1" applyBorder="1" applyAlignment="1">
      <alignment vertical="center" wrapText="1"/>
    </xf>
    <xf numFmtId="0" fontId="8" fillId="0" borderId="28" xfId="0" applyFont="1" applyBorder="1" applyAlignment="1">
      <alignment wrapText="1"/>
    </xf>
    <xf numFmtId="0" fontId="20" fillId="0" borderId="79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3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8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3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32" fillId="0" borderId="0" xfId="0" applyFont="1" applyAlignment="1">
      <alignment horizontal="left" indent="32"/>
    </xf>
    <xf numFmtId="49" fontId="3" fillId="0" borderId="0" xfId="6" applyNumberFormat="1" applyFont="1" applyAlignment="1">
      <alignment horizontal="left" indent="23"/>
    </xf>
    <xf numFmtId="49" fontId="17" fillId="0" borderId="83" xfId="0" applyNumberFormat="1" applyFont="1" applyFill="1" applyBorder="1" applyAlignment="1">
      <alignment horizontal="center" vertical="center" wrapText="1"/>
    </xf>
    <xf numFmtId="4" fontId="9" fillId="0" borderId="84" xfId="0" applyNumberFormat="1" applyFont="1" applyFill="1" applyBorder="1" applyAlignment="1">
      <alignment horizontal="center" vertical="center" wrapText="1"/>
    </xf>
    <xf numFmtId="0" fontId="8" fillId="0" borderId="83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8" fillId="0" borderId="0" xfId="0" applyFont="1" applyBorder="1"/>
    <xf numFmtId="0" fontId="20" fillId="0" borderId="79" xfId="0" applyFont="1" applyFill="1" applyBorder="1" applyAlignment="1">
      <alignment wrapText="1"/>
    </xf>
    <xf numFmtId="0" fontId="20" fillId="4" borderId="62" xfId="0" applyFont="1" applyFill="1" applyBorder="1" applyAlignment="1">
      <alignment vertical="top" wrapText="1"/>
    </xf>
    <xf numFmtId="0" fontId="20" fillId="0" borderId="31" xfId="1" applyFont="1" applyBorder="1" applyAlignment="1">
      <alignment vertical="top" wrapText="1"/>
    </xf>
    <xf numFmtId="0" fontId="20" fillId="0" borderId="71" xfId="0" applyFont="1" applyBorder="1" applyAlignment="1">
      <alignment wrapText="1"/>
    </xf>
    <xf numFmtId="0" fontId="8" fillId="0" borderId="28" xfId="0" applyFont="1" applyBorder="1" applyAlignment="1">
      <alignment vertical="center" wrapText="1"/>
    </xf>
    <xf numFmtId="4" fontId="17" fillId="0" borderId="28" xfId="0" applyNumberFormat="1" applyFont="1" applyBorder="1" applyAlignment="1">
      <alignment horizontal="center"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2" fontId="16" fillId="2" borderId="54" xfId="0" applyNumberFormat="1" applyFont="1" applyFill="1" applyBorder="1" applyAlignment="1">
      <alignment horizontal="center" vertical="center" wrapText="1"/>
    </xf>
    <xf numFmtId="2" fontId="16" fillId="2" borderId="55" xfId="0" applyNumberFormat="1" applyFont="1" applyFill="1" applyBorder="1" applyAlignment="1">
      <alignment horizontal="center" vertical="center" wrapText="1"/>
    </xf>
    <xf numFmtId="4" fontId="16" fillId="2" borderId="55" xfId="0" applyNumberFormat="1" applyFont="1" applyFill="1" applyBorder="1" applyAlignment="1">
      <alignment horizontal="center" vertical="center" wrapText="1"/>
    </xf>
    <xf numFmtId="4" fontId="16" fillId="2" borderId="85" xfId="0" applyNumberFormat="1" applyFont="1" applyFill="1" applyBorder="1" applyAlignment="1">
      <alignment horizontal="center" vertical="center" wrapText="1"/>
    </xf>
    <xf numFmtId="0" fontId="19" fillId="0" borderId="86" xfId="0" applyFont="1" applyBorder="1" applyAlignment="1">
      <alignment vertical="top" wrapText="1"/>
    </xf>
    <xf numFmtId="49" fontId="16" fillId="0" borderId="87" xfId="0" applyNumberFormat="1" applyFont="1" applyBorder="1" applyAlignment="1">
      <alignment horizontal="center" vertical="center" wrapText="1"/>
    </xf>
    <xf numFmtId="4" fontId="16" fillId="0" borderId="88" xfId="0" applyNumberFormat="1" applyFont="1" applyBorder="1" applyAlignment="1">
      <alignment horizontal="center" vertical="center" wrapText="1"/>
    </xf>
    <xf numFmtId="2" fontId="16" fillId="6" borderId="54" xfId="0" applyNumberFormat="1" applyFont="1" applyFill="1" applyBorder="1" applyAlignment="1">
      <alignment horizontal="center" vertical="center" wrapText="1"/>
    </xf>
    <xf numFmtId="2" fontId="16" fillId="6" borderId="55" xfId="0" applyNumberFormat="1" applyFont="1" applyFill="1" applyBorder="1" applyAlignment="1">
      <alignment horizontal="center" vertical="center" wrapText="1"/>
    </xf>
    <xf numFmtId="4" fontId="16" fillId="5" borderId="28" xfId="0" applyNumberFormat="1" applyFont="1" applyFill="1" applyBorder="1" applyAlignment="1">
      <alignment horizontal="center" vertical="center" wrapText="1"/>
    </xf>
    <xf numFmtId="49" fontId="20" fillId="7" borderId="28" xfId="0" applyNumberFormat="1" applyFont="1" applyFill="1" applyBorder="1" applyAlignment="1">
      <alignment horizontal="center" vertical="center" wrapText="1"/>
    </xf>
    <xf numFmtId="4" fontId="17" fillId="7" borderId="28" xfId="0" applyNumberFormat="1" applyFont="1" applyFill="1" applyBorder="1" applyAlignment="1">
      <alignment horizontal="center" vertical="center"/>
    </xf>
    <xf numFmtId="4" fontId="16" fillId="0" borderId="87" xfId="0" applyNumberFormat="1" applyFont="1" applyBorder="1" applyAlignment="1">
      <alignment horizontal="center" vertical="center" wrapText="1"/>
    </xf>
    <xf numFmtId="0" fontId="19" fillId="5" borderId="26" xfId="0" applyFont="1" applyFill="1" applyBorder="1" applyAlignment="1">
      <alignment vertical="top" wrapText="1"/>
    </xf>
    <xf numFmtId="4" fontId="17" fillId="7" borderId="30" xfId="0" applyNumberFormat="1" applyFont="1" applyFill="1" applyBorder="1" applyAlignment="1">
      <alignment horizontal="center" vertical="center"/>
    </xf>
    <xf numFmtId="0" fontId="19" fillId="9" borderId="89" xfId="0" applyFont="1" applyFill="1" applyBorder="1" applyAlignment="1">
      <alignment vertical="top" wrapText="1"/>
    </xf>
    <xf numFmtId="49" fontId="16" fillId="9" borderId="90" xfId="0" applyNumberFormat="1" applyFont="1" applyFill="1" applyBorder="1" applyAlignment="1">
      <alignment horizontal="center" vertical="center" wrapText="1"/>
    </xf>
    <xf numFmtId="4" fontId="16" fillId="9" borderId="90" xfId="0" applyNumberFormat="1" applyFont="1" applyFill="1" applyBorder="1" applyAlignment="1">
      <alignment horizontal="center" vertical="center" wrapText="1"/>
    </xf>
    <xf numFmtId="4" fontId="16" fillId="9" borderId="91" xfId="0" applyNumberFormat="1" applyFont="1" applyFill="1" applyBorder="1" applyAlignment="1">
      <alignment horizontal="center" vertical="center" wrapText="1"/>
    </xf>
    <xf numFmtId="4" fontId="16" fillId="4" borderId="30" xfId="0" applyNumberFormat="1" applyFont="1" applyFill="1" applyBorder="1" applyAlignment="1">
      <alignment horizontal="center" vertical="center"/>
    </xf>
    <xf numFmtId="4" fontId="17" fillId="4" borderId="30" xfId="0" applyNumberFormat="1" applyFont="1" applyFill="1" applyBorder="1" applyAlignment="1">
      <alignment horizontal="center" vertical="center"/>
    </xf>
    <xf numFmtId="0" fontId="35" fillId="0" borderId="27" xfId="0" applyFont="1" applyBorder="1"/>
    <xf numFmtId="4" fontId="17" fillId="0" borderId="92" xfId="0" applyNumberFormat="1" applyFont="1" applyFill="1" applyBorder="1" applyAlignment="1">
      <alignment horizontal="center" vertical="center"/>
    </xf>
    <xf numFmtId="49" fontId="17" fillId="0" borderId="69" xfId="0" applyNumberFormat="1" applyFont="1" applyFill="1" applyBorder="1" applyAlignment="1">
      <alignment horizontal="center" vertical="center" wrapText="1"/>
    </xf>
    <xf numFmtId="49" fontId="16" fillId="4" borderId="32" xfId="0" applyNumberFormat="1" applyFont="1" applyFill="1" applyBorder="1" applyAlignment="1">
      <alignment horizontal="center" vertical="center" wrapText="1"/>
    </xf>
    <xf numFmtId="4" fontId="17" fillId="4" borderId="33" xfId="0" applyNumberFormat="1" applyFont="1" applyFill="1" applyBorder="1" applyAlignment="1">
      <alignment horizontal="center" vertical="center"/>
    </xf>
    <xf numFmtId="49" fontId="16" fillId="4" borderId="69" xfId="0" applyNumberFormat="1" applyFont="1" applyFill="1" applyBorder="1" applyAlignment="1">
      <alignment horizontal="center" vertical="center" wrapText="1"/>
    </xf>
    <xf numFmtId="0" fontId="19" fillId="0" borderId="93" xfId="0" applyFont="1" applyFill="1" applyBorder="1" applyAlignment="1">
      <alignment vertical="top" wrapText="1"/>
    </xf>
    <xf numFmtId="49" fontId="16" fillId="0" borderId="94" xfId="0" applyNumberFormat="1" applyFont="1" applyFill="1" applyBorder="1" applyAlignment="1">
      <alignment horizontal="center" vertical="center" wrapText="1"/>
    </xf>
    <xf numFmtId="4" fontId="16" fillId="0" borderId="95" xfId="0" applyNumberFormat="1" applyFont="1" applyFill="1" applyBorder="1" applyAlignment="1">
      <alignment horizontal="center" vertical="center"/>
    </xf>
    <xf numFmtId="4" fontId="17" fillId="0" borderId="7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/>
    </xf>
    <xf numFmtId="4" fontId="17" fillId="4" borderId="28" xfId="0" applyNumberFormat="1" applyFont="1" applyFill="1" applyBorder="1" applyAlignment="1">
      <alignment horizontal="center" vertical="center"/>
    </xf>
    <xf numFmtId="4" fontId="16" fillId="4" borderId="28" xfId="0" applyNumberFormat="1" applyFont="1" applyFill="1" applyBorder="1" applyAlignment="1">
      <alignment horizontal="center" vertical="center"/>
    </xf>
    <xf numFmtId="49" fontId="16" fillId="0" borderId="31" xfId="0" applyNumberFormat="1" applyFont="1" applyBorder="1" applyAlignment="1">
      <alignment wrapText="1"/>
    </xf>
    <xf numFmtId="49" fontId="16" fillId="0" borderId="96" xfId="0" applyNumberFormat="1" applyFont="1" applyFill="1" applyBorder="1" applyAlignment="1">
      <alignment horizontal="center" vertical="center" wrapText="1"/>
    </xf>
    <xf numFmtId="49" fontId="17" fillId="0" borderId="97" xfId="0" applyNumberFormat="1" applyFont="1" applyFill="1" applyBorder="1" applyAlignment="1">
      <alignment horizontal="center" vertical="center" wrapText="1"/>
    </xf>
    <xf numFmtId="4" fontId="16" fillId="0" borderId="76" xfId="0" applyNumberFormat="1" applyFont="1" applyFill="1" applyBorder="1" applyAlignment="1">
      <alignment horizontal="center" vertical="center"/>
    </xf>
    <xf numFmtId="49" fontId="17" fillId="4" borderId="98" xfId="0" applyNumberFormat="1" applyFont="1" applyFill="1" applyBorder="1" applyAlignment="1">
      <alignment horizontal="center" vertical="center" wrapText="1"/>
    </xf>
    <xf numFmtId="0" fontId="8" fillId="0" borderId="28" xfId="0" applyFont="1" applyBorder="1"/>
    <xf numFmtId="0" fontId="17" fillId="0" borderId="99" xfId="0" applyFont="1" applyBorder="1" applyAlignment="1">
      <alignment horizontal="center" vertical="top" wrapText="1"/>
    </xf>
    <xf numFmtId="0" fontId="17" fillId="0" borderId="100" xfId="0" applyFont="1" applyBorder="1" applyAlignment="1">
      <alignment vertical="top" wrapText="1"/>
    </xf>
    <xf numFmtId="0" fontId="17" fillId="0" borderId="101" xfId="0" applyFont="1" applyBorder="1" applyAlignment="1">
      <alignment horizontal="center" vertical="top" wrapText="1"/>
    </xf>
    <xf numFmtId="0" fontId="17" fillId="0" borderId="102" xfId="0" applyFont="1" applyBorder="1" applyAlignment="1">
      <alignment horizontal="center" vertical="top" wrapText="1"/>
    </xf>
    <xf numFmtId="0" fontId="17" fillId="0" borderId="103" xfId="0" applyFont="1" applyBorder="1" applyAlignment="1">
      <alignment horizontal="center" vertical="top" wrapText="1"/>
    </xf>
    <xf numFmtId="0" fontId="8" fillId="0" borderId="65" xfId="0" applyFont="1" applyBorder="1" applyAlignment="1">
      <alignment vertical="center" wrapText="1"/>
    </xf>
    <xf numFmtId="0" fontId="11" fillId="0" borderId="65" xfId="0" applyFont="1" applyBorder="1" applyAlignment="1">
      <alignment vertical="center" wrapText="1"/>
    </xf>
    <xf numFmtId="4" fontId="7" fillId="4" borderId="67" xfId="0" applyNumberFormat="1" applyFont="1" applyFill="1" applyBorder="1" applyAlignment="1">
      <alignment horizontal="center" vertical="center" wrapText="1"/>
    </xf>
    <xf numFmtId="4" fontId="9" fillId="4" borderId="67" xfId="0" applyNumberFormat="1" applyFont="1" applyFill="1" applyBorder="1" applyAlignment="1">
      <alignment horizontal="center" vertical="center" wrapText="1"/>
    </xf>
    <xf numFmtId="0" fontId="11" fillId="4" borderId="65" xfId="0" applyFont="1" applyFill="1" applyBorder="1" applyAlignment="1">
      <alignment vertical="center" wrapText="1"/>
    </xf>
    <xf numFmtId="49" fontId="8" fillId="5" borderId="65" xfId="0" applyNumberFormat="1" applyFont="1" applyFill="1" applyBorder="1" applyAlignment="1">
      <alignment horizontal="left" wrapText="1"/>
    </xf>
    <xf numFmtId="49" fontId="11" fillId="5" borderId="65" xfId="0" applyNumberFormat="1" applyFont="1" applyFill="1" applyBorder="1" applyAlignment="1">
      <alignment horizontal="left" wrapText="1"/>
    </xf>
    <xf numFmtId="4" fontId="7" fillId="0" borderId="104" xfId="0" applyNumberFormat="1" applyFont="1" applyFill="1" applyBorder="1" applyAlignment="1">
      <alignment horizontal="center" vertical="center" wrapText="1"/>
    </xf>
    <xf numFmtId="4" fontId="9" fillId="0" borderId="104" xfId="0" applyNumberFormat="1" applyFont="1" applyFill="1" applyBorder="1" applyAlignment="1">
      <alignment horizontal="center" vertical="center" wrapText="1"/>
    </xf>
    <xf numFmtId="0" fontId="11" fillId="0" borderId="77" xfId="0" applyFont="1" applyBorder="1" applyAlignment="1">
      <alignment vertical="center" wrapText="1"/>
    </xf>
    <xf numFmtId="4" fontId="7" fillId="0" borderId="84" xfId="0" applyNumberFormat="1" applyFont="1" applyFill="1" applyBorder="1" applyAlignment="1">
      <alignment horizontal="center" vertical="center" wrapText="1"/>
    </xf>
    <xf numFmtId="0" fontId="11" fillId="0" borderId="105" xfId="0" applyFont="1" applyBorder="1" applyAlignment="1">
      <alignment vertical="center" wrapText="1"/>
    </xf>
    <xf numFmtId="0" fontId="11" fillId="0" borderId="65" xfId="0" applyFont="1" applyFill="1" applyBorder="1" applyAlignment="1">
      <alignment vertical="center" wrapText="1"/>
    </xf>
    <xf numFmtId="49" fontId="11" fillId="0" borderId="65" xfId="0" applyNumberFormat="1" applyFont="1" applyBorder="1" applyAlignment="1">
      <alignment vertical="center" wrapText="1"/>
    </xf>
    <xf numFmtId="0" fontId="11" fillId="0" borderId="65" xfId="0" applyFont="1" applyBorder="1" applyAlignment="1">
      <alignment horizontal="left" vertical="top" wrapText="1"/>
    </xf>
    <xf numFmtId="0" fontId="8" fillId="0" borderId="65" xfId="0" applyFont="1" applyFill="1" applyBorder="1" applyAlignment="1">
      <alignment vertical="center" wrapText="1"/>
    </xf>
    <xf numFmtId="49" fontId="11" fillId="0" borderId="65" xfId="0" applyNumberFormat="1" applyFont="1" applyFill="1" applyBorder="1" applyAlignment="1">
      <alignment horizontal="left" vertical="center"/>
    </xf>
    <xf numFmtId="4" fontId="11" fillId="0" borderId="67" xfId="0" applyNumberFormat="1" applyFont="1" applyFill="1" applyBorder="1" applyAlignment="1">
      <alignment horizontal="center" vertical="center" wrapText="1"/>
    </xf>
    <xf numFmtId="0" fontId="11" fillId="0" borderId="101" xfId="0" applyFont="1" applyBorder="1" applyAlignment="1">
      <alignment vertical="center" wrapText="1"/>
    </xf>
    <xf numFmtId="0" fontId="8" fillId="0" borderId="106" xfId="0" applyFont="1" applyBorder="1" applyAlignment="1">
      <alignment vertical="center" wrapText="1"/>
    </xf>
    <xf numFmtId="0" fontId="8" fillId="10" borderId="107" xfId="0" applyFont="1" applyFill="1" applyBorder="1" applyAlignment="1">
      <alignment vertical="center" wrapText="1"/>
    </xf>
    <xf numFmtId="0" fontId="8" fillId="10" borderId="108" xfId="0" applyFont="1" applyFill="1" applyBorder="1" applyAlignment="1">
      <alignment vertical="center" wrapText="1"/>
    </xf>
    <xf numFmtId="0" fontId="8" fillId="0" borderId="77" xfId="0" applyFont="1" applyFill="1" applyBorder="1" applyAlignment="1">
      <alignment vertical="center" wrapText="1"/>
    </xf>
    <xf numFmtId="0" fontId="8" fillId="2" borderId="109" xfId="0" applyFont="1" applyFill="1" applyBorder="1" applyAlignment="1">
      <alignment horizontal="center" vertical="center" wrapText="1"/>
    </xf>
    <xf numFmtId="4" fontId="9" fillId="2" borderId="110" xfId="0" applyNumberFormat="1" applyFont="1" applyFill="1" applyBorder="1" applyAlignment="1">
      <alignment horizontal="center" vertical="center" wrapText="1"/>
    </xf>
    <xf numFmtId="0" fontId="36" fillId="0" borderId="65" xfId="0" applyFont="1" applyBorder="1" applyAlignment="1">
      <alignment vertical="center" wrapText="1"/>
    </xf>
    <xf numFmtId="0" fontId="11" fillId="0" borderId="101" xfId="0" applyFont="1" applyFill="1" applyBorder="1" applyAlignment="1">
      <alignment vertical="center" wrapText="1"/>
    </xf>
    <xf numFmtId="0" fontId="8" fillId="0" borderId="101" xfId="0" applyFont="1" applyBorder="1" applyAlignment="1">
      <alignment vertical="center" wrapText="1"/>
    </xf>
    <xf numFmtId="0" fontId="11" fillId="0" borderId="111" xfId="0" applyFont="1" applyBorder="1" applyAlignment="1">
      <alignment vertical="center" wrapText="1"/>
    </xf>
    <xf numFmtId="4" fontId="7" fillId="0" borderId="112" xfId="0" applyNumberFormat="1" applyFont="1" applyFill="1" applyBorder="1" applyAlignment="1">
      <alignment horizontal="center" vertical="center" wrapText="1"/>
    </xf>
    <xf numFmtId="4" fontId="7" fillId="0" borderId="113" xfId="0" applyNumberFormat="1" applyFont="1" applyFill="1" applyBorder="1" applyAlignment="1">
      <alignment horizontal="center" vertical="center" wrapText="1"/>
    </xf>
    <xf numFmtId="4" fontId="9" fillId="10" borderId="114" xfId="0" applyNumberFormat="1" applyFont="1" applyFill="1" applyBorder="1" applyAlignment="1">
      <alignment horizontal="center" vertical="center" wrapText="1"/>
    </xf>
    <xf numFmtId="0" fontId="8" fillId="2" borderId="115" xfId="0" applyFont="1" applyFill="1" applyBorder="1" applyAlignment="1">
      <alignment horizontal="center" vertical="center"/>
    </xf>
    <xf numFmtId="49" fontId="16" fillId="9" borderId="28" xfId="0" applyNumberFormat="1" applyFont="1" applyFill="1" applyBorder="1" applyAlignment="1">
      <alignment horizontal="center"/>
    </xf>
    <xf numFmtId="4" fontId="16" fillId="9" borderId="28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0" borderId="47" xfId="0" applyFont="1" applyBorder="1"/>
    <xf numFmtId="0" fontId="11" fillId="0" borderId="0" xfId="0" applyFont="1"/>
    <xf numFmtId="0" fontId="10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1" fillId="0" borderId="32" xfId="0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11" fillId="0" borderId="116" xfId="0" applyFont="1" applyBorder="1" applyAlignment="1">
      <alignment vertical="center" wrapText="1"/>
    </xf>
    <xf numFmtId="4" fontId="7" fillId="0" borderId="117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4" fontId="9" fillId="0" borderId="112" xfId="0" applyNumberFormat="1" applyFont="1" applyFill="1" applyBorder="1" applyAlignment="1">
      <alignment horizontal="center" vertical="center" wrapText="1"/>
    </xf>
    <xf numFmtId="0" fontId="8" fillId="0" borderId="98" xfId="0" applyFont="1" applyBorder="1" applyAlignment="1">
      <alignment wrapText="1"/>
    </xf>
    <xf numFmtId="0" fontId="8" fillId="0" borderId="111" xfId="0" applyFont="1" applyBorder="1" applyAlignment="1">
      <alignment vertical="center" wrapText="1"/>
    </xf>
    <xf numFmtId="0" fontId="36" fillId="0" borderId="19" xfId="0" applyFont="1" applyBorder="1" applyAlignment="1">
      <alignment vertical="center" wrapText="1"/>
    </xf>
    <xf numFmtId="4" fontId="37" fillId="0" borderId="67" xfId="0" applyNumberFormat="1" applyFont="1" applyFill="1" applyBorder="1" applyAlignment="1">
      <alignment horizontal="center" vertical="center" wrapText="1"/>
    </xf>
    <xf numFmtId="4" fontId="16" fillId="10" borderId="91" xfId="0" applyNumberFormat="1" applyFont="1" applyFill="1" applyBorder="1" applyAlignment="1">
      <alignment horizontal="center" vertical="center" wrapText="1"/>
    </xf>
    <xf numFmtId="49" fontId="16" fillId="10" borderId="90" xfId="0" applyNumberFormat="1" applyFont="1" applyFill="1" applyBorder="1" applyAlignment="1">
      <alignment horizontal="center" vertical="center" wrapText="1"/>
    </xf>
    <xf numFmtId="49" fontId="19" fillId="10" borderId="90" xfId="0" applyNumberFormat="1" applyFont="1" applyFill="1" applyBorder="1" applyAlignment="1">
      <alignment horizontal="center" vertical="center" wrapText="1"/>
    </xf>
    <xf numFmtId="0" fontId="19" fillId="10" borderId="89" xfId="0" applyFont="1" applyFill="1" applyBorder="1" applyAlignment="1">
      <alignment vertical="top" wrapText="1"/>
    </xf>
    <xf numFmtId="0" fontId="17" fillId="4" borderId="26" xfId="0" applyFont="1" applyFill="1" applyBorder="1" applyAlignment="1">
      <alignment vertical="top" wrapText="1"/>
    </xf>
    <xf numFmtId="4" fontId="16" fillId="0" borderId="30" xfId="0" applyNumberFormat="1" applyFont="1" applyBorder="1" applyAlignment="1">
      <alignment horizontal="center" vertical="center"/>
    </xf>
    <xf numFmtId="0" fontId="19" fillId="4" borderId="26" xfId="0" applyFont="1" applyFill="1" applyBorder="1" applyAlignment="1">
      <alignment vertical="top" wrapText="1"/>
    </xf>
    <xf numFmtId="0" fontId="20" fillId="0" borderId="26" xfId="0" applyFont="1" applyBorder="1"/>
    <xf numFmtId="0" fontId="19" fillId="0" borderId="26" xfId="0" applyFont="1" applyBorder="1"/>
    <xf numFmtId="0" fontId="19" fillId="0" borderId="26" xfId="0" applyFont="1" applyBorder="1" applyAlignment="1">
      <alignment wrapText="1"/>
    </xf>
    <xf numFmtId="0" fontId="17" fillId="0" borderId="26" xfId="0" applyFont="1" applyBorder="1" applyAlignment="1">
      <alignment vertical="top" wrapText="1"/>
    </xf>
    <xf numFmtId="0" fontId="17" fillId="0" borderId="26" xfId="0" applyFont="1" applyBorder="1" applyAlignment="1">
      <alignment vertical="center" wrapText="1"/>
    </xf>
    <xf numFmtId="0" fontId="17" fillId="0" borderId="26" xfId="0" applyFont="1" applyFill="1" applyBorder="1" applyAlignment="1">
      <alignment vertical="top" wrapText="1"/>
    </xf>
    <xf numFmtId="4" fontId="20" fillId="0" borderId="30" xfId="0" applyNumberFormat="1" applyFont="1" applyFill="1" applyBorder="1" applyAlignment="1">
      <alignment horizontal="center" vertical="center"/>
    </xf>
    <xf numFmtId="0" fontId="38" fillId="0" borderId="26" xfId="0" applyFont="1" applyBorder="1"/>
    <xf numFmtId="0" fontId="35" fillId="0" borderId="26" xfId="0" applyFont="1" applyBorder="1" applyAlignment="1">
      <alignment wrapText="1"/>
    </xf>
    <xf numFmtId="0" fontId="38" fillId="0" borderId="27" xfId="0" applyFont="1" applyBorder="1"/>
    <xf numFmtId="0" fontId="17" fillId="0" borderId="26" xfId="1" applyFont="1" applyBorder="1" applyAlignment="1">
      <alignment vertical="top" wrapText="1"/>
    </xf>
    <xf numFmtId="0" fontId="17" fillId="0" borderId="26" xfId="0" applyFont="1" applyBorder="1" applyAlignment="1">
      <alignment horizontal="justify" vertical="center"/>
    </xf>
    <xf numFmtId="0" fontId="19" fillId="0" borderId="26" xfId="0" applyFont="1" applyFill="1" applyBorder="1" applyAlignment="1">
      <alignment vertical="top" wrapText="1"/>
    </xf>
    <xf numFmtId="0" fontId="16" fillId="0" borderId="26" xfId="0" applyFont="1" applyFill="1" applyBorder="1" applyAlignment="1">
      <alignment wrapText="1"/>
    </xf>
    <xf numFmtId="4" fontId="16" fillId="10" borderId="42" xfId="0" applyNumberFormat="1" applyFont="1" applyFill="1" applyBorder="1" applyAlignment="1">
      <alignment horizontal="center" vertical="center" wrapText="1"/>
    </xf>
    <xf numFmtId="49" fontId="17" fillId="10" borderId="41" xfId="0" applyNumberFormat="1" applyFont="1" applyFill="1" applyBorder="1" applyAlignment="1">
      <alignment horizontal="center" vertical="center" wrapText="1"/>
    </xf>
    <xf numFmtId="49" fontId="19" fillId="10" borderId="40" xfId="0" applyNumberFormat="1" applyFont="1" applyFill="1" applyBorder="1" applyAlignment="1">
      <alignment horizontal="center" vertical="center" wrapText="1"/>
    </xf>
    <xf numFmtId="0" fontId="19" fillId="10" borderId="39" xfId="0" applyFont="1" applyFill="1" applyBorder="1" applyAlignment="1">
      <alignment vertical="top" wrapText="1"/>
    </xf>
    <xf numFmtId="0" fontId="16" fillId="6" borderId="34" xfId="0" applyFont="1" applyFill="1" applyBorder="1" applyAlignment="1">
      <alignment horizontal="center" wrapText="1"/>
    </xf>
    <xf numFmtId="49" fontId="16" fillId="6" borderId="35" xfId="0" applyNumberFormat="1" applyFont="1" applyFill="1" applyBorder="1" applyAlignment="1">
      <alignment horizontal="center" wrapText="1"/>
    </xf>
    <xf numFmtId="0" fontId="16" fillId="6" borderId="35" xfId="0" applyFont="1" applyFill="1" applyBorder="1" applyAlignment="1">
      <alignment horizontal="center" wrapText="1"/>
    </xf>
    <xf numFmtId="4" fontId="16" fillId="8" borderId="118" xfId="0" applyNumberFormat="1" applyFont="1" applyFill="1" applyBorder="1" applyAlignment="1">
      <alignment horizontal="center" vertical="center" wrapText="1"/>
    </xf>
    <xf numFmtId="0" fontId="16" fillId="9" borderId="72" xfId="0" applyFont="1" applyFill="1" applyBorder="1" applyAlignment="1">
      <alignment wrapText="1"/>
    </xf>
    <xf numFmtId="49" fontId="17" fillId="9" borderId="73" xfId="0" applyNumberFormat="1" applyFont="1" applyFill="1" applyBorder="1" applyAlignment="1">
      <alignment horizontal="center" wrapText="1"/>
    </xf>
    <xf numFmtId="0" fontId="17" fillId="9" borderId="73" xfId="0" applyFont="1" applyFill="1" applyBorder="1" applyAlignment="1">
      <alignment horizontal="center" wrapText="1"/>
    </xf>
    <xf numFmtId="4" fontId="16" fillId="9" borderId="74" xfId="0" applyNumberFormat="1" applyFont="1" applyFill="1" applyBorder="1" applyAlignment="1">
      <alignment horizontal="center" wrapText="1"/>
    </xf>
    <xf numFmtId="0" fontId="35" fillId="0" borderId="27" xfId="0" applyFont="1" applyBorder="1" applyAlignment="1">
      <alignment wrapText="1"/>
    </xf>
    <xf numFmtId="0" fontId="19" fillId="0" borderId="119" xfId="0" applyFont="1" applyFill="1" applyBorder="1" applyAlignment="1">
      <alignment vertical="top" wrapText="1"/>
    </xf>
    <xf numFmtId="49" fontId="16" fillId="0" borderId="120" xfId="0" applyNumberFormat="1" applyFont="1" applyFill="1" applyBorder="1" applyAlignment="1">
      <alignment horizontal="center" vertical="center" wrapText="1"/>
    </xf>
    <xf numFmtId="4" fontId="16" fillId="0" borderId="121" xfId="0" applyNumberFormat="1" applyFont="1" applyFill="1" applyBorder="1" applyAlignment="1">
      <alignment horizontal="center" vertical="center"/>
    </xf>
    <xf numFmtId="49" fontId="17" fillId="0" borderId="101" xfId="0" applyNumberFormat="1" applyFont="1" applyFill="1" applyBorder="1" applyAlignment="1">
      <alignment horizontal="center" vertical="center" wrapText="1"/>
    </xf>
    <xf numFmtId="49" fontId="16" fillId="0" borderId="59" xfId="0" applyNumberFormat="1" applyFont="1" applyBorder="1" applyAlignment="1">
      <alignment horizontal="center" vertical="center" wrapText="1"/>
    </xf>
    <xf numFmtId="49" fontId="19" fillId="0" borderId="59" xfId="0" applyNumberFormat="1" applyFont="1" applyBorder="1" applyAlignment="1">
      <alignment horizontal="center" vertical="center" wrapText="1"/>
    </xf>
    <xf numFmtId="4" fontId="16" fillId="0" borderId="44" xfId="0" applyNumberFormat="1" applyFont="1" applyFill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 wrapText="1"/>
    </xf>
    <xf numFmtId="49" fontId="17" fillId="0" borderId="62" xfId="0" applyNumberFormat="1" applyFont="1" applyBorder="1" applyAlignment="1">
      <alignment wrapText="1"/>
    </xf>
    <xf numFmtId="0" fontId="19" fillId="10" borderId="86" xfId="0" applyFont="1" applyFill="1" applyBorder="1" applyAlignment="1">
      <alignment vertical="top" wrapText="1"/>
    </xf>
    <xf numFmtId="49" fontId="19" fillId="10" borderId="87" xfId="0" applyNumberFormat="1" applyFont="1" applyFill="1" applyBorder="1" applyAlignment="1">
      <alignment horizontal="center" vertical="center" wrapText="1"/>
    </xf>
    <xf numFmtId="49" fontId="17" fillId="10" borderId="87" xfId="0" applyNumberFormat="1" applyFont="1" applyFill="1" applyBorder="1" applyAlignment="1">
      <alignment horizontal="center" vertical="center" wrapText="1"/>
    </xf>
    <xf numFmtId="4" fontId="16" fillId="10" borderId="87" xfId="0" applyNumberFormat="1" applyFont="1" applyFill="1" applyBorder="1" applyAlignment="1">
      <alignment horizontal="center" vertical="center" wrapText="1"/>
    </xf>
    <xf numFmtId="4" fontId="16" fillId="10" borderId="88" xfId="0" applyNumberFormat="1" applyFont="1" applyFill="1" applyBorder="1" applyAlignment="1">
      <alignment horizontal="center" vertical="center" wrapText="1"/>
    </xf>
    <xf numFmtId="4" fontId="16" fillId="10" borderId="90" xfId="0" applyNumberFormat="1" applyFont="1" applyFill="1" applyBorder="1" applyAlignment="1">
      <alignment horizontal="center" vertical="center" wrapText="1"/>
    </xf>
    <xf numFmtId="4" fontId="16" fillId="8" borderId="55" xfId="0" applyNumberFormat="1" applyFont="1" applyFill="1" applyBorder="1" applyAlignment="1">
      <alignment horizontal="center" vertical="center" wrapText="1"/>
    </xf>
    <xf numFmtId="4" fontId="16" fillId="8" borderId="85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wrapText="1"/>
    </xf>
    <xf numFmtId="49" fontId="17" fillId="4" borderId="36" xfId="0" applyNumberFormat="1" applyFont="1" applyFill="1" applyBorder="1" applyAlignment="1">
      <alignment horizontal="center" vertical="center" wrapText="1"/>
    </xf>
    <xf numFmtId="4" fontId="17" fillId="4" borderId="37" xfId="0" applyNumberFormat="1" applyFont="1" applyFill="1" applyBorder="1" applyAlignment="1">
      <alignment horizontal="center" vertical="center"/>
    </xf>
    <xf numFmtId="0" fontId="16" fillId="9" borderId="54" xfId="0" applyFont="1" applyFill="1" applyBorder="1" applyAlignment="1">
      <alignment wrapText="1"/>
    </xf>
    <xf numFmtId="49" fontId="17" fillId="9" borderId="55" xfId="0" applyNumberFormat="1" applyFont="1" applyFill="1" applyBorder="1" applyAlignment="1">
      <alignment horizontal="center" wrapText="1"/>
    </xf>
    <xf numFmtId="0" fontId="17" fillId="9" borderId="55" xfId="0" applyFont="1" applyFill="1" applyBorder="1" applyAlignment="1">
      <alignment horizontal="center" wrapText="1"/>
    </xf>
    <xf numFmtId="4" fontId="16" fillId="9" borderId="55" xfId="0" applyNumberFormat="1" applyFont="1" applyFill="1" applyBorder="1" applyAlignment="1">
      <alignment horizontal="center" wrapText="1"/>
    </xf>
    <xf numFmtId="4" fontId="16" fillId="9" borderId="85" xfId="0" applyNumberFormat="1" applyFont="1" applyFill="1" applyBorder="1" applyAlignment="1">
      <alignment horizontal="center" wrapText="1"/>
    </xf>
    <xf numFmtId="0" fontId="19" fillId="0" borderId="86" xfId="0" applyFont="1" applyFill="1" applyBorder="1" applyAlignment="1">
      <alignment vertical="top" wrapText="1"/>
    </xf>
    <xf numFmtId="49" fontId="16" fillId="0" borderId="87" xfId="0" applyNumberFormat="1" applyFont="1" applyFill="1" applyBorder="1" applyAlignment="1">
      <alignment horizontal="center" vertical="center" wrapText="1"/>
    </xf>
    <xf numFmtId="4" fontId="16" fillId="0" borderId="87" xfId="0" applyNumberFormat="1" applyFont="1" applyFill="1" applyBorder="1" applyAlignment="1">
      <alignment horizontal="center" vertical="center"/>
    </xf>
    <xf numFmtId="4" fontId="16" fillId="0" borderId="88" xfId="0" applyNumberFormat="1" applyFont="1" applyFill="1" applyBorder="1" applyAlignment="1">
      <alignment horizontal="center" vertical="center"/>
    </xf>
    <xf numFmtId="0" fontId="16" fillId="0" borderId="26" xfId="0" applyFont="1" applyBorder="1" applyAlignment="1">
      <alignment horizontal="justify" vertical="center"/>
    </xf>
    <xf numFmtId="0" fontId="35" fillId="0" borderId="26" xfId="0" applyFont="1" applyBorder="1"/>
    <xf numFmtId="0" fontId="16" fillId="9" borderId="89" xfId="0" applyFont="1" applyFill="1" applyBorder="1"/>
    <xf numFmtId="49" fontId="16" fillId="9" borderId="90" xfId="0" applyNumberFormat="1" applyFont="1" applyFill="1" applyBorder="1" applyAlignment="1">
      <alignment horizontal="center"/>
    </xf>
    <xf numFmtId="0" fontId="16" fillId="9" borderId="90" xfId="0" applyFont="1" applyFill="1" applyBorder="1" applyAlignment="1">
      <alignment horizontal="center"/>
    </xf>
    <xf numFmtId="4" fontId="16" fillId="9" borderId="90" xfId="0" applyNumberFormat="1" applyFont="1" applyFill="1" applyBorder="1" applyAlignment="1">
      <alignment horizontal="center"/>
    </xf>
    <xf numFmtId="4" fontId="16" fillId="9" borderId="91" xfId="0" applyNumberFormat="1" applyFont="1" applyFill="1" applyBorder="1" applyAlignment="1">
      <alignment horizontal="center"/>
    </xf>
    <xf numFmtId="0" fontId="11" fillId="0" borderId="36" xfId="0" applyFont="1" applyBorder="1" applyAlignment="1">
      <alignment wrapText="1"/>
    </xf>
    <xf numFmtId="0" fontId="11" fillId="0" borderId="106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17" fillId="0" borderId="1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/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17" fillId="0" borderId="28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horizontal="left" vertical="center" wrapText="1"/>
    </xf>
    <xf numFmtId="0" fontId="17" fillId="0" borderId="28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49" fontId="1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6" fillId="5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5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center"/>
    </xf>
  </cellXfs>
  <cellStyles count="12">
    <cellStyle name="Обычный" xfId="0" builtinId="0"/>
    <cellStyle name="Обычный 2" xfId="1"/>
    <cellStyle name="Обычный 2 2" xfId="2"/>
    <cellStyle name="Обычный 2 2_Солнечное Приложения на 2014 год " xfId="3"/>
    <cellStyle name="Обычный 3" xfId="4"/>
    <cellStyle name="Обычный 4" xfId="5"/>
    <cellStyle name="Обычный 5" xfId="6"/>
    <cellStyle name="Обычный 5 2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070;&#1044;&#1046;&#1045;&#1058;%202020%20&#1075;&#1086;&#1076;/&#1057;&#1045;&#1057;&#1057;&#1048;&#1048;%202020/&#1086;&#1082;&#1090;&#1103;&#1073;&#1088;&#1100;%202/&#1055;&#1088;&#1080;&#1083;.%20%20&#1082;%20&#1088;&#1077;&#1096;.%20&#1086;&#1082;&#1090;&#1103;&#1073;&#1088;&#110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8">
          <cell r="G38">
            <v>25000</v>
          </cell>
        </row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20"/>
      <sheetName val="Доходы 2020"/>
      <sheetName val="Вед.2020"/>
      <sheetName val="Ф2020"/>
      <sheetName val="МЦП по ЦСР - 2020"/>
      <sheetName val="кредиты"/>
    </sheetNames>
    <sheetDataSet>
      <sheetData sheetId="0" refreshError="1"/>
      <sheetData sheetId="1"/>
      <sheetData sheetId="2">
        <row r="34">
          <cell r="G34">
            <v>2920694</v>
          </cell>
        </row>
        <row r="139">
          <cell r="G139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8" zoomScaleNormal="80" workbookViewId="0">
      <selection activeCell="L43" sqref="L43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" t="s">
        <v>741</v>
      </c>
      <c r="C2" s="3"/>
    </row>
    <row r="3" spans="1:6" ht="18" customHeight="1">
      <c r="B3" s="5" t="s">
        <v>742</v>
      </c>
      <c r="C3" s="3"/>
    </row>
    <row r="4" spans="1:6" ht="18" customHeight="1">
      <c r="B4" s="5" t="s">
        <v>743</v>
      </c>
      <c r="C4" s="3"/>
    </row>
    <row r="5" spans="1:6" ht="17.25" customHeight="1">
      <c r="B5" s="5" t="s">
        <v>744</v>
      </c>
      <c r="C5" s="3"/>
    </row>
    <row r="6" spans="1:6" ht="17.25" customHeight="1">
      <c r="B6" s="5" t="s">
        <v>745</v>
      </c>
      <c r="C6" s="3"/>
    </row>
    <row r="7" spans="1:6" ht="17.25" customHeight="1">
      <c r="B7" s="5" t="s">
        <v>860</v>
      </c>
      <c r="C7" s="3"/>
    </row>
    <row r="8" spans="1:6" ht="18.75" customHeight="1">
      <c r="B8" s="5" t="s">
        <v>861</v>
      </c>
      <c r="C8" s="3"/>
    </row>
    <row r="9" spans="1:6" ht="19.5" customHeight="1">
      <c r="B9" s="5" t="s">
        <v>862</v>
      </c>
      <c r="C9" s="3"/>
    </row>
    <row r="10" spans="1:6" ht="18.75" customHeight="1">
      <c r="A10" s="4"/>
      <c r="B10" s="352"/>
      <c r="C10" s="352"/>
      <c r="D10" s="353"/>
      <c r="E10" s="353"/>
    </row>
    <row r="11" spans="1:6" ht="15.75" customHeight="1">
      <c r="A11" s="4"/>
      <c r="B11" s="352"/>
      <c r="C11" s="352"/>
      <c r="D11" s="353"/>
      <c r="E11" s="353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550" t="s">
        <v>863</v>
      </c>
      <c r="B14" s="550"/>
      <c r="C14" s="550"/>
    </row>
    <row r="15" spans="1:6" ht="41.25" customHeight="1">
      <c r="A15" s="550"/>
      <c r="B15" s="550"/>
      <c r="C15" s="550"/>
    </row>
    <row r="16" spans="1:6" ht="18.75">
      <c r="B16" s="6"/>
      <c r="C16" s="7" t="s">
        <v>110</v>
      </c>
    </row>
    <row r="17" spans="1:5" ht="36.75" customHeight="1">
      <c r="A17" s="8" t="s">
        <v>111</v>
      </c>
      <c r="B17" s="9" t="s">
        <v>112</v>
      </c>
      <c r="C17" s="10" t="s">
        <v>768</v>
      </c>
    </row>
    <row r="18" spans="1:5" ht="56.25" hidden="1">
      <c r="A18" s="11" t="s">
        <v>113</v>
      </c>
      <c r="B18" s="12" t="s">
        <v>114</v>
      </c>
      <c r="C18" s="13">
        <f>C19</f>
        <v>0</v>
      </c>
    </row>
    <row r="19" spans="1:5" ht="75" hidden="1">
      <c r="A19" s="11" t="s">
        <v>115</v>
      </c>
      <c r="B19" s="12" t="s">
        <v>116</v>
      </c>
      <c r="C19" s="13">
        <v>0</v>
      </c>
    </row>
    <row r="20" spans="1:5" ht="56.25" hidden="1">
      <c r="A20" s="11" t="s">
        <v>117</v>
      </c>
      <c r="B20" s="12" t="s">
        <v>118</v>
      </c>
      <c r="C20" s="13">
        <f>C21</f>
        <v>0</v>
      </c>
    </row>
    <row r="21" spans="1:5" ht="75" hidden="1">
      <c r="A21" s="11" t="s">
        <v>119</v>
      </c>
      <c r="B21" s="12" t="s">
        <v>120</v>
      </c>
      <c r="C21" s="13">
        <v>0</v>
      </c>
    </row>
    <row r="22" spans="1:5" ht="56.25" hidden="1">
      <c r="A22" s="14" t="s">
        <v>121</v>
      </c>
      <c r="B22" s="15" t="s">
        <v>122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113</v>
      </c>
      <c r="B23" s="12" t="s">
        <v>114</v>
      </c>
      <c r="C23" s="13">
        <f>C24</f>
        <v>0</v>
      </c>
    </row>
    <row r="24" spans="1:5" ht="75" hidden="1">
      <c r="A24" s="11" t="s">
        <v>115</v>
      </c>
      <c r="B24" s="12" t="s">
        <v>116</v>
      </c>
      <c r="C24" s="13">
        <v>0</v>
      </c>
    </row>
    <row r="25" spans="1:5" ht="56.25" hidden="1">
      <c r="A25" s="11" t="s">
        <v>117</v>
      </c>
      <c r="B25" s="12" t="s">
        <v>118</v>
      </c>
      <c r="C25" s="13">
        <f>C26</f>
        <v>0</v>
      </c>
    </row>
    <row r="26" spans="1:5" ht="75" hidden="1">
      <c r="A26" s="11" t="s">
        <v>119</v>
      </c>
      <c r="B26" s="17" t="s">
        <v>120</v>
      </c>
      <c r="C26" s="13">
        <v>0</v>
      </c>
    </row>
    <row r="27" spans="1:5" ht="28.5" hidden="1" customHeight="1">
      <c r="A27" s="18" t="s">
        <v>123</v>
      </c>
      <c r="B27" s="19" t="s">
        <v>124</v>
      </c>
      <c r="C27" s="20">
        <f>C28-C30</f>
        <v>0</v>
      </c>
    </row>
    <row r="28" spans="1:5" ht="37.5" hidden="1">
      <c r="A28" s="21" t="s">
        <v>125</v>
      </c>
      <c r="B28" s="22" t="s">
        <v>126</v>
      </c>
      <c r="C28" s="23">
        <f>C29</f>
        <v>0</v>
      </c>
    </row>
    <row r="29" spans="1:5" ht="56.25" hidden="1">
      <c r="A29" s="21" t="s">
        <v>127</v>
      </c>
      <c r="B29" s="22" t="s">
        <v>128</v>
      </c>
      <c r="C29" s="23">
        <v>0</v>
      </c>
    </row>
    <row r="30" spans="1:5" ht="56.25" hidden="1">
      <c r="A30" s="21" t="s">
        <v>129</v>
      </c>
      <c r="B30" s="22" t="s">
        <v>130</v>
      </c>
      <c r="C30" s="24">
        <f>C31</f>
        <v>0</v>
      </c>
    </row>
    <row r="31" spans="1:5" ht="56.25" hidden="1">
      <c r="A31" s="21" t="s">
        <v>131</v>
      </c>
      <c r="B31" s="25" t="s">
        <v>132</v>
      </c>
      <c r="C31" s="26">
        <v>0</v>
      </c>
    </row>
    <row r="32" spans="1:5" ht="59.25" hidden="1" customHeight="1">
      <c r="A32" s="14" t="s">
        <v>121</v>
      </c>
      <c r="B32" s="27" t="s">
        <v>133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134</v>
      </c>
      <c r="B33" s="25" t="s">
        <v>114</v>
      </c>
      <c r="C33" s="26">
        <f>C34</f>
        <v>0</v>
      </c>
    </row>
    <row r="34" spans="1:4" ht="75.75" hidden="1" customHeight="1">
      <c r="A34" s="11" t="s">
        <v>135</v>
      </c>
      <c r="B34" s="25" t="s">
        <v>136</v>
      </c>
      <c r="C34" s="26">
        <v>0</v>
      </c>
    </row>
    <row r="35" spans="1:4" ht="58.5" hidden="1" customHeight="1">
      <c r="A35" s="11" t="s">
        <v>137</v>
      </c>
      <c r="B35" s="25" t="s">
        <v>138</v>
      </c>
      <c r="C35" s="26">
        <f>C36</f>
        <v>0</v>
      </c>
    </row>
    <row r="36" spans="1:4" ht="78" hidden="1" customHeight="1">
      <c r="A36" s="11" t="s">
        <v>139</v>
      </c>
      <c r="B36" s="25" t="s">
        <v>140</v>
      </c>
      <c r="C36" s="26">
        <v>0</v>
      </c>
    </row>
    <row r="37" spans="1:4" ht="37.5">
      <c r="A37" s="18" t="s">
        <v>141</v>
      </c>
      <c r="B37" s="30" t="s">
        <v>142</v>
      </c>
      <c r="C37" s="20">
        <f>C41-C38</f>
        <v>0</v>
      </c>
      <c r="D37" s="1"/>
    </row>
    <row r="38" spans="1:4" ht="21" customHeight="1">
      <c r="A38" s="21" t="s">
        <v>143</v>
      </c>
      <c r="B38" s="31" t="s">
        <v>144</v>
      </c>
      <c r="C38" s="26">
        <f>C39</f>
        <v>33401650</v>
      </c>
    </row>
    <row r="39" spans="1:4" ht="36" customHeight="1">
      <c r="A39" s="21" t="s">
        <v>145</v>
      </c>
      <c r="B39" s="31" t="s">
        <v>146</v>
      </c>
      <c r="C39" s="26">
        <f>C40</f>
        <v>33401650</v>
      </c>
    </row>
    <row r="40" spans="1:4" ht="40.5" customHeight="1">
      <c r="A40" s="21" t="s">
        <v>147</v>
      </c>
      <c r="B40" s="31" t="s">
        <v>560</v>
      </c>
      <c r="C40" s="26">
        <v>33401650</v>
      </c>
    </row>
    <row r="41" spans="1:4" ht="24" customHeight="1">
      <c r="A41" s="21" t="s">
        <v>148</v>
      </c>
      <c r="B41" s="31" t="s">
        <v>149</v>
      </c>
      <c r="C41" s="26">
        <f>C42</f>
        <v>33401650</v>
      </c>
    </row>
    <row r="42" spans="1:4" ht="39.75" customHeight="1">
      <c r="A42" s="21" t="s">
        <v>150</v>
      </c>
      <c r="B42" s="31" t="s">
        <v>151</v>
      </c>
      <c r="C42" s="26">
        <f>C43</f>
        <v>33401650</v>
      </c>
    </row>
    <row r="43" spans="1:4" ht="57" customHeight="1">
      <c r="A43" s="21" t="s">
        <v>152</v>
      </c>
      <c r="B43" s="32" t="s">
        <v>561</v>
      </c>
      <c r="C43" s="26">
        <v>33401650</v>
      </c>
    </row>
    <row r="44" spans="1:4" ht="37.5" hidden="1">
      <c r="A44" s="33" t="s">
        <v>153</v>
      </c>
      <c r="B44" s="34" t="s">
        <v>154</v>
      </c>
      <c r="C44" s="35">
        <v>0</v>
      </c>
    </row>
    <row r="45" spans="1:4" ht="37.5" hidden="1">
      <c r="A45" s="36" t="s">
        <v>155</v>
      </c>
      <c r="B45" s="37" t="s">
        <v>156</v>
      </c>
      <c r="C45" s="13">
        <v>0</v>
      </c>
    </row>
    <row r="46" spans="1:4" ht="37.5" hidden="1">
      <c r="A46" s="38" t="s">
        <v>157</v>
      </c>
      <c r="B46" s="39" t="s">
        <v>158</v>
      </c>
      <c r="C46" s="40">
        <f>C47</f>
        <v>0</v>
      </c>
    </row>
    <row r="47" spans="1:4" ht="75" hidden="1">
      <c r="A47" s="41" t="s">
        <v>159</v>
      </c>
      <c r="B47" s="42" t="s">
        <v>160</v>
      </c>
      <c r="C47" s="40"/>
    </row>
    <row r="48" spans="1:4" ht="48" hidden="1" customHeight="1">
      <c r="A48" s="36" t="s">
        <v>161</v>
      </c>
      <c r="B48" s="37" t="s">
        <v>162</v>
      </c>
      <c r="C48" s="35">
        <f>C49</f>
        <v>0</v>
      </c>
    </row>
    <row r="49" spans="1:3" ht="93.75" hidden="1">
      <c r="A49" s="43" t="s">
        <v>165</v>
      </c>
      <c r="B49" s="44" t="s">
        <v>166</v>
      </c>
      <c r="C49" s="45"/>
    </row>
    <row r="50" spans="1:3" ht="29.85" customHeight="1">
      <c r="A50" s="46"/>
      <c r="B50" s="47" t="s">
        <v>167</v>
      </c>
      <c r="C50" s="48">
        <f>C27+C22+C37+C44</f>
        <v>0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34" zoomScaleNormal="80" workbookViewId="0">
      <selection activeCell="J45" sqref="J45"/>
    </sheetView>
  </sheetViews>
  <sheetFormatPr defaultRowHeight="12.75"/>
  <cols>
    <col min="1" max="1" width="66.5703125" customWidth="1"/>
    <col min="2" max="2" width="8.85546875" style="99" customWidth="1"/>
    <col min="3" max="3" width="8" style="100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6.5">
      <c r="A1" s="567" t="s">
        <v>767</v>
      </c>
      <c r="B1" s="568"/>
      <c r="C1" s="568"/>
      <c r="D1" s="568"/>
      <c r="E1" s="101"/>
      <c r="F1" s="101"/>
      <c r="G1" s="101"/>
    </row>
    <row r="2" spans="1:7" ht="16.5">
      <c r="A2" s="567" t="s">
        <v>766</v>
      </c>
      <c r="B2" s="551"/>
      <c r="C2" s="551"/>
      <c r="D2" s="551"/>
      <c r="E2" s="101"/>
      <c r="F2" s="101"/>
      <c r="G2" s="101"/>
    </row>
    <row r="3" spans="1:7" ht="16.5">
      <c r="A3" s="567" t="s">
        <v>765</v>
      </c>
      <c r="B3" s="551"/>
      <c r="C3" s="551"/>
      <c r="D3" s="551"/>
      <c r="E3" s="101"/>
      <c r="F3" s="102"/>
      <c r="G3" s="102"/>
    </row>
    <row r="4" spans="1:7" ht="16.5">
      <c r="A4" s="567" t="s">
        <v>763</v>
      </c>
      <c r="B4" s="551"/>
      <c r="C4" s="551"/>
      <c r="D4" s="551"/>
      <c r="E4" s="101"/>
      <c r="F4" s="101"/>
      <c r="G4" s="101"/>
    </row>
    <row r="5" spans="1:7" ht="16.5">
      <c r="A5" s="567" t="s">
        <v>764</v>
      </c>
      <c r="B5" s="551"/>
      <c r="C5" s="551"/>
      <c r="D5" s="551"/>
      <c r="E5" s="101"/>
      <c r="F5" s="101"/>
      <c r="G5" s="101"/>
    </row>
    <row r="6" spans="1:7" ht="16.5">
      <c r="A6" s="567" t="s">
        <v>891</v>
      </c>
      <c r="B6" s="551"/>
      <c r="C6" s="551"/>
      <c r="D6" s="551"/>
      <c r="E6" s="101"/>
      <c r="F6" s="101"/>
      <c r="G6" s="101"/>
    </row>
    <row r="7" spans="1:7" ht="16.5">
      <c r="A7" s="567" t="s">
        <v>892</v>
      </c>
      <c r="B7" s="551"/>
      <c r="C7" s="551"/>
      <c r="D7" s="551"/>
      <c r="E7" s="101"/>
      <c r="F7" s="101"/>
      <c r="G7" s="101"/>
    </row>
    <row r="8" spans="1:7" ht="16.5">
      <c r="A8" s="567" t="s">
        <v>893</v>
      </c>
      <c r="B8" s="551"/>
      <c r="C8" s="551"/>
      <c r="D8" s="551"/>
      <c r="E8" s="101"/>
      <c r="F8" s="101"/>
      <c r="G8" s="101"/>
    </row>
    <row r="9" spans="1:7" ht="15.75">
      <c r="A9" s="363"/>
      <c r="B9" s="362"/>
      <c r="C9" s="361"/>
      <c r="D9" s="361"/>
      <c r="E9" s="101"/>
      <c r="F9" s="101"/>
      <c r="G9" s="101"/>
    </row>
    <row r="10" spans="1:7" ht="15.75">
      <c r="A10" s="360"/>
      <c r="B10" s="361"/>
      <c r="C10" s="361"/>
      <c r="D10" s="361"/>
      <c r="E10" s="101"/>
      <c r="F10" s="101"/>
      <c r="G10" s="101"/>
    </row>
    <row r="11" spans="1:7" ht="15.75">
      <c r="A11" s="360"/>
      <c r="B11" s="361"/>
      <c r="C11" s="361"/>
      <c r="D11" s="361"/>
    </row>
    <row r="12" spans="1:7" ht="48" customHeight="1">
      <c r="A12" s="565" t="s">
        <v>894</v>
      </c>
      <c r="B12" s="565"/>
      <c r="C12" s="565"/>
      <c r="D12" s="565"/>
    </row>
    <row r="13" spans="1:7" ht="16.5">
      <c r="A13" s="566" t="s">
        <v>168</v>
      </c>
      <c r="B13" s="566"/>
      <c r="C13" s="566"/>
      <c r="D13" s="566"/>
    </row>
    <row r="14" spans="1:7" ht="18.75" customHeight="1" thickBot="1">
      <c r="A14" s="209"/>
      <c r="B14" s="105" t="s">
        <v>168</v>
      </c>
      <c r="C14" s="210"/>
      <c r="D14" s="107" t="s">
        <v>110</v>
      </c>
    </row>
    <row r="15" spans="1:7" ht="45" customHeight="1" thickBot="1">
      <c r="A15" s="211" t="s">
        <v>112</v>
      </c>
      <c r="B15" s="212" t="s">
        <v>16</v>
      </c>
      <c r="C15" s="212" t="s">
        <v>17</v>
      </c>
      <c r="D15" s="265" t="s">
        <v>665</v>
      </c>
    </row>
    <row r="16" spans="1:7" ht="16.5">
      <c r="A16" s="206" t="s">
        <v>20</v>
      </c>
      <c r="B16" s="207" t="s">
        <v>21</v>
      </c>
      <c r="C16" s="207"/>
      <c r="D16" s="208">
        <f>D17+D18+D19+D20+D21</f>
        <v>6545231</v>
      </c>
    </row>
    <row r="17" spans="1:5" ht="33">
      <c r="A17" s="199" t="s">
        <v>22</v>
      </c>
      <c r="B17" s="160" t="s">
        <v>21</v>
      </c>
      <c r="C17" s="179" t="s">
        <v>23</v>
      </c>
      <c r="D17" s="191">
        <f>Вед.2020!G20</f>
        <v>1337699</v>
      </c>
      <c r="E17" s="85"/>
    </row>
    <row r="18" spans="1:5" ht="49.5">
      <c r="A18" s="199" t="s">
        <v>29</v>
      </c>
      <c r="B18" s="160" t="s">
        <v>21</v>
      </c>
      <c r="C18" s="179" t="s">
        <v>30</v>
      </c>
      <c r="D18" s="202">
        <f>Вед.2020!G25</f>
        <v>540332</v>
      </c>
      <c r="E18" s="85"/>
    </row>
    <row r="19" spans="1:5" ht="49.5">
      <c r="A19" s="199" t="s">
        <v>33</v>
      </c>
      <c r="B19" s="160" t="s">
        <v>21</v>
      </c>
      <c r="C19" s="160" t="s">
        <v>34</v>
      </c>
      <c r="D19" s="191">
        <f>Вед.2020!G30</f>
        <v>4511395</v>
      </c>
      <c r="E19" s="85"/>
    </row>
    <row r="20" spans="1:5" ht="18.75">
      <c r="A20" s="198" t="s">
        <v>264</v>
      </c>
      <c r="B20" s="213" t="s">
        <v>21</v>
      </c>
      <c r="C20" s="213" t="s">
        <v>87</v>
      </c>
      <c r="D20" s="197">
        <f>[2]Вед.2019!G38</f>
        <v>25000</v>
      </c>
      <c r="E20" s="96"/>
    </row>
    <row r="21" spans="1:5" ht="16.5">
      <c r="A21" s="199" t="s">
        <v>41</v>
      </c>
      <c r="B21" s="160" t="s">
        <v>21</v>
      </c>
      <c r="C21" s="160" t="s">
        <v>42</v>
      </c>
      <c r="D21" s="191">
        <f>Вед.2020!G45</f>
        <v>130805</v>
      </c>
      <c r="E21" s="85"/>
    </row>
    <row r="22" spans="1:5" ht="20.25" customHeight="1">
      <c r="A22" s="214" t="s">
        <v>44</v>
      </c>
      <c r="B22" s="215" t="s">
        <v>23</v>
      </c>
      <c r="C22" s="216"/>
      <c r="D22" s="217">
        <f>D23</f>
        <v>0</v>
      </c>
    </row>
    <row r="23" spans="1:5" ht="18.75" customHeight="1">
      <c r="A23" s="218" t="s">
        <v>45</v>
      </c>
      <c r="B23" s="219" t="s">
        <v>23</v>
      </c>
      <c r="C23" s="220" t="s">
        <v>30</v>
      </c>
      <c r="D23" s="221">
        <f>Вед.2020!G55</f>
        <v>0</v>
      </c>
      <c r="E23" s="85"/>
    </row>
    <row r="24" spans="1:5" ht="33">
      <c r="A24" s="188" t="s">
        <v>47</v>
      </c>
      <c r="B24" s="169" t="s">
        <v>30</v>
      </c>
      <c r="C24" s="169"/>
      <c r="D24" s="189">
        <f>D25+D26</f>
        <v>113500</v>
      </c>
    </row>
    <row r="25" spans="1:5" ht="17.25" customHeight="1">
      <c r="A25" s="218" t="s">
        <v>48</v>
      </c>
      <c r="B25" s="219" t="s">
        <v>30</v>
      </c>
      <c r="C25" s="219" t="s">
        <v>23</v>
      </c>
      <c r="D25" s="222">
        <f>Вед.2020!G63</f>
        <v>13000</v>
      </c>
      <c r="E25" s="85"/>
    </row>
    <row r="26" spans="1:5" ht="34.5" customHeight="1">
      <c r="A26" s="152" t="s">
        <v>909</v>
      </c>
      <c r="B26" s="219" t="s">
        <v>30</v>
      </c>
      <c r="C26" s="219" t="s">
        <v>55</v>
      </c>
      <c r="D26" s="222">
        <f>Вед.2020!G74</f>
        <v>100500</v>
      </c>
      <c r="E26" s="85"/>
    </row>
    <row r="27" spans="1:5" ht="18.75" customHeight="1">
      <c r="A27" s="188" t="s">
        <v>56</v>
      </c>
      <c r="B27" s="169" t="s">
        <v>34</v>
      </c>
      <c r="C27" s="169"/>
      <c r="D27" s="196">
        <f>+D28+D29</f>
        <v>3132200</v>
      </c>
    </row>
    <row r="28" spans="1:5" ht="16.5">
      <c r="A28" s="199" t="s">
        <v>58</v>
      </c>
      <c r="B28" s="179" t="s">
        <v>34</v>
      </c>
      <c r="C28" s="176" t="s">
        <v>51</v>
      </c>
      <c r="D28" s="191">
        <f>Вед.2020!G82</f>
        <v>3132200</v>
      </c>
      <c r="E28" s="85"/>
    </row>
    <row r="29" spans="1:5" ht="16.5">
      <c r="A29" s="156" t="s">
        <v>737</v>
      </c>
      <c r="B29" s="179" t="s">
        <v>34</v>
      </c>
      <c r="C29" s="176" t="s">
        <v>736</v>
      </c>
      <c r="D29" s="191">
        <v>0</v>
      </c>
      <c r="E29" s="85"/>
    </row>
    <row r="30" spans="1:5" ht="16.5">
      <c r="A30" s="188" t="s">
        <v>60</v>
      </c>
      <c r="B30" s="169" t="s">
        <v>61</v>
      </c>
      <c r="C30" s="169"/>
      <c r="D30" s="189">
        <f>D31+D32+D33+D34</f>
        <v>4414658</v>
      </c>
      <c r="E30" s="226"/>
    </row>
    <row r="31" spans="1:5" ht="16.5">
      <c r="A31" s="227" t="s">
        <v>62</v>
      </c>
      <c r="B31" s="228" t="s">
        <v>61</v>
      </c>
      <c r="C31" s="229" t="s">
        <v>21</v>
      </c>
      <c r="D31" s="230">
        <f>Вед.2020!G88</f>
        <v>0</v>
      </c>
      <c r="E31" s="85"/>
    </row>
    <row r="32" spans="1:5" ht="16.5">
      <c r="A32" s="199" t="s">
        <v>63</v>
      </c>
      <c r="B32" s="160" t="s">
        <v>61</v>
      </c>
      <c r="C32" s="160" t="s">
        <v>23</v>
      </c>
      <c r="D32" s="201">
        <f>Вед.2020!G106</f>
        <v>1815800</v>
      </c>
      <c r="E32" s="85"/>
    </row>
    <row r="33" spans="1:5" ht="16.5">
      <c r="A33" s="199" t="s">
        <v>66</v>
      </c>
      <c r="B33" s="179" t="s">
        <v>61</v>
      </c>
      <c r="C33" s="179" t="s">
        <v>30</v>
      </c>
      <c r="D33" s="201">
        <f>Вед.2020!G117</f>
        <v>2048858</v>
      </c>
      <c r="E33" s="85"/>
    </row>
    <row r="34" spans="1:5" ht="20.25" customHeight="1">
      <c r="A34" s="156" t="s">
        <v>661</v>
      </c>
      <c r="B34" s="179" t="s">
        <v>61</v>
      </c>
      <c r="C34" s="179" t="s">
        <v>61</v>
      </c>
      <c r="D34" s="201">
        <f>Вед.2020!G144</f>
        <v>550000</v>
      </c>
      <c r="E34" s="85"/>
    </row>
    <row r="35" spans="1:5" ht="16.5">
      <c r="A35" s="188" t="s">
        <v>72</v>
      </c>
      <c r="B35" s="169" t="s">
        <v>73</v>
      </c>
      <c r="C35" s="169"/>
      <c r="D35" s="189">
        <f>D36+D37</f>
        <v>14792128</v>
      </c>
    </row>
    <row r="36" spans="1:5" ht="16.5">
      <c r="A36" s="218" t="s">
        <v>50</v>
      </c>
      <c r="B36" s="219" t="s">
        <v>73</v>
      </c>
      <c r="C36" s="219" t="s">
        <v>21</v>
      </c>
      <c r="D36" s="222">
        <f>Вед.2020!G151</f>
        <v>12056665</v>
      </c>
      <c r="E36" s="85"/>
    </row>
    <row r="37" spans="1:5" ht="16.5">
      <c r="A37" s="199" t="s">
        <v>78</v>
      </c>
      <c r="B37" s="179" t="s">
        <v>73</v>
      </c>
      <c r="C37" s="179" t="s">
        <v>34</v>
      </c>
      <c r="D37" s="197">
        <f>Вед.2020!G181</f>
        <v>2735463</v>
      </c>
    </row>
    <row r="38" spans="1:5" ht="16.5">
      <c r="A38" s="188" t="s">
        <v>666</v>
      </c>
      <c r="B38" s="169" t="s">
        <v>51</v>
      </c>
      <c r="C38" s="169"/>
      <c r="D38" s="196">
        <f>D39</f>
        <v>0</v>
      </c>
    </row>
    <row r="39" spans="1:5" ht="16.5">
      <c r="A39" s="199" t="s">
        <v>667</v>
      </c>
      <c r="B39" s="179" t="s">
        <v>51</v>
      </c>
      <c r="C39" s="179" t="s">
        <v>51</v>
      </c>
      <c r="D39" s="197">
        <v>0</v>
      </c>
    </row>
    <row r="40" spans="1:5" ht="16.5">
      <c r="A40" s="188" t="s">
        <v>79</v>
      </c>
      <c r="B40" s="169" t="s">
        <v>55</v>
      </c>
      <c r="C40" s="169"/>
      <c r="D40" s="196">
        <f>D41+D42</f>
        <v>520500</v>
      </c>
    </row>
    <row r="41" spans="1:5" ht="16.5">
      <c r="A41" s="231" t="s">
        <v>80</v>
      </c>
      <c r="B41" s="223" t="s">
        <v>55</v>
      </c>
      <c r="C41" s="225" t="s">
        <v>21</v>
      </c>
      <c r="D41" s="224">
        <f>Вед.2020!G188</f>
        <v>153900</v>
      </c>
    </row>
    <row r="42" spans="1:5" ht="16.5">
      <c r="A42" s="199" t="s">
        <v>83</v>
      </c>
      <c r="B42" s="179" t="s">
        <v>55</v>
      </c>
      <c r="C42" s="179" t="s">
        <v>30</v>
      </c>
      <c r="D42" s="197">
        <f>Вед.2020!G193</f>
        <v>366600</v>
      </c>
    </row>
    <row r="43" spans="1:5" ht="16.5">
      <c r="A43" s="233" t="s">
        <v>86</v>
      </c>
      <c r="B43" s="169" t="s">
        <v>87</v>
      </c>
      <c r="C43" s="169"/>
      <c r="D43" s="196">
        <f>D44</f>
        <v>3883433</v>
      </c>
      <c r="E43" s="232"/>
    </row>
    <row r="44" spans="1:5" ht="16.5">
      <c r="A44" s="155" t="s">
        <v>88</v>
      </c>
      <c r="B44" s="179" t="s">
        <v>87</v>
      </c>
      <c r="C44" s="160" t="s">
        <v>21</v>
      </c>
      <c r="D44" s="191">
        <f>Вед.2020!G210</f>
        <v>3883433</v>
      </c>
      <c r="E44" s="85"/>
    </row>
    <row r="45" spans="1:5" ht="18" customHeight="1" thickBot="1">
      <c r="A45" s="316" t="s">
        <v>91</v>
      </c>
      <c r="B45" s="317"/>
      <c r="C45" s="317"/>
      <c r="D45" s="318">
        <f>D16+D22+D24+D27+D30+D35+D40+D43+D38</f>
        <v>33401650</v>
      </c>
    </row>
    <row r="46" spans="1:5" ht="18.75" customHeight="1">
      <c r="A46" s="134"/>
      <c r="C46" s="99"/>
      <c r="D46" s="100"/>
      <c r="E46" s="85"/>
    </row>
    <row r="47" spans="1:5" ht="21.75" customHeight="1">
      <c r="A47" s="134"/>
      <c r="C47" s="99"/>
      <c r="D47" s="100"/>
    </row>
    <row r="48" spans="1:5" ht="18.2" customHeight="1"/>
  </sheetData>
  <sheetProtection selectLockedCells="1" selectUnlockedCells="1"/>
  <mergeCells count="10">
    <mergeCell ref="A12:D12"/>
    <mergeCell ref="A13:D13"/>
    <mergeCell ref="A4:D4"/>
    <mergeCell ref="A5:D5"/>
    <mergeCell ref="A1:D1"/>
    <mergeCell ref="A2:D2"/>
    <mergeCell ref="A3:D3"/>
    <mergeCell ref="A6:D6"/>
    <mergeCell ref="A7:D7"/>
    <mergeCell ref="A8:D8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25" zoomScaleNormal="80" workbookViewId="0">
      <selection activeCell="K42" sqref="K42"/>
    </sheetView>
  </sheetViews>
  <sheetFormatPr defaultRowHeight="12.75"/>
  <cols>
    <col min="1" max="1" width="62.42578125" customWidth="1"/>
    <col min="2" max="2" width="8.85546875" style="99" customWidth="1"/>
    <col min="3" max="3" width="8" style="100" customWidth="1"/>
    <col min="4" max="4" width="17.28515625" style="100" customWidth="1"/>
    <col min="5" max="5" width="20.85546875" customWidth="1"/>
    <col min="6" max="6" width="4.28515625" hidden="1" customWidth="1"/>
    <col min="7" max="7" width="7.28515625" hidden="1" customWidth="1"/>
  </cols>
  <sheetData>
    <row r="1" spans="1:8" ht="16.5">
      <c r="A1" s="567" t="s">
        <v>908</v>
      </c>
      <c r="B1" s="568"/>
      <c r="C1" s="568"/>
      <c r="D1" s="568"/>
      <c r="E1" s="568"/>
      <c r="F1" s="101"/>
      <c r="G1" s="101"/>
      <c r="H1" s="101"/>
    </row>
    <row r="2" spans="1:8" ht="16.5">
      <c r="A2" s="567" t="s">
        <v>766</v>
      </c>
      <c r="B2" s="551"/>
      <c r="C2" s="551"/>
      <c r="D2" s="551"/>
      <c r="E2" s="551"/>
      <c r="F2" s="101"/>
      <c r="G2" s="101"/>
      <c r="H2" s="101"/>
    </row>
    <row r="3" spans="1:8" ht="16.5">
      <c r="A3" s="567" t="s">
        <v>765</v>
      </c>
      <c r="B3" s="551"/>
      <c r="C3" s="551"/>
      <c r="D3" s="551"/>
      <c r="E3" s="551"/>
      <c r="F3" s="101"/>
      <c r="G3" s="102"/>
      <c r="H3" s="102"/>
    </row>
    <row r="4" spans="1:8" ht="16.5">
      <c r="A4" s="567" t="s">
        <v>763</v>
      </c>
      <c r="B4" s="551"/>
      <c r="C4" s="551"/>
      <c r="D4" s="551"/>
      <c r="E4" s="551"/>
      <c r="F4" s="101"/>
      <c r="G4" s="101"/>
      <c r="H4" s="101"/>
    </row>
    <row r="5" spans="1:8" ht="16.5">
      <c r="A5" s="567" t="s">
        <v>764</v>
      </c>
      <c r="B5" s="551"/>
      <c r="C5" s="551"/>
      <c r="D5" s="551"/>
      <c r="E5" s="551"/>
      <c r="F5" s="101"/>
      <c r="G5" s="101"/>
      <c r="H5" s="101"/>
    </row>
    <row r="6" spans="1:8" ht="16.5">
      <c r="A6" s="567" t="s">
        <v>891</v>
      </c>
      <c r="B6" s="551"/>
      <c r="C6" s="551"/>
      <c r="D6" s="551"/>
      <c r="E6" s="551"/>
      <c r="F6" s="101"/>
      <c r="G6" s="101"/>
      <c r="H6" s="101"/>
    </row>
    <row r="7" spans="1:8" ht="16.5">
      <c r="A7" s="567" t="s">
        <v>892</v>
      </c>
      <c r="B7" s="551"/>
      <c r="C7" s="551"/>
      <c r="D7" s="551"/>
      <c r="E7" s="551"/>
      <c r="F7" s="101"/>
      <c r="G7" s="101"/>
      <c r="H7" s="101"/>
    </row>
    <row r="8" spans="1:8" ht="16.5">
      <c r="A8" s="567" t="s">
        <v>893</v>
      </c>
      <c r="B8" s="551"/>
      <c r="C8" s="551"/>
      <c r="D8" s="551"/>
      <c r="E8" s="551"/>
      <c r="F8" s="101"/>
      <c r="G8" s="101"/>
      <c r="H8" s="101"/>
    </row>
    <row r="9" spans="1:8" ht="15.75">
      <c r="A9" s="363"/>
      <c r="B9" s="362"/>
      <c r="C9" s="361"/>
      <c r="D9" s="361"/>
      <c r="E9" s="361"/>
      <c r="F9" s="101"/>
      <c r="G9" s="101"/>
      <c r="H9" s="101"/>
    </row>
    <row r="10" spans="1:8" ht="15.75">
      <c r="A10" s="360"/>
      <c r="B10" s="361"/>
      <c r="C10" s="361"/>
      <c r="D10" s="361"/>
      <c r="E10" s="361"/>
      <c r="F10" s="101"/>
      <c r="G10" s="101"/>
      <c r="H10" s="101"/>
    </row>
    <row r="11" spans="1:8" ht="15.75">
      <c r="A11" s="360"/>
      <c r="B11" s="361"/>
      <c r="C11" s="361"/>
      <c r="D11" s="361"/>
      <c r="E11" s="361"/>
    </row>
    <row r="12" spans="1:8" ht="48" customHeight="1">
      <c r="A12" s="565" t="s">
        <v>895</v>
      </c>
      <c r="B12" s="565"/>
      <c r="C12" s="565"/>
      <c r="D12" s="565"/>
      <c r="E12" s="565"/>
      <c r="F12" s="565"/>
      <c r="G12" s="565"/>
    </row>
    <row r="13" spans="1:8" ht="16.5">
      <c r="A13" s="566" t="s">
        <v>168</v>
      </c>
      <c r="B13" s="566"/>
      <c r="C13" s="566"/>
      <c r="D13" s="566"/>
      <c r="E13" s="566"/>
    </row>
    <row r="14" spans="1:8" ht="18.75" customHeight="1" thickBot="1">
      <c r="A14" s="209"/>
      <c r="B14" s="105" t="s">
        <v>168</v>
      </c>
      <c r="C14" s="210"/>
      <c r="D14" s="210"/>
      <c r="E14" s="107" t="s">
        <v>110</v>
      </c>
    </row>
    <row r="15" spans="1:8" ht="45" customHeight="1" thickBot="1">
      <c r="A15" s="384" t="s">
        <v>112</v>
      </c>
      <c r="B15" s="385" t="s">
        <v>16</v>
      </c>
      <c r="C15" s="385" t="s">
        <v>17</v>
      </c>
      <c r="D15" s="524" t="s">
        <v>769</v>
      </c>
      <c r="E15" s="525" t="s">
        <v>831</v>
      </c>
    </row>
    <row r="16" spans="1:8" ht="16.5">
      <c r="A16" s="381" t="s">
        <v>20</v>
      </c>
      <c r="B16" s="382" t="s">
        <v>21</v>
      </c>
      <c r="C16" s="382"/>
      <c r="D16" s="389">
        <f>D17+D18+D19+D20+D21</f>
        <v>6550481</v>
      </c>
      <c r="E16" s="383">
        <f>E17+E18+E19+E20+E21</f>
        <v>6568845</v>
      </c>
    </row>
    <row r="17" spans="1:6" ht="33">
      <c r="A17" s="199" t="s">
        <v>22</v>
      </c>
      <c r="B17" s="160" t="s">
        <v>21</v>
      </c>
      <c r="C17" s="179" t="s">
        <v>23</v>
      </c>
      <c r="D17" s="177">
        <v>1337699</v>
      </c>
      <c r="E17" s="191">
        <f>Вед.2020!G20</f>
        <v>1337699</v>
      </c>
      <c r="F17" s="85"/>
    </row>
    <row r="18" spans="1:6" ht="49.5">
      <c r="A18" s="199" t="s">
        <v>29</v>
      </c>
      <c r="B18" s="160" t="s">
        <v>21</v>
      </c>
      <c r="C18" s="179" t="s">
        <v>30</v>
      </c>
      <c r="D18" s="185">
        <v>540332</v>
      </c>
      <c r="E18" s="202">
        <v>540332</v>
      </c>
      <c r="F18" s="85"/>
    </row>
    <row r="19" spans="1:6" ht="66">
      <c r="A19" s="199" t="s">
        <v>33</v>
      </c>
      <c r="B19" s="160" t="s">
        <v>21</v>
      </c>
      <c r="C19" s="160" t="s">
        <v>34</v>
      </c>
      <c r="D19" s="177">
        <v>4514645</v>
      </c>
      <c r="E19" s="191">
        <v>4533009</v>
      </c>
      <c r="F19" s="85"/>
    </row>
    <row r="20" spans="1:6" ht="18.75">
      <c r="A20" s="198" t="s">
        <v>264</v>
      </c>
      <c r="B20" s="213" t="s">
        <v>21</v>
      </c>
      <c r="C20" s="213" t="s">
        <v>87</v>
      </c>
      <c r="D20" s="181">
        <v>25000</v>
      </c>
      <c r="E20" s="197">
        <v>25000</v>
      </c>
      <c r="F20" s="96"/>
    </row>
    <row r="21" spans="1:6" ht="16.5">
      <c r="A21" s="199" t="s">
        <v>41</v>
      </c>
      <c r="B21" s="160" t="s">
        <v>21</v>
      </c>
      <c r="C21" s="160" t="s">
        <v>42</v>
      </c>
      <c r="D21" s="177">
        <v>132805</v>
      </c>
      <c r="E21" s="191">
        <v>132805</v>
      </c>
      <c r="F21" s="85"/>
    </row>
    <row r="22" spans="1:6" ht="20.25" customHeight="1">
      <c r="A22" s="390" t="s">
        <v>44</v>
      </c>
      <c r="B22" s="215" t="s">
        <v>23</v>
      </c>
      <c r="C22" s="216"/>
      <c r="D22" s="386">
        <f>D23</f>
        <v>0</v>
      </c>
      <c r="E22" s="217">
        <f>E23</f>
        <v>0</v>
      </c>
    </row>
    <row r="23" spans="1:6" ht="18.75" customHeight="1">
      <c r="A23" s="199" t="s">
        <v>45</v>
      </c>
      <c r="B23" s="160" t="s">
        <v>23</v>
      </c>
      <c r="C23" s="179" t="s">
        <v>30</v>
      </c>
      <c r="D23" s="374">
        <f>Вед.2020!F55</f>
        <v>0</v>
      </c>
      <c r="E23" s="201">
        <f>Вед.2020!G55</f>
        <v>0</v>
      </c>
      <c r="F23" s="85"/>
    </row>
    <row r="24" spans="1:6" ht="33">
      <c r="A24" s="188" t="s">
        <v>47</v>
      </c>
      <c r="B24" s="169" t="s">
        <v>30</v>
      </c>
      <c r="C24" s="169"/>
      <c r="D24" s="170">
        <f>D25+D26</f>
        <v>114000</v>
      </c>
      <c r="E24" s="189">
        <f>E25+E26</f>
        <v>114500</v>
      </c>
    </row>
    <row r="25" spans="1:6" ht="17.25" customHeight="1">
      <c r="A25" s="199" t="s">
        <v>48</v>
      </c>
      <c r="B25" s="160" t="s">
        <v>30</v>
      </c>
      <c r="C25" s="160" t="s">
        <v>23</v>
      </c>
      <c r="D25" s="185">
        <v>13000</v>
      </c>
      <c r="E25" s="202">
        <v>13000</v>
      </c>
      <c r="F25" s="85"/>
    </row>
    <row r="26" spans="1:6" ht="53.25" customHeight="1">
      <c r="A26" s="192" t="s">
        <v>909</v>
      </c>
      <c r="B26" s="160" t="s">
        <v>30</v>
      </c>
      <c r="C26" s="160" t="s">
        <v>55</v>
      </c>
      <c r="D26" s="185">
        <v>101000</v>
      </c>
      <c r="E26" s="202">
        <v>101500</v>
      </c>
      <c r="F26" s="85"/>
    </row>
    <row r="27" spans="1:6" ht="18.75" customHeight="1">
      <c r="A27" s="188" t="s">
        <v>56</v>
      </c>
      <c r="B27" s="169" t="s">
        <v>34</v>
      </c>
      <c r="C27" s="169"/>
      <c r="D27" s="180">
        <f>+D28+D29</f>
        <v>5020112</v>
      </c>
      <c r="E27" s="196">
        <f>+E28+E29</f>
        <v>5532966</v>
      </c>
    </row>
    <row r="28" spans="1:6" ht="16.5">
      <c r="A28" s="199" t="s">
        <v>58</v>
      </c>
      <c r="B28" s="179" t="s">
        <v>34</v>
      </c>
      <c r="C28" s="176" t="s">
        <v>51</v>
      </c>
      <c r="D28" s="177">
        <v>5020112</v>
      </c>
      <c r="E28" s="191">
        <v>5532966</v>
      </c>
      <c r="F28" s="85"/>
    </row>
    <row r="29" spans="1:6" ht="16.5">
      <c r="A29" s="200" t="s">
        <v>737</v>
      </c>
      <c r="B29" s="179" t="s">
        <v>34</v>
      </c>
      <c r="C29" s="176" t="s">
        <v>736</v>
      </c>
      <c r="D29" s="177">
        <v>0</v>
      </c>
      <c r="E29" s="191">
        <v>0</v>
      </c>
      <c r="F29" s="85"/>
    </row>
    <row r="30" spans="1:6" ht="16.5">
      <c r="A30" s="188" t="s">
        <v>60</v>
      </c>
      <c r="B30" s="169" t="s">
        <v>61</v>
      </c>
      <c r="C30" s="169"/>
      <c r="D30" s="170">
        <f>D31+D32+D33+D34</f>
        <v>3362211</v>
      </c>
      <c r="E30" s="189">
        <f>E31+E32+E33+E34</f>
        <v>3575373</v>
      </c>
      <c r="F30" s="226"/>
    </row>
    <row r="31" spans="1:6" ht="16.5" hidden="1">
      <c r="A31" s="227" t="s">
        <v>62</v>
      </c>
      <c r="B31" s="387" t="s">
        <v>61</v>
      </c>
      <c r="C31" s="229" t="s">
        <v>21</v>
      </c>
      <c r="D31" s="388">
        <v>0</v>
      </c>
      <c r="E31" s="391">
        <v>0</v>
      </c>
      <c r="F31" s="85"/>
    </row>
    <row r="32" spans="1:6" ht="16.5">
      <c r="A32" s="199" t="s">
        <v>63</v>
      </c>
      <c r="B32" s="160" t="s">
        <v>61</v>
      </c>
      <c r="C32" s="160" t="s">
        <v>23</v>
      </c>
      <c r="D32" s="374">
        <v>532295</v>
      </c>
      <c r="E32" s="201">
        <v>969295</v>
      </c>
      <c r="F32" s="85"/>
    </row>
    <row r="33" spans="1:6" ht="16.5">
      <c r="A33" s="199" t="s">
        <v>66</v>
      </c>
      <c r="B33" s="179" t="s">
        <v>61</v>
      </c>
      <c r="C33" s="179" t="s">
        <v>30</v>
      </c>
      <c r="D33" s="374">
        <v>2179916</v>
      </c>
      <c r="E33" s="201">
        <v>1956078</v>
      </c>
      <c r="F33" s="85"/>
    </row>
    <row r="34" spans="1:6" ht="34.5" customHeight="1">
      <c r="A34" s="200" t="s">
        <v>661</v>
      </c>
      <c r="B34" s="179" t="s">
        <v>61</v>
      </c>
      <c r="C34" s="179" t="s">
        <v>61</v>
      </c>
      <c r="D34" s="374">
        <v>650000</v>
      </c>
      <c r="E34" s="201">
        <v>650000</v>
      </c>
      <c r="F34" s="85"/>
    </row>
    <row r="35" spans="1:6" ht="16.5">
      <c r="A35" s="188" t="s">
        <v>72</v>
      </c>
      <c r="B35" s="169" t="s">
        <v>73</v>
      </c>
      <c r="C35" s="169"/>
      <c r="D35" s="170">
        <f>D36+D37</f>
        <v>14633517</v>
      </c>
      <c r="E35" s="189">
        <f>E36+E37</f>
        <v>14961549</v>
      </c>
    </row>
    <row r="36" spans="1:6" ht="16.5">
      <c r="A36" s="199" t="s">
        <v>50</v>
      </c>
      <c r="B36" s="160" t="s">
        <v>73</v>
      </c>
      <c r="C36" s="160" t="s">
        <v>21</v>
      </c>
      <c r="D36" s="185">
        <v>11893054</v>
      </c>
      <c r="E36" s="202">
        <v>12216086</v>
      </c>
      <c r="F36" s="85"/>
    </row>
    <row r="37" spans="1:6" ht="16.5">
      <c r="A37" s="199" t="s">
        <v>78</v>
      </c>
      <c r="B37" s="179" t="s">
        <v>73</v>
      </c>
      <c r="C37" s="179" t="s">
        <v>34</v>
      </c>
      <c r="D37" s="181">
        <v>2740463</v>
      </c>
      <c r="E37" s="197">
        <v>2745463</v>
      </c>
    </row>
    <row r="38" spans="1:6" ht="16.5">
      <c r="A38" s="188" t="s">
        <v>666</v>
      </c>
      <c r="B38" s="169" t="s">
        <v>51</v>
      </c>
      <c r="C38" s="169"/>
      <c r="D38" s="180">
        <f>D39</f>
        <v>0</v>
      </c>
      <c r="E38" s="196">
        <f>E39</f>
        <v>0</v>
      </c>
    </row>
    <row r="39" spans="1:6" ht="16.5">
      <c r="A39" s="199" t="s">
        <v>667</v>
      </c>
      <c r="B39" s="179" t="s">
        <v>51</v>
      </c>
      <c r="C39" s="179" t="s">
        <v>51</v>
      </c>
      <c r="D39" s="181">
        <v>0</v>
      </c>
      <c r="E39" s="197">
        <v>0</v>
      </c>
    </row>
    <row r="40" spans="1:6" ht="16.5">
      <c r="A40" s="188" t="s">
        <v>79</v>
      </c>
      <c r="B40" s="169" t="s">
        <v>55</v>
      </c>
      <c r="C40" s="169"/>
      <c r="D40" s="180">
        <f>D41+D42</f>
        <v>526900</v>
      </c>
      <c r="E40" s="196">
        <f>E41+E42</f>
        <v>531900</v>
      </c>
    </row>
    <row r="41" spans="1:6" ht="16.5">
      <c r="A41" s="203" t="s">
        <v>80</v>
      </c>
      <c r="B41" s="174" t="s">
        <v>55</v>
      </c>
      <c r="C41" s="176" t="s">
        <v>21</v>
      </c>
      <c r="D41" s="177">
        <v>153900</v>
      </c>
      <c r="E41" s="191">
        <v>153900</v>
      </c>
    </row>
    <row r="42" spans="1:6" ht="16.5">
      <c r="A42" s="199" t="s">
        <v>83</v>
      </c>
      <c r="B42" s="179" t="s">
        <v>55</v>
      </c>
      <c r="C42" s="179" t="s">
        <v>30</v>
      </c>
      <c r="D42" s="181">
        <v>373000</v>
      </c>
      <c r="E42" s="197">
        <v>378000</v>
      </c>
    </row>
    <row r="43" spans="1:6" ht="16.5">
      <c r="A43" s="205" t="s">
        <v>86</v>
      </c>
      <c r="B43" s="169" t="s">
        <v>87</v>
      </c>
      <c r="C43" s="169"/>
      <c r="D43" s="180">
        <f>D44</f>
        <v>3888654</v>
      </c>
      <c r="E43" s="196">
        <f>E44</f>
        <v>3517372</v>
      </c>
      <c r="F43" s="232"/>
    </row>
    <row r="44" spans="1:6" ht="16.5">
      <c r="A44" s="155" t="s">
        <v>88</v>
      </c>
      <c r="B44" s="179" t="s">
        <v>87</v>
      </c>
      <c r="C44" s="160" t="s">
        <v>21</v>
      </c>
      <c r="D44" s="177">
        <v>3888654</v>
      </c>
      <c r="E44" s="191">
        <v>3517372</v>
      </c>
      <c r="F44" s="85"/>
    </row>
    <row r="45" spans="1:6" ht="18" customHeight="1" thickBot="1">
      <c r="A45" s="392" t="s">
        <v>91</v>
      </c>
      <c r="B45" s="393"/>
      <c r="C45" s="393"/>
      <c r="D45" s="394">
        <f>D16+D22+D24+D27+D30+D35+D40+D43+D38</f>
        <v>34095875</v>
      </c>
      <c r="E45" s="395">
        <f>E16+E22+E24+E27+E30+E35+E40+E43+E38</f>
        <v>34802505</v>
      </c>
    </row>
    <row r="46" spans="1:6" ht="18.75" customHeight="1">
      <c r="A46" s="134"/>
      <c r="C46" s="99"/>
      <c r="D46" s="99"/>
      <c r="E46" s="100"/>
      <c r="F46" s="85"/>
    </row>
    <row r="47" spans="1:6" ht="21.75" customHeight="1">
      <c r="A47" s="134"/>
      <c r="C47" s="99"/>
      <c r="D47" s="99"/>
      <c r="E47" s="100"/>
    </row>
    <row r="48" spans="1:6" ht="18.2" customHeight="1"/>
  </sheetData>
  <sheetProtection selectLockedCells="1" selectUnlockedCells="1"/>
  <mergeCells count="10">
    <mergeCell ref="A7:E7"/>
    <mergeCell ref="A8:E8"/>
    <mergeCell ref="A13:E13"/>
    <mergeCell ref="A12:G12"/>
    <mergeCell ref="A1:E1"/>
    <mergeCell ref="A2:E2"/>
    <mergeCell ref="A3:E3"/>
    <mergeCell ref="A4:E4"/>
    <mergeCell ref="A5:E5"/>
    <mergeCell ref="A6:E6"/>
  </mergeCells>
  <pageMargins left="1.5748031496062993" right="0" top="0.59055118110236227" bottom="0.59055118110236227" header="0.51181102362204722" footer="0.51181102362204722"/>
  <pageSetup paperSize="9" scale="72" firstPageNumber="0" orientation="portrait" horizontalDpi="300" verticalDpi="300" r:id="rId1"/>
  <headerFooter alignWithMargins="0"/>
  <colBreaks count="1" manualBreakCount="1">
    <brk id="5" max="57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S186"/>
  <sheetViews>
    <sheetView view="pageBreakPreview" topLeftCell="A34" zoomScaleNormal="80" workbookViewId="0">
      <selection activeCell="A148" sqref="A148"/>
    </sheetView>
  </sheetViews>
  <sheetFormatPr defaultRowHeight="12.75"/>
  <cols>
    <col min="1" max="1" width="69.85546875" style="121" customWidth="1"/>
    <col min="2" max="2" width="23.5703125" style="122" customWidth="1"/>
    <col min="3" max="3" width="10.28515625" style="123" customWidth="1"/>
    <col min="4" max="4" width="19" style="124" customWidth="1"/>
    <col min="5" max="5" width="7" style="123" customWidth="1"/>
    <col min="6" max="6" width="18.140625" style="123" customWidth="1"/>
    <col min="7" max="16384" width="9.140625" style="123"/>
  </cols>
  <sheetData>
    <row r="1" spans="1:253" ht="16.5">
      <c r="A1"/>
      <c r="B1" s="3" t="s">
        <v>709</v>
      </c>
      <c r="C1" s="410"/>
      <c r="D1" s="271"/>
      <c r="E1" s="101"/>
      <c r="F1" s="10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6.5">
      <c r="A2"/>
      <c r="B2" s="3" t="s">
        <v>755</v>
      </c>
      <c r="C2" s="410"/>
      <c r="D2" s="271"/>
      <c r="E2" s="354"/>
      <c r="F2" s="355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6.5">
      <c r="A3"/>
      <c r="B3" s="3" t="s">
        <v>761</v>
      </c>
      <c r="C3" s="410"/>
      <c r="D3" s="271"/>
      <c r="E3" s="354"/>
      <c r="F3" s="356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6.5">
      <c r="A4"/>
      <c r="B4" s="3" t="s">
        <v>757</v>
      </c>
      <c r="C4" s="410"/>
      <c r="D4" s="271"/>
      <c r="E4" s="358"/>
      <c r="F4" s="355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6.5">
      <c r="A5"/>
      <c r="B5" s="3" t="s">
        <v>762</v>
      </c>
      <c r="C5" s="410"/>
      <c r="D5" s="271"/>
      <c r="E5" s="358"/>
      <c r="F5" s="35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6.5">
      <c r="A6"/>
      <c r="B6" s="3" t="s">
        <v>874</v>
      </c>
      <c r="C6" s="410"/>
      <c r="D6" s="271"/>
      <c r="E6" s="359"/>
      <c r="F6" s="359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6.5">
      <c r="A7"/>
      <c r="B7" s="3" t="s">
        <v>896</v>
      </c>
      <c r="C7" s="410"/>
      <c r="D7" s="271"/>
      <c r="E7" s="359"/>
      <c r="F7" s="359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6.5">
      <c r="A8"/>
      <c r="B8" s="3" t="s">
        <v>897</v>
      </c>
      <c r="C8" s="410"/>
      <c r="D8" s="271"/>
      <c r="E8" s="358"/>
      <c r="F8" s="35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357"/>
      <c r="C9" s="358"/>
      <c r="D9" s="358"/>
      <c r="E9" s="358"/>
      <c r="F9" s="355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357"/>
      <c r="C10" s="358"/>
      <c r="D10" s="358"/>
      <c r="E10" s="358"/>
      <c r="F10" s="355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101"/>
      <c r="C11" s="270"/>
      <c r="D11" s="270"/>
      <c r="E11" s="101"/>
      <c r="F11" s="10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566" t="s">
        <v>434</v>
      </c>
      <c r="B12" s="566"/>
      <c r="C12" s="566"/>
      <c r="D12" s="566"/>
      <c r="E12" s="101"/>
      <c r="F12" s="101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566" t="s">
        <v>507</v>
      </c>
      <c r="B13" s="566"/>
      <c r="C13" s="566"/>
      <c r="D13" s="566"/>
      <c r="E13" s="551"/>
      <c r="F13" s="101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566" t="s">
        <v>435</v>
      </c>
      <c r="B14" s="566"/>
      <c r="C14" s="566"/>
      <c r="D14" s="566"/>
      <c r="E14" s="101"/>
      <c r="F14" s="101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569" t="s">
        <v>898</v>
      </c>
      <c r="B15" s="569"/>
      <c r="C15" s="569"/>
      <c r="D15" s="569"/>
      <c r="E15" s="551"/>
      <c r="F15" s="101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101"/>
      <c r="C16" s="270"/>
      <c r="D16" s="270"/>
      <c r="E16" s="101"/>
      <c r="F16" s="101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125"/>
      <c r="B17" s="126"/>
      <c r="C17" s="127"/>
      <c r="D17" s="7" t="s">
        <v>110</v>
      </c>
      <c r="E17" s="127"/>
      <c r="F17" s="96"/>
    </row>
    <row r="18" spans="1:9" ht="33.75" thickBot="1">
      <c r="A18" s="500" t="s">
        <v>112</v>
      </c>
      <c r="B18" s="501" t="s">
        <v>18</v>
      </c>
      <c r="C18" s="502" t="s">
        <v>19</v>
      </c>
      <c r="D18" s="503" t="s">
        <v>899</v>
      </c>
      <c r="E18" s="128"/>
      <c r="F18" s="128"/>
    </row>
    <row r="19" spans="1:9" ht="21" customHeight="1" thickBot="1">
      <c r="A19" s="504" t="s">
        <v>68</v>
      </c>
      <c r="B19" s="505"/>
      <c r="C19" s="506"/>
      <c r="D19" s="507">
        <f>D20+D24+D29+D37+D49+D62+D73+D79+D83+D90+D114+D127+D135+D139+D143</f>
        <v>26874419</v>
      </c>
      <c r="E19" s="103"/>
      <c r="F19" s="129"/>
    </row>
    <row r="20" spans="1:9" ht="41.25" customHeight="1">
      <c r="A20" s="404" t="s">
        <v>776</v>
      </c>
      <c r="B20" s="405" t="s">
        <v>277</v>
      </c>
      <c r="C20" s="405"/>
      <c r="D20" s="406">
        <f>D21</f>
        <v>80500</v>
      </c>
      <c r="E20" s="130"/>
      <c r="F20" s="129"/>
    </row>
    <row r="21" spans="1:9" ht="18.75" customHeight="1" thickBot="1">
      <c r="A21" s="149" t="s">
        <v>280</v>
      </c>
      <c r="B21" s="110" t="s">
        <v>278</v>
      </c>
      <c r="C21" s="110"/>
      <c r="D21" s="240">
        <f>D22</f>
        <v>80500</v>
      </c>
      <c r="E21" s="130"/>
      <c r="F21" s="129"/>
    </row>
    <row r="22" spans="1:9" ht="17.25" customHeight="1" thickBot="1">
      <c r="A22" s="241" t="s">
        <v>57</v>
      </c>
      <c r="B22" s="110" t="s">
        <v>279</v>
      </c>
      <c r="C22" s="110"/>
      <c r="D22" s="240">
        <f>D23</f>
        <v>80500</v>
      </c>
      <c r="E22" s="130"/>
      <c r="F22" s="129"/>
      <c r="I22" s="323"/>
    </row>
    <row r="23" spans="1:9" ht="36.200000000000003" customHeight="1">
      <c r="A23" s="156" t="s">
        <v>37</v>
      </c>
      <c r="B23" s="110" t="s">
        <v>279</v>
      </c>
      <c r="C23" s="110" t="s">
        <v>38</v>
      </c>
      <c r="D23" s="240">
        <v>80500</v>
      </c>
      <c r="E23" s="130"/>
      <c r="F23" s="129"/>
    </row>
    <row r="24" spans="1:9" ht="50.25" customHeight="1">
      <c r="A24" s="238" t="s">
        <v>774</v>
      </c>
      <c r="B24" s="108" t="s">
        <v>273</v>
      </c>
      <c r="C24" s="108"/>
      <c r="D24" s="239">
        <f>D25</f>
        <v>100500</v>
      </c>
      <c r="E24" s="131"/>
      <c r="F24" s="129"/>
    </row>
    <row r="25" spans="1:9" ht="37.35" customHeight="1">
      <c r="A25" s="149" t="s">
        <v>276</v>
      </c>
      <c r="B25" s="110" t="s">
        <v>274</v>
      </c>
      <c r="C25" s="110"/>
      <c r="D25" s="240">
        <f>D26</f>
        <v>100500</v>
      </c>
      <c r="E25" s="131"/>
      <c r="F25" s="129"/>
    </row>
    <row r="26" spans="1:9" ht="37.35" customHeight="1">
      <c r="A26" s="163" t="s">
        <v>437</v>
      </c>
      <c r="B26" s="110" t="s">
        <v>275</v>
      </c>
      <c r="C26" s="110"/>
      <c r="D26" s="240">
        <f>D27+D28</f>
        <v>100500</v>
      </c>
      <c r="E26" s="131"/>
      <c r="F26" s="129"/>
    </row>
    <row r="27" spans="1:9" ht="34.5" customHeight="1">
      <c r="A27" s="156" t="s">
        <v>37</v>
      </c>
      <c r="B27" s="110" t="s">
        <v>275</v>
      </c>
      <c r="C27" s="110" t="s">
        <v>38</v>
      </c>
      <c r="D27" s="240">
        <v>88500</v>
      </c>
      <c r="E27" s="131"/>
      <c r="F27" s="129"/>
    </row>
    <row r="28" spans="1:9" ht="17.25" customHeight="1">
      <c r="A28" s="156" t="s">
        <v>707</v>
      </c>
      <c r="B28" s="110" t="s">
        <v>275</v>
      </c>
      <c r="C28" s="110" t="s">
        <v>696</v>
      </c>
      <c r="D28" s="240">
        <v>12000</v>
      </c>
      <c r="E28" s="131"/>
      <c r="F28" s="129"/>
    </row>
    <row r="29" spans="1:9" ht="36" customHeight="1">
      <c r="A29" s="258" t="s">
        <v>784</v>
      </c>
      <c r="B29" s="108" t="s">
        <v>298</v>
      </c>
      <c r="C29" s="108"/>
      <c r="D29" s="239">
        <f>D30+D33</f>
        <v>60500</v>
      </c>
      <c r="E29" s="131"/>
      <c r="F29" s="129"/>
    </row>
    <row r="30" spans="1:9" ht="18.75" customHeight="1">
      <c r="A30" s="339" t="s">
        <v>504</v>
      </c>
      <c r="B30" s="110" t="s">
        <v>295</v>
      </c>
      <c r="C30" s="110"/>
      <c r="D30" s="240">
        <f>D31</f>
        <v>18000</v>
      </c>
      <c r="E30" s="131"/>
      <c r="F30" s="129"/>
    </row>
    <row r="31" spans="1:9" ht="21" customHeight="1">
      <c r="A31" s="339" t="s">
        <v>505</v>
      </c>
      <c r="B31" s="110" t="s">
        <v>651</v>
      </c>
      <c r="C31" s="110"/>
      <c r="D31" s="240">
        <f>D32</f>
        <v>18000</v>
      </c>
      <c r="E31" s="131"/>
      <c r="F31" s="129"/>
    </row>
    <row r="32" spans="1:9" ht="33.75" customHeight="1">
      <c r="A32" s="152" t="s">
        <v>37</v>
      </c>
      <c r="B32" s="110" t="s">
        <v>651</v>
      </c>
      <c r="C32" s="110" t="s">
        <v>38</v>
      </c>
      <c r="D32" s="240">
        <v>18000</v>
      </c>
      <c r="E32" s="131"/>
      <c r="F32" s="129"/>
    </row>
    <row r="33" spans="1:6" ht="18" customHeight="1">
      <c r="A33" s="152" t="s">
        <v>440</v>
      </c>
      <c r="B33" s="110" t="s">
        <v>633</v>
      </c>
      <c r="C33" s="110"/>
      <c r="D33" s="240">
        <f>D34</f>
        <v>42500</v>
      </c>
      <c r="E33" s="131"/>
      <c r="F33" s="129"/>
    </row>
    <row r="34" spans="1:6" ht="18.75" customHeight="1">
      <c r="A34" s="156" t="s">
        <v>57</v>
      </c>
      <c r="B34" s="110" t="s">
        <v>634</v>
      </c>
      <c r="C34" s="110"/>
      <c r="D34" s="240">
        <f>D35+D36</f>
        <v>42500</v>
      </c>
      <c r="E34" s="131"/>
      <c r="F34" s="129"/>
    </row>
    <row r="35" spans="1:6" ht="33.75" customHeight="1">
      <c r="A35" s="200" t="s">
        <v>37</v>
      </c>
      <c r="B35" s="364" t="s">
        <v>634</v>
      </c>
      <c r="C35" s="113" t="s">
        <v>38</v>
      </c>
      <c r="D35" s="244">
        <v>23500</v>
      </c>
      <c r="E35" s="131"/>
      <c r="F35" s="131"/>
    </row>
    <row r="36" spans="1:6" ht="19.5" customHeight="1">
      <c r="A36" s="192" t="s">
        <v>707</v>
      </c>
      <c r="B36" s="364" t="s">
        <v>634</v>
      </c>
      <c r="C36" s="113" t="s">
        <v>696</v>
      </c>
      <c r="D36" s="244">
        <v>19000</v>
      </c>
      <c r="E36" s="131"/>
      <c r="F36" s="131"/>
    </row>
    <row r="37" spans="1:6" ht="51" customHeight="1">
      <c r="A37" s="243" t="s">
        <v>778</v>
      </c>
      <c r="B37" s="112" t="s">
        <v>441</v>
      </c>
      <c r="C37" s="112"/>
      <c r="D37" s="246">
        <f>D38+D43+D46</f>
        <v>3873933</v>
      </c>
      <c r="E37" s="131"/>
      <c r="F37" s="129"/>
    </row>
    <row r="38" spans="1:6" ht="18.75" customHeight="1">
      <c r="A38" s="149" t="s">
        <v>316</v>
      </c>
      <c r="B38" s="115" t="s">
        <v>308</v>
      </c>
      <c r="C38" s="115"/>
      <c r="D38" s="247">
        <f>D39</f>
        <v>3242283</v>
      </c>
      <c r="E38" s="131"/>
      <c r="F38" s="129"/>
    </row>
    <row r="39" spans="1:6" ht="17.25" customHeight="1">
      <c r="A39" s="163" t="s">
        <v>75</v>
      </c>
      <c r="B39" s="115" t="s">
        <v>645</v>
      </c>
      <c r="C39" s="115"/>
      <c r="D39" s="247">
        <f>D40+D41+D42</f>
        <v>3242283</v>
      </c>
      <c r="E39" s="131"/>
      <c r="F39" s="129"/>
    </row>
    <row r="40" spans="1:6" ht="16.5" customHeight="1">
      <c r="A40" s="156" t="s">
        <v>76</v>
      </c>
      <c r="B40" s="115" t="s">
        <v>645</v>
      </c>
      <c r="C40" s="115" t="s">
        <v>77</v>
      </c>
      <c r="D40" s="247">
        <v>1844884</v>
      </c>
      <c r="E40" s="131"/>
      <c r="F40" s="129"/>
    </row>
    <row r="41" spans="1:6" ht="37.5" customHeight="1">
      <c r="A41" s="156" t="s">
        <v>37</v>
      </c>
      <c r="B41" s="115" t="s">
        <v>645</v>
      </c>
      <c r="C41" s="115" t="s">
        <v>38</v>
      </c>
      <c r="D41" s="247">
        <v>1074369</v>
      </c>
      <c r="E41" s="131"/>
      <c r="F41" s="129"/>
    </row>
    <row r="42" spans="1:6" ht="16.5" customHeight="1">
      <c r="A42" s="241" t="s">
        <v>39</v>
      </c>
      <c r="B42" s="115" t="s">
        <v>645</v>
      </c>
      <c r="C42" s="167" t="s">
        <v>40</v>
      </c>
      <c r="D42" s="247">
        <v>323030</v>
      </c>
      <c r="E42" s="131"/>
      <c r="F42" s="129"/>
    </row>
    <row r="43" spans="1:6" ht="32.25" customHeight="1">
      <c r="A43" s="153" t="s">
        <v>317</v>
      </c>
      <c r="B43" s="115" t="s">
        <v>646</v>
      </c>
      <c r="C43" s="167"/>
      <c r="D43" s="247">
        <f>D44</f>
        <v>231650</v>
      </c>
      <c r="E43" s="131"/>
      <c r="F43" s="129"/>
    </row>
    <row r="44" spans="1:6" ht="19.5" customHeight="1">
      <c r="A44" s="153" t="s">
        <v>90</v>
      </c>
      <c r="B44" s="115" t="s">
        <v>647</v>
      </c>
      <c r="C44" s="167"/>
      <c r="D44" s="247">
        <f>D45</f>
        <v>231650</v>
      </c>
      <c r="E44" s="131"/>
      <c r="F44" s="129"/>
    </row>
    <row r="45" spans="1:6" ht="36.75" customHeight="1">
      <c r="A45" s="156" t="s">
        <v>37</v>
      </c>
      <c r="B45" s="115" t="s">
        <v>647</v>
      </c>
      <c r="C45" s="167" t="s">
        <v>38</v>
      </c>
      <c r="D45" s="247">
        <v>231650</v>
      </c>
      <c r="E45" s="131"/>
      <c r="F45" s="129"/>
    </row>
    <row r="46" spans="1:6" ht="17.25" customHeight="1">
      <c r="A46" s="194" t="s">
        <v>318</v>
      </c>
      <c r="B46" s="115" t="s">
        <v>648</v>
      </c>
      <c r="C46" s="167"/>
      <c r="D46" s="247">
        <f>D47</f>
        <v>400000</v>
      </c>
      <c r="E46" s="131"/>
      <c r="F46" s="129"/>
    </row>
    <row r="47" spans="1:6" ht="18" customHeight="1">
      <c r="A47" s="194" t="s">
        <v>834</v>
      </c>
      <c r="B47" s="115" t="s">
        <v>833</v>
      </c>
      <c r="C47" s="167"/>
      <c r="D47" s="247">
        <f>D48</f>
        <v>400000</v>
      </c>
      <c r="E47" s="131"/>
      <c r="F47" s="129"/>
    </row>
    <row r="48" spans="1:6" ht="36.75" customHeight="1">
      <c r="A48" s="508" t="s">
        <v>37</v>
      </c>
      <c r="B48" s="115" t="s">
        <v>833</v>
      </c>
      <c r="C48" s="167" t="s">
        <v>38</v>
      </c>
      <c r="D48" s="247">
        <v>400000</v>
      </c>
      <c r="E48" s="131"/>
      <c r="F48" s="129"/>
    </row>
    <row r="49" spans="1:6" ht="55.5" customHeight="1">
      <c r="A49" s="245" t="s">
        <v>924</v>
      </c>
      <c r="B49" s="259" t="s">
        <v>313</v>
      </c>
      <c r="C49" s="259"/>
      <c r="D49" s="239">
        <f>D50+D56+D59</f>
        <v>2365800</v>
      </c>
      <c r="E49" s="131"/>
      <c r="F49" s="129"/>
    </row>
    <row r="50" spans="1:6" ht="19.5" customHeight="1">
      <c r="A50" s="155" t="s">
        <v>444</v>
      </c>
      <c r="B50" s="174" t="s">
        <v>442</v>
      </c>
      <c r="C50" s="174"/>
      <c r="D50" s="240">
        <f>D51+D54</f>
        <v>1515800</v>
      </c>
      <c r="E50" s="131"/>
      <c r="F50" s="129"/>
    </row>
    <row r="51" spans="1:6" ht="19.5" customHeight="1">
      <c r="A51" s="155" t="s">
        <v>708</v>
      </c>
      <c r="B51" s="174" t="s">
        <v>636</v>
      </c>
      <c r="C51" s="174"/>
      <c r="D51" s="399">
        <f>D53+D52</f>
        <v>550000</v>
      </c>
      <c r="E51" s="131"/>
      <c r="F51" s="129"/>
    </row>
    <row r="52" spans="1:6" ht="34.5" customHeight="1">
      <c r="A52" s="156" t="s">
        <v>37</v>
      </c>
      <c r="B52" s="174" t="s">
        <v>636</v>
      </c>
      <c r="C52" s="174" t="s">
        <v>38</v>
      </c>
      <c r="D52" s="284">
        <v>0</v>
      </c>
      <c r="E52" s="131"/>
      <c r="F52" s="129"/>
    </row>
    <row r="53" spans="1:6" ht="18.75" customHeight="1">
      <c r="A53" s="200" t="s">
        <v>438</v>
      </c>
      <c r="B53" s="174" t="s">
        <v>636</v>
      </c>
      <c r="C53" s="174" t="s">
        <v>439</v>
      </c>
      <c r="D53" s="284">
        <v>550000</v>
      </c>
      <c r="E53" s="131"/>
      <c r="F53" s="129"/>
    </row>
    <row r="54" spans="1:6" ht="19.5" customHeight="1">
      <c r="A54" s="204" t="s">
        <v>711</v>
      </c>
      <c r="B54" s="113" t="s">
        <v>712</v>
      </c>
      <c r="C54" s="174"/>
      <c r="D54" s="191">
        <f>D55</f>
        <v>965800</v>
      </c>
      <c r="E54" s="131"/>
      <c r="F54" s="129"/>
    </row>
    <row r="55" spans="1:6" ht="33.75" customHeight="1">
      <c r="A55" s="156" t="s">
        <v>37</v>
      </c>
      <c r="B55" s="176" t="s">
        <v>712</v>
      </c>
      <c r="C55" s="174" t="s">
        <v>38</v>
      </c>
      <c r="D55" s="191">
        <v>965800</v>
      </c>
      <c r="E55" s="131"/>
      <c r="F55" s="129"/>
    </row>
    <row r="56" spans="1:6" ht="21" customHeight="1">
      <c r="A56" s="371" t="s">
        <v>290</v>
      </c>
      <c r="B56" s="315" t="s">
        <v>604</v>
      </c>
      <c r="C56" s="315"/>
      <c r="D56" s="242">
        <f>D57</f>
        <v>850000</v>
      </c>
      <c r="E56" s="131"/>
      <c r="F56" s="129"/>
    </row>
    <row r="57" spans="1:6" ht="36.75" customHeight="1">
      <c r="A57" s="157" t="s">
        <v>291</v>
      </c>
      <c r="B57" s="109" t="s">
        <v>632</v>
      </c>
      <c r="C57" s="109"/>
      <c r="D57" s="240">
        <f>D58</f>
        <v>850000</v>
      </c>
      <c r="E57" s="131"/>
      <c r="F57" s="129"/>
    </row>
    <row r="58" spans="1:6" ht="21" customHeight="1">
      <c r="A58" s="248" t="s">
        <v>64</v>
      </c>
      <c r="B58" s="250" t="s">
        <v>632</v>
      </c>
      <c r="C58" s="249" t="s">
        <v>65</v>
      </c>
      <c r="D58" s="251">
        <v>850000</v>
      </c>
      <c r="E58" s="131"/>
      <c r="F58" s="129"/>
    </row>
    <row r="59" spans="1:6" ht="35.25" hidden="1" customHeight="1">
      <c r="A59" s="200" t="s">
        <v>845</v>
      </c>
      <c r="B59" s="176" t="s">
        <v>652</v>
      </c>
      <c r="C59" s="175"/>
      <c r="D59" s="191">
        <f>D60</f>
        <v>0</v>
      </c>
      <c r="E59" s="131"/>
      <c r="F59" s="129"/>
    </row>
    <row r="60" spans="1:6" ht="67.5" hidden="1" customHeight="1">
      <c r="A60" s="200" t="s">
        <v>844</v>
      </c>
      <c r="B60" s="176" t="s">
        <v>843</v>
      </c>
      <c r="C60" s="175"/>
      <c r="D60" s="191">
        <f>D61</f>
        <v>0</v>
      </c>
      <c r="E60" s="131"/>
      <c r="F60" s="129"/>
    </row>
    <row r="61" spans="1:6" ht="19.5" hidden="1" customHeight="1">
      <c r="A61" s="248" t="s">
        <v>64</v>
      </c>
      <c r="B61" s="176" t="s">
        <v>843</v>
      </c>
      <c r="C61" s="175" t="s">
        <v>65</v>
      </c>
      <c r="D61" s="191">
        <v>0</v>
      </c>
      <c r="E61" s="131"/>
      <c r="F61" s="129"/>
    </row>
    <row r="62" spans="1:6" ht="55.5" customHeight="1">
      <c r="A62" s="509" t="s">
        <v>772</v>
      </c>
      <c r="B62" s="510" t="s">
        <v>285</v>
      </c>
      <c r="C62" s="510"/>
      <c r="D62" s="511">
        <f>D63+D70</f>
        <v>50500</v>
      </c>
      <c r="E62" s="131"/>
      <c r="F62" s="129"/>
    </row>
    <row r="63" spans="1:6" ht="18.75" customHeight="1">
      <c r="A63" s="150" t="s">
        <v>271</v>
      </c>
      <c r="B63" s="255" t="s">
        <v>584</v>
      </c>
      <c r="C63" s="275"/>
      <c r="D63" s="276">
        <f>D64+D68</f>
        <v>41000</v>
      </c>
      <c r="E63" s="131"/>
      <c r="F63" s="129"/>
    </row>
    <row r="64" spans="1:6" ht="36" customHeight="1">
      <c r="A64" s="313" t="s">
        <v>49</v>
      </c>
      <c r="B64" s="110" t="s">
        <v>630</v>
      </c>
      <c r="C64" s="113"/>
      <c r="D64" s="240">
        <f>D66+D65+D67</f>
        <v>11000</v>
      </c>
      <c r="E64" s="131"/>
      <c r="F64" s="129"/>
    </row>
    <row r="65" spans="1:6" ht="36.75" customHeight="1">
      <c r="A65" s="163" t="s">
        <v>27</v>
      </c>
      <c r="B65" s="110" t="s">
        <v>630</v>
      </c>
      <c r="C65" s="113" t="s">
        <v>28</v>
      </c>
      <c r="D65" s="240">
        <v>7000</v>
      </c>
      <c r="E65" s="131"/>
      <c r="F65" s="129"/>
    </row>
    <row r="66" spans="1:6" ht="35.25" customHeight="1">
      <c r="A66" s="369" t="s">
        <v>37</v>
      </c>
      <c r="B66" s="110" t="s">
        <v>630</v>
      </c>
      <c r="C66" s="110" t="s">
        <v>38</v>
      </c>
      <c r="D66" s="240">
        <v>4000</v>
      </c>
      <c r="E66" s="131"/>
      <c r="F66" s="129"/>
    </row>
    <row r="67" spans="1:6" ht="20.25" customHeight="1">
      <c r="A67" s="192" t="s">
        <v>707</v>
      </c>
      <c r="B67" s="110" t="s">
        <v>630</v>
      </c>
      <c r="C67" s="110" t="s">
        <v>696</v>
      </c>
      <c r="D67" s="240">
        <v>0</v>
      </c>
      <c r="E67" s="131"/>
      <c r="F67" s="129"/>
    </row>
    <row r="68" spans="1:6" ht="34.5" customHeight="1">
      <c r="A68" s="296" t="s">
        <v>603</v>
      </c>
      <c r="B68" s="110" t="s">
        <v>653</v>
      </c>
      <c r="C68" s="110"/>
      <c r="D68" s="240">
        <f>D69</f>
        <v>30000</v>
      </c>
      <c r="E68" s="131"/>
      <c r="F68" s="129"/>
    </row>
    <row r="69" spans="1:6" ht="35.25" customHeight="1">
      <c r="A69" s="161" t="s">
        <v>37</v>
      </c>
      <c r="B69" s="110" t="s">
        <v>653</v>
      </c>
      <c r="C69" s="110" t="s">
        <v>38</v>
      </c>
      <c r="D69" s="240">
        <v>30000</v>
      </c>
      <c r="E69" s="131"/>
      <c r="F69" s="129"/>
    </row>
    <row r="70" spans="1:6" ht="19.5" customHeight="1">
      <c r="A70" s="154" t="s">
        <v>315</v>
      </c>
      <c r="B70" s="115" t="s">
        <v>643</v>
      </c>
      <c r="C70" s="115"/>
      <c r="D70" s="247">
        <f>D71</f>
        <v>9500</v>
      </c>
      <c r="E70" s="131"/>
      <c r="F70" s="129"/>
    </row>
    <row r="71" spans="1:6" ht="36" customHeight="1">
      <c r="A71" s="166" t="s">
        <v>89</v>
      </c>
      <c r="B71" s="110" t="s">
        <v>654</v>
      </c>
      <c r="C71" s="115"/>
      <c r="D71" s="247">
        <f>D72</f>
        <v>9500</v>
      </c>
      <c r="E71" s="131"/>
      <c r="F71" s="129"/>
    </row>
    <row r="72" spans="1:6" ht="36.75" customHeight="1">
      <c r="A72" s="161" t="s">
        <v>37</v>
      </c>
      <c r="B72" s="110" t="s">
        <v>654</v>
      </c>
      <c r="C72" s="115" t="s">
        <v>38</v>
      </c>
      <c r="D72" s="247">
        <f>[2]Вед.2019!G193</f>
        <v>9500</v>
      </c>
      <c r="E72" s="131"/>
      <c r="F72" s="129"/>
    </row>
    <row r="73" spans="1:6" ht="53.25" customHeight="1">
      <c r="A73" s="338" t="s">
        <v>925</v>
      </c>
      <c r="B73" s="302" t="s">
        <v>281</v>
      </c>
      <c r="C73" s="302"/>
      <c r="D73" s="303">
        <f>D74+D77</f>
        <v>3132200</v>
      </c>
      <c r="E73" s="131"/>
      <c r="F73" s="129"/>
    </row>
    <row r="74" spans="1:6" ht="33.75" customHeight="1">
      <c r="A74" s="287" t="s">
        <v>284</v>
      </c>
      <c r="B74" s="255" t="s">
        <v>282</v>
      </c>
      <c r="C74" s="255"/>
      <c r="D74" s="276">
        <f>D75</f>
        <v>3132200</v>
      </c>
      <c r="E74" s="131"/>
      <c r="F74" s="129"/>
    </row>
    <row r="75" spans="1:6" ht="36.75" customHeight="1">
      <c r="A75" s="288" t="s">
        <v>59</v>
      </c>
      <c r="B75" s="113" t="s">
        <v>283</v>
      </c>
      <c r="C75" s="110"/>
      <c r="D75" s="326">
        <f>D76</f>
        <v>3132200</v>
      </c>
      <c r="E75" s="131"/>
      <c r="F75" s="129"/>
    </row>
    <row r="76" spans="1:6" ht="35.25" customHeight="1">
      <c r="A76" s="200" t="s">
        <v>37</v>
      </c>
      <c r="B76" s="176" t="s">
        <v>283</v>
      </c>
      <c r="C76" s="415" t="s">
        <v>38</v>
      </c>
      <c r="D76" s="191">
        <v>3132200</v>
      </c>
      <c r="E76" s="131"/>
      <c r="F76" s="129"/>
    </row>
    <row r="77" spans="1:6" ht="18" hidden="1" customHeight="1">
      <c r="A77" s="203" t="s">
        <v>726</v>
      </c>
      <c r="B77" s="176" t="s">
        <v>725</v>
      </c>
      <c r="C77" s="415"/>
      <c r="D77" s="191">
        <f>D78</f>
        <v>0</v>
      </c>
      <c r="E77" s="131"/>
      <c r="F77" s="129"/>
    </row>
    <row r="78" spans="1:6" ht="51" hidden="1" customHeight="1">
      <c r="A78" s="203" t="s">
        <v>770</v>
      </c>
      <c r="B78" s="176" t="s">
        <v>724</v>
      </c>
      <c r="C78" s="415" t="s">
        <v>783</v>
      </c>
      <c r="D78" s="191">
        <v>0</v>
      </c>
      <c r="E78" s="131"/>
      <c r="F78" s="129"/>
    </row>
    <row r="79" spans="1:6" ht="51" customHeight="1">
      <c r="A79" s="413" t="s">
        <v>773</v>
      </c>
      <c r="B79" s="414" t="s">
        <v>286</v>
      </c>
      <c r="C79" s="261"/>
      <c r="D79" s="416">
        <f>D81</f>
        <v>2000</v>
      </c>
      <c r="E79" s="131"/>
      <c r="F79" s="129"/>
    </row>
    <row r="80" spans="1:6" ht="18" customHeight="1">
      <c r="A80" s="194" t="s">
        <v>272</v>
      </c>
      <c r="B80" s="113" t="s">
        <v>287</v>
      </c>
      <c r="C80" s="113"/>
      <c r="D80" s="244">
        <f>D81</f>
        <v>2000</v>
      </c>
      <c r="E80" s="131"/>
      <c r="F80" s="129"/>
    </row>
    <row r="81" spans="1:6" ht="33.75" customHeight="1">
      <c r="A81" s="151" t="s">
        <v>49</v>
      </c>
      <c r="B81" s="115" t="s">
        <v>631</v>
      </c>
      <c r="C81" s="113"/>
      <c r="D81" s="244">
        <f>D82</f>
        <v>2000</v>
      </c>
      <c r="E81" s="131"/>
      <c r="F81" s="129"/>
    </row>
    <row r="82" spans="1:6" ht="36" customHeight="1">
      <c r="A82" s="152" t="s">
        <v>37</v>
      </c>
      <c r="B82" s="167" t="s">
        <v>631</v>
      </c>
      <c r="C82" s="113" t="s">
        <v>38</v>
      </c>
      <c r="D82" s="244">
        <f>[2]Вед.2019!G73</f>
        <v>2000</v>
      </c>
      <c r="E82" s="131"/>
      <c r="F82" s="129"/>
    </row>
    <row r="83" spans="1:6" ht="51" customHeight="1">
      <c r="A83" s="325" t="s">
        <v>780</v>
      </c>
      <c r="B83" s="172" t="s">
        <v>297</v>
      </c>
      <c r="C83" s="172"/>
      <c r="D83" s="190">
        <f>D84+D87</f>
        <v>33600</v>
      </c>
      <c r="E83" s="131"/>
      <c r="F83" s="129"/>
    </row>
    <row r="84" spans="1:6" ht="21.75" customHeight="1">
      <c r="A84" s="291" t="s">
        <v>600</v>
      </c>
      <c r="B84" s="327" t="s">
        <v>296</v>
      </c>
      <c r="C84" s="225"/>
      <c r="D84" s="328">
        <f>D85</f>
        <v>33600</v>
      </c>
      <c r="E84" s="131"/>
      <c r="F84" s="129"/>
    </row>
    <row r="85" spans="1:6" ht="34.5" customHeight="1">
      <c r="A85" s="291" t="s">
        <v>599</v>
      </c>
      <c r="B85" s="292" t="s">
        <v>655</v>
      </c>
      <c r="C85" s="176"/>
      <c r="D85" s="290">
        <f>D86</f>
        <v>33600</v>
      </c>
      <c r="E85" s="131"/>
      <c r="F85" s="129"/>
    </row>
    <row r="86" spans="1:6" ht="32.25" customHeight="1">
      <c r="A86" s="301" t="s">
        <v>597</v>
      </c>
      <c r="B86" s="293" t="s">
        <v>655</v>
      </c>
      <c r="C86" s="176" t="s">
        <v>38</v>
      </c>
      <c r="D86" s="290">
        <v>33600</v>
      </c>
      <c r="E86" s="131"/>
      <c r="F86" s="129"/>
    </row>
    <row r="87" spans="1:6" ht="33.75" hidden="1" customHeight="1">
      <c r="A87" s="479" t="s">
        <v>858</v>
      </c>
      <c r="B87" s="327" t="s">
        <v>857</v>
      </c>
      <c r="C87" s="176"/>
      <c r="D87" s="191">
        <f>D88</f>
        <v>0</v>
      </c>
      <c r="E87" s="131"/>
      <c r="F87" s="129"/>
    </row>
    <row r="88" spans="1:6" ht="33.75" hidden="1" customHeight="1">
      <c r="A88" s="204" t="s">
        <v>856</v>
      </c>
      <c r="B88" s="292" t="s">
        <v>855</v>
      </c>
      <c r="C88" s="176"/>
      <c r="D88" s="191">
        <f>D89</f>
        <v>0</v>
      </c>
      <c r="E88" s="131"/>
      <c r="F88" s="129"/>
    </row>
    <row r="89" spans="1:6" ht="18.75" hidden="1" customHeight="1">
      <c r="A89" s="204" t="s">
        <v>64</v>
      </c>
      <c r="B89" s="512" t="s">
        <v>855</v>
      </c>
      <c r="C89" s="176" t="s">
        <v>65</v>
      </c>
      <c r="D89" s="191">
        <v>0</v>
      </c>
      <c r="E89" s="131"/>
      <c r="F89" s="129"/>
    </row>
    <row r="90" spans="1:6" ht="52.5" customHeight="1">
      <c r="A90" s="243" t="s">
        <v>785</v>
      </c>
      <c r="B90" s="513" t="s">
        <v>304</v>
      </c>
      <c r="C90" s="514"/>
      <c r="D90" s="515">
        <f>D91+D99+D103+D108+D111</f>
        <v>14525128</v>
      </c>
      <c r="E90" s="131"/>
      <c r="F90" s="129"/>
    </row>
    <row r="91" spans="1:6" s="134" customFormat="1" ht="21.75" customHeight="1">
      <c r="A91" s="162" t="s">
        <v>299</v>
      </c>
      <c r="B91" s="110" t="s">
        <v>300</v>
      </c>
      <c r="C91" s="114"/>
      <c r="D91" s="240">
        <f>D92+D97</f>
        <v>10738965</v>
      </c>
      <c r="E91" s="132"/>
      <c r="F91" s="133"/>
    </row>
    <row r="92" spans="1:6" s="134" customFormat="1" ht="19.5" customHeight="1">
      <c r="A92" s="163" t="s">
        <v>75</v>
      </c>
      <c r="B92" s="110" t="s">
        <v>301</v>
      </c>
      <c r="C92" s="114"/>
      <c r="D92" s="240">
        <f>D93+D94+D96+D95</f>
        <v>8469795</v>
      </c>
      <c r="E92" s="132"/>
      <c r="F92" s="133"/>
    </row>
    <row r="93" spans="1:6" s="134" customFormat="1" ht="18" customHeight="1">
      <c r="A93" s="156" t="s">
        <v>76</v>
      </c>
      <c r="B93" s="110" t="s">
        <v>301</v>
      </c>
      <c r="C93" s="115" t="s">
        <v>77</v>
      </c>
      <c r="D93" s="240">
        <v>5302567</v>
      </c>
      <c r="E93" s="132"/>
      <c r="F93" s="133"/>
    </row>
    <row r="94" spans="1:6" s="134" customFormat="1" ht="32.25" customHeight="1">
      <c r="A94" s="161" t="s">
        <v>37</v>
      </c>
      <c r="B94" s="110" t="s">
        <v>301</v>
      </c>
      <c r="C94" s="110" t="s">
        <v>38</v>
      </c>
      <c r="D94" s="240">
        <v>2918170</v>
      </c>
      <c r="E94" s="132"/>
      <c r="F94" s="133"/>
    </row>
    <row r="95" spans="1:6" s="134" customFormat="1" ht="18" customHeight="1">
      <c r="A95" s="314" t="s">
        <v>628</v>
      </c>
      <c r="B95" s="110" t="s">
        <v>301</v>
      </c>
      <c r="C95" s="110" t="s">
        <v>629</v>
      </c>
      <c r="D95" s="240">
        <v>0</v>
      </c>
      <c r="E95" s="132"/>
      <c r="F95" s="133"/>
    </row>
    <row r="96" spans="1:6" s="134" customFormat="1" ht="18" customHeight="1">
      <c r="A96" s="241" t="s">
        <v>39</v>
      </c>
      <c r="B96" s="110" t="s">
        <v>301</v>
      </c>
      <c r="C96" s="115" t="s">
        <v>40</v>
      </c>
      <c r="D96" s="247">
        <v>249058</v>
      </c>
      <c r="E96" s="132"/>
      <c r="F96" s="133"/>
    </row>
    <row r="97" spans="1:6" s="134" customFormat="1" ht="20.25" customHeight="1">
      <c r="A97" s="370" t="s">
        <v>302</v>
      </c>
      <c r="B97" s="113" t="s">
        <v>303</v>
      </c>
      <c r="C97" s="113"/>
      <c r="D97" s="289">
        <f>D98</f>
        <v>2269170</v>
      </c>
      <c r="E97" s="132"/>
      <c r="F97" s="133"/>
    </row>
    <row r="98" spans="1:6" s="134" customFormat="1" ht="33" customHeight="1">
      <c r="A98" s="372" t="s">
        <v>37</v>
      </c>
      <c r="B98" s="400" t="s">
        <v>303</v>
      </c>
      <c r="C98" s="400" t="s">
        <v>38</v>
      </c>
      <c r="D98" s="407">
        <v>2269170</v>
      </c>
      <c r="E98" s="132"/>
      <c r="F98" s="133"/>
    </row>
    <row r="99" spans="1:6" s="134" customFormat="1" ht="20.25" customHeight="1">
      <c r="A99" s="164" t="s">
        <v>305</v>
      </c>
      <c r="B99" s="110" t="s">
        <v>306</v>
      </c>
      <c r="C99" s="110"/>
      <c r="D99" s="240">
        <f>D100</f>
        <v>2735463</v>
      </c>
      <c r="E99" s="132"/>
      <c r="F99" s="133"/>
    </row>
    <row r="100" spans="1:6" s="134" customFormat="1" ht="36.75" customHeight="1">
      <c r="A100" s="163" t="s">
        <v>443</v>
      </c>
      <c r="B100" s="114" t="s">
        <v>307</v>
      </c>
      <c r="C100" s="115"/>
      <c r="D100" s="247">
        <f>D101+D102</f>
        <v>2735463</v>
      </c>
      <c r="E100" s="132"/>
      <c r="F100" s="133"/>
    </row>
    <row r="101" spans="1:6" s="134" customFormat="1" ht="32.25" customHeight="1">
      <c r="A101" s="163" t="s">
        <v>27</v>
      </c>
      <c r="B101" s="114" t="s">
        <v>307</v>
      </c>
      <c r="C101" s="115" t="s">
        <v>28</v>
      </c>
      <c r="D101" s="247">
        <v>2327163</v>
      </c>
      <c r="E101" s="132"/>
      <c r="F101" s="133"/>
    </row>
    <row r="102" spans="1:6" s="134" customFormat="1" ht="33" customHeight="1">
      <c r="A102" s="288" t="s">
        <v>37</v>
      </c>
      <c r="B102" s="114" t="s">
        <v>307</v>
      </c>
      <c r="C102" s="115" t="s">
        <v>38</v>
      </c>
      <c r="D102" s="247">
        <v>408300</v>
      </c>
      <c r="E102" s="132"/>
      <c r="F102" s="133"/>
    </row>
    <row r="103" spans="1:6" s="134" customFormat="1" ht="18" customHeight="1">
      <c r="A103" s="200" t="s">
        <v>670</v>
      </c>
      <c r="B103" s="516" t="s">
        <v>713</v>
      </c>
      <c r="C103" s="115"/>
      <c r="D103" s="247">
        <f>D106+D104</f>
        <v>1050700</v>
      </c>
      <c r="E103" s="132"/>
      <c r="F103" s="133"/>
    </row>
    <row r="104" spans="1:6" s="134" customFormat="1" ht="18.75" hidden="1" customHeight="1">
      <c r="A104" s="204" t="s">
        <v>740</v>
      </c>
      <c r="B104" s="114" t="s">
        <v>739</v>
      </c>
      <c r="C104" s="115"/>
      <c r="D104" s="247">
        <f>D105</f>
        <v>0</v>
      </c>
      <c r="E104" s="132"/>
      <c r="F104" s="133"/>
    </row>
    <row r="105" spans="1:6" s="134" customFormat="1" ht="18.75" hidden="1" customHeight="1">
      <c r="A105" s="248" t="s">
        <v>64</v>
      </c>
      <c r="B105" s="114" t="s">
        <v>739</v>
      </c>
      <c r="C105" s="115" t="s">
        <v>65</v>
      </c>
      <c r="D105" s="247">
        <v>0</v>
      </c>
      <c r="E105" s="132"/>
      <c r="F105" s="133"/>
    </row>
    <row r="106" spans="1:6" s="134" customFormat="1" ht="16.5" customHeight="1">
      <c r="A106" s="200" t="s">
        <v>715</v>
      </c>
      <c r="B106" s="114" t="s">
        <v>714</v>
      </c>
      <c r="C106" s="115"/>
      <c r="D106" s="247">
        <f>D107</f>
        <v>1050700</v>
      </c>
      <c r="E106" s="132"/>
      <c r="F106" s="133"/>
    </row>
    <row r="107" spans="1:6" s="134" customFormat="1" ht="33" customHeight="1">
      <c r="A107" s="288" t="s">
        <v>37</v>
      </c>
      <c r="B107" s="114" t="s">
        <v>714</v>
      </c>
      <c r="C107" s="115" t="s">
        <v>38</v>
      </c>
      <c r="D107" s="247">
        <v>1050700</v>
      </c>
      <c r="E107" s="132"/>
      <c r="F107" s="133"/>
    </row>
    <row r="108" spans="1:6" s="134" customFormat="1" ht="17.25" hidden="1" customHeight="1">
      <c r="A108" s="482" t="s">
        <v>842</v>
      </c>
      <c r="B108" s="516" t="s">
        <v>841</v>
      </c>
      <c r="C108" s="115"/>
      <c r="D108" s="247">
        <f>D109</f>
        <v>0</v>
      </c>
      <c r="E108" s="132"/>
      <c r="F108" s="133"/>
    </row>
    <row r="109" spans="1:6" s="134" customFormat="1" ht="49.5" hidden="1" customHeight="1">
      <c r="A109" s="517" t="s">
        <v>840</v>
      </c>
      <c r="B109" s="516" t="s">
        <v>839</v>
      </c>
      <c r="C109" s="115"/>
      <c r="D109" s="247">
        <f>D110</f>
        <v>0</v>
      </c>
      <c r="E109" s="132"/>
      <c r="F109" s="133"/>
    </row>
    <row r="110" spans="1:6" s="134" customFormat="1" ht="32.25" hidden="1" customHeight="1">
      <c r="A110" s="288" t="s">
        <v>37</v>
      </c>
      <c r="B110" s="516" t="s">
        <v>839</v>
      </c>
      <c r="C110" s="115" t="s">
        <v>38</v>
      </c>
      <c r="D110" s="247">
        <v>0</v>
      </c>
      <c r="E110" s="132"/>
      <c r="F110" s="133"/>
    </row>
    <row r="111" spans="1:6" s="134" customFormat="1" ht="0.75" hidden="1" customHeight="1">
      <c r="A111" s="200" t="s">
        <v>838</v>
      </c>
      <c r="B111" s="516" t="s">
        <v>837</v>
      </c>
      <c r="C111" s="115"/>
      <c r="D111" s="247">
        <f>D112</f>
        <v>0</v>
      </c>
      <c r="E111" s="132"/>
      <c r="F111" s="133"/>
    </row>
    <row r="112" spans="1:6" s="134" customFormat="1" ht="33.75" hidden="1" customHeight="1">
      <c r="A112" s="194" t="s">
        <v>836</v>
      </c>
      <c r="B112" s="516" t="s">
        <v>835</v>
      </c>
      <c r="C112" s="115"/>
      <c r="D112" s="247">
        <f>D113</f>
        <v>0</v>
      </c>
      <c r="E112" s="132"/>
      <c r="F112" s="133"/>
    </row>
    <row r="113" spans="1:6" s="134" customFormat="1" ht="33.75" hidden="1" customHeight="1">
      <c r="A113" s="288" t="s">
        <v>37</v>
      </c>
      <c r="B113" s="516" t="s">
        <v>835</v>
      </c>
      <c r="C113" s="115" t="s">
        <v>38</v>
      </c>
      <c r="D113" s="247">
        <v>0</v>
      </c>
      <c r="E113" s="132"/>
      <c r="F113" s="133"/>
    </row>
    <row r="114" spans="1:6" s="134" customFormat="1" ht="49.5" customHeight="1">
      <c r="A114" s="188" t="s">
        <v>781</v>
      </c>
      <c r="B114" s="116" t="s">
        <v>288</v>
      </c>
      <c r="C114" s="112"/>
      <c r="D114" s="246">
        <f>D115+D122</f>
        <v>486900</v>
      </c>
      <c r="E114" s="132"/>
      <c r="F114" s="133"/>
    </row>
    <row r="115" spans="1:6" s="134" customFormat="1" ht="21" customHeight="1">
      <c r="A115" s="351" t="s">
        <v>311</v>
      </c>
      <c r="B115" s="329" t="s">
        <v>289</v>
      </c>
      <c r="C115" s="167"/>
      <c r="D115" s="289">
        <f>D116+D118+D120</f>
        <v>290000</v>
      </c>
      <c r="E115" s="132"/>
      <c r="F115" s="133"/>
    </row>
    <row r="116" spans="1:6" s="134" customFormat="1" ht="30.75" customHeight="1">
      <c r="A116" s="340" t="s">
        <v>312</v>
      </c>
      <c r="B116" s="341" t="s">
        <v>640</v>
      </c>
      <c r="C116" s="294"/>
      <c r="D116" s="295">
        <f>+ D117</f>
        <v>170000</v>
      </c>
      <c r="E116" s="132"/>
      <c r="F116" s="133"/>
    </row>
    <row r="117" spans="1:6" s="134" customFormat="1" ht="33.75" customHeight="1">
      <c r="A117" s="156" t="s">
        <v>598</v>
      </c>
      <c r="B117" s="114" t="s">
        <v>640</v>
      </c>
      <c r="C117" s="115" t="s">
        <v>596</v>
      </c>
      <c r="D117" s="247">
        <v>170000</v>
      </c>
      <c r="E117" s="132"/>
      <c r="F117" s="133"/>
    </row>
    <row r="118" spans="1:6" s="134" customFormat="1" ht="19.5" customHeight="1">
      <c r="A118" s="158" t="s">
        <v>84</v>
      </c>
      <c r="B118" s="114" t="s">
        <v>641</v>
      </c>
      <c r="C118" s="115"/>
      <c r="D118" s="247">
        <f>+D119</f>
        <v>120000</v>
      </c>
      <c r="E118" s="132"/>
      <c r="F118" s="133"/>
    </row>
    <row r="119" spans="1:6" s="134" customFormat="1" ht="30" customHeight="1">
      <c r="A119" s="156" t="s">
        <v>598</v>
      </c>
      <c r="B119" s="114" t="s">
        <v>641</v>
      </c>
      <c r="C119" s="115" t="s">
        <v>596</v>
      </c>
      <c r="D119" s="247">
        <v>120000</v>
      </c>
      <c r="E119" s="132"/>
      <c r="F119" s="133"/>
    </row>
    <row r="120" spans="1:6" s="134" customFormat="1" ht="31.5" hidden="1" customHeight="1">
      <c r="A120" s="161" t="s">
        <v>85</v>
      </c>
      <c r="B120" s="114" t="s">
        <v>642</v>
      </c>
      <c r="C120" s="119"/>
      <c r="D120" s="247">
        <f>+D121</f>
        <v>0</v>
      </c>
      <c r="E120" s="132"/>
      <c r="F120" s="133"/>
    </row>
    <row r="121" spans="1:6" ht="37.5" hidden="1" customHeight="1">
      <c r="A121" s="288" t="s">
        <v>598</v>
      </c>
      <c r="B121" s="114" t="s">
        <v>642</v>
      </c>
      <c r="C121" s="115" t="s">
        <v>596</v>
      </c>
      <c r="D121" s="247">
        <v>0</v>
      </c>
      <c r="E121" s="131"/>
      <c r="F121" s="129"/>
    </row>
    <row r="122" spans="1:6" ht="34.5" customHeight="1">
      <c r="A122" s="165" t="s">
        <v>309</v>
      </c>
      <c r="B122" s="114" t="s">
        <v>551</v>
      </c>
      <c r="C122" s="115"/>
      <c r="D122" s="247">
        <f>D123+D125</f>
        <v>196900</v>
      </c>
      <c r="E122" s="131"/>
      <c r="F122" s="129"/>
    </row>
    <row r="123" spans="1:6" ht="21.75" customHeight="1">
      <c r="A123" s="330" t="s">
        <v>310</v>
      </c>
      <c r="B123" s="329" t="s">
        <v>649</v>
      </c>
      <c r="C123" s="167"/>
      <c r="D123" s="289">
        <f>D124</f>
        <v>153900</v>
      </c>
      <c r="E123" s="131"/>
      <c r="F123" s="129"/>
    </row>
    <row r="124" spans="1:6" ht="19.5" customHeight="1">
      <c r="A124" s="200" t="s">
        <v>81</v>
      </c>
      <c r="B124" s="160" t="s">
        <v>649</v>
      </c>
      <c r="C124" s="179" t="s">
        <v>82</v>
      </c>
      <c r="D124" s="202">
        <v>153900</v>
      </c>
      <c r="E124" s="131"/>
      <c r="F124" s="129"/>
    </row>
    <row r="125" spans="1:6" ht="51.75" customHeight="1">
      <c r="A125" s="324" t="s">
        <v>663</v>
      </c>
      <c r="B125" s="160" t="s">
        <v>650</v>
      </c>
      <c r="C125" s="179"/>
      <c r="D125" s="202">
        <f>+D126</f>
        <v>43000</v>
      </c>
      <c r="E125" s="131"/>
      <c r="F125" s="129"/>
    </row>
    <row r="126" spans="1:6" ht="22.5" customHeight="1">
      <c r="A126" s="156" t="s">
        <v>76</v>
      </c>
      <c r="B126" s="160" t="s">
        <v>650</v>
      </c>
      <c r="C126" s="179" t="s">
        <v>77</v>
      </c>
      <c r="D126" s="202">
        <v>43000</v>
      </c>
      <c r="E126" s="131"/>
      <c r="F126" s="129"/>
    </row>
    <row r="127" spans="1:6" ht="51.75" customHeight="1">
      <c r="A127" s="195" t="s">
        <v>782</v>
      </c>
      <c r="B127" s="172" t="s">
        <v>292</v>
      </c>
      <c r="C127" s="172"/>
      <c r="D127" s="190">
        <f>D128</f>
        <v>1840858</v>
      </c>
      <c r="E127" s="131"/>
      <c r="F127" s="129"/>
    </row>
    <row r="128" spans="1:6" ht="17.25" customHeight="1">
      <c r="A128" s="159" t="s">
        <v>187</v>
      </c>
      <c r="B128" s="315" t="s">
        <v>293</v>
      </c>
      <c r="C128" s="315"/>
      <c r="D128" s="242">
        <f>D129+D131+D133</f>
        <v>1840858</v>
      </c>
      <c r="E128" s="131"/>
      <c r="F128" s="129"/>
    </row>
    <row r="129" spans="1:6" ht="31.5" customHeight="1">
      <c r="A129" s="260" t="s">
        <v>71</v>
      </c>
      <c r="B129" s="110" t="s">
        <v>294</v>
      </c>
      <c r="C129" s="110"/>
      <c r="D129" s="240">
        <f>D130</f>
        <v>801773</v>
      </c>
      <c r="E129" s="131"/>
      <c r="F129" s="129"/>
    </row>
    <row r="130" spans="1:6" ht="31.5" customHeight="1">
      <c r="A130" s="260" t="s">
        <v>37</v>
      </c>
      <c r="B130" s="110" t="s">
        <v>294</v>
      </c>
      <c r="C130" s="110" t="s">
        <v>38</v>
      </c>
      <c r="D130" s="240">
        <v>801773</v>
      </c>
      <c r="E130" s="131"/>
      <c r="F130" s="129"/>
    </row>
    <row r="131" spans="1:6" ht="18.75" customHeight="1">
      <c r="A131" s="156" t="s">
        <v>57</v>
      </c>
      <c r="B131" s="110" t="s">
        <v>67</v>
      </c>
      <c r="C131" s="110"/>
      <c r="D131" s="240">
        <f>D132</f>
        <v>1039085</v>
      </c>
      <c r="E131" s="131"/>
      <c r="F131" s="129"/>
    </row>
    <row r="132" spans="1:6" ht="31.5" customHeight="1">
      <c r="A132" s="156" t="s">
        <v>37</v>
      </c>
      <c r="B132" s="110" t="s">
        <v>67</v>
      </c>
      <c r="C132" s="110" t="s">
        <v>38</v>
      </c>
      <c r="D132" s="240">
        <v>1039085</v>
      </c>
      <c r="E132" s="131"/>
      <c r="F132" s="129"/>
    </row>
    <row r="133" spans="1:6" ht="20.25" hidden="1" customHeight="1">
      <c r="A133" s="342" t="s">
        <v>669</v>
      </c>
      <c r="B133" s="110" t="s">
        <v>668</v>
      </c>
      <c r="C133" s="110"/>
      <c r="D133" s="240">
        <f>D134</f>
        <v>0</v>
      </c>
      <c r="E133" s="131"/>
      <c r="F133" s="129"/>
    </row>
    <row r="134" spans="1:6" ht="34.5" hidden="1" customHeight="1">
      <c r="A134" s="156" t="s">
        <v>37</v>
      </c>
      <c r="B134" s="110" t="s">
        <v>668</v>
      </c>
      <c r="C134" s="110" t="s">
        <v>38</v>
      </c>
      <c r="D134" s="240">
        <f>[3]Вед.2020!G139</f>
        <v>0</v>
      </c>
      <c r="E134" s="131"/>
      <c r="F134" s="129"/>
    </row>
    <row r="135" spans="1:6" ht="51.75" customHeight="1">
      <c r="A135" s="526" t="s">
        <v>880</v>
      </c>
      <c r="B135" s="403" t="s">
        <v>269</v>
      </c>
      <c r="C135" s="183"/>
      <c r="D135" s="396">
        <f>D136</f>
        <v>147000</v>
      </c>
      <c r="E135" s="131"/>
      <c r="F135" s="129"/>
    </row>
    <row r="136" spans="1:6" ht="32.25" customHeight="1">
      <c r="A136" s="192" t="s">
        <v>887</v>
      </c>
      <c r="B136" s="376" t="s">
        <v>270</v>
      </c>
      <c r="C136" s="401"/>
      <c r="D136" s="402">
        <f>+D137</f>
        <v>147000</v>
      </c>
      <c r="E136" s="131"/>
      <c r="F136" s="129"/>
    </row>
    <row r="137" spans="1:6" ht="36" customHeight="1">
      <c r="A137" s="192" t="s">
        <v>886</v>
      </c>
      <c r="B137" s="376" t="s">
        <v>885</v>
      </c>
      <c r="C137" s="401"/>
      <c r="D137" s="402">
        <f>D138</f>
        <v>147000</v>
      </c>
      <c r="E137" s="131"/>
      <c r="F137" s="129"/>
    </row>
    <row r="138" spans="1:6" ht="37.5" customHeight="1">
      <c r="A138" s="288" t="s">
        <v>37</v>
      </c>
      <c r="B138" s="417" t="s">
        <v>885</v>
      </c>
      <c r="C138" s="527" t="s">
        <v>38</v>
      </c>
      <c r="D138" s="528">
        <v>147000</v>
      </c>
      <c r="E138" s="131"/>
      <c r="F138" s="129"/>
    </row>
    <row r="139" spans="1:6" ht="50.25" customHeight="1">
      <c r="A139" s="484" t="s">
        <v>926</v>
      </c>
      <c r="B139" s="176" t="s">
        <v>314</v>
      </c>
      <c r="C139" s="183"/>
      <c r="D139" s="396">
        <f>D140</f>
        <v>175000</v>
      </c>
      <c r="E139" s="131"/>
      <c r="F139" s="129"/>
    </row>
    <row r="140" spans="1:6" ht="20.25" customHeight="1">
      <c r="A140" s="200" t="s">
        <v>670</v>
      </c>
      <c r="B140" s="176" t="s">
        <v>672</v>
      </c>
      <c r="C140" s="376"/>
      <c r="D140" s="397">
        <f>D141</f>
        <v>175000</v>
      </c>
      <c r="E140" s="131"/>
      <c r="F140" s="129"/>
    </row>
    <row r="141" spans="1:6" ht="21" customHeight="1">
      <c r="A141" s="200" t="s">
        <v>671</v>
      </c>
      <c r="B141" s="176" t="s">
        <v>673</v>
      </c>
      <c r="C141" s="376"/>
      <c r="D141" s="397">
        <f>D142</f>
        <v>175000</v>
      </c>
      <c r="E141" s="131"/>
      <c r="F141" s="129"/>
    </row>
    <row r="142" spans="1:6" ht="35.25" customHeight="1">
      <c r="A142" s="200" t="s">
        <v>37</v>
      </c>
      <c r="B142" s="176" t="s">
        <v>673</v>
      </c>
      <c r="C142" s="376" t="s">
        <v>38</v>
      </c>
      <c r="D142" s="397">
        <v>175000</v>
      </c>
      <c r="E142" s="131"/>
      <c r="F142" s="129"/>
    </row>
    <row r="143" spans="1:6" ht="56.25" customHeight="1">
      <c r="A143" s="495" t="s">
        <v>882</v>
      </c>
      <c r="B143" s="172" t="s">
        <v>883</v>
      </c>
      <c r="C143" s="172"/>
      <c r="D143" s="190">
        <f>D144</f>
        <v>0</v>
      </c>
      <c r="E143" s="131"/>
      <c r="F143" s="129"/>
    </row>
    <row r="144" spans="1:6" ht="35.25" customHeight="1">
      <c r="A144" s="487" t="s">
        <v>858</v>
      </c>
      <c r="B144" s="176" t="s">
        <v>884</v>
      </c>
      <c r="C144" s="176"/>
      <c r="D144" s="191">
        <f>D145</f>
        <v>0</v>
      </c>
      <c r="E144" s="131"/>
      <c r="F144" s="129"/>
    </row>
    <row r="145" spans="1:6" ht="35.25" customHeight="1">
      <c r="A145" s="487" t="s">
        <v>856</v>
      </c>
      <c r="B145" s="176" t="s">
        <v>881</v>
      </c>
      <c r="C145" s="176"/>
      <c r="D145" s="191">
        <f>D146</f>
        <v>0</v>
      </c>
      <c r="E145" s="131"/>
      <c r="F145" s="129"/>
    </row>
    <row r="146" spans="1:6" ht="24" customHeight="1">
      <c r="A146" s="487" t="s">
        <v>64</v>
      </c>
      <c r="B146" s="176" t="s">
        <v>881</v>
      </c>
      <c r="C146" s="176" t="s">
        <v>65</v>
      </c>
      <c r="D146" s="191"/>
      <c r="E146" s="131"/>
      <c r="F146" s="129"/>
    </row>
    <row r="147" spans="1:6" ht="36.75" customHeight="1">
      <c r="A147" s="266" t="s">
        <v>69</v>
      </c>
      <c r="B147" s="267" t="s">
        <v>257</v>
      </c>
      <c r="C147" s="268"/>
      <c r="D147" s="269">
        <f>D148+D151+D154+D162</f>
        <v>6527231</v>
      </c>
      <c r="E147" s="131"/>
      <c r="F147" s="129"/>
    </row>
    <row r="148" spans="1:6" ht="41.25" customHeight="1">
      <c r="A148" s="238" t="s">
        <v>31</v>
      </c>
      <c r="B148" s="148" t="s">
        <v>260</v>
      </c>
      <c r="C148" s="108"/>
      <c r="D148" s="239">
        <f>D149</f>
        <v>540332</v>
      </c>
      <c r="E148" s="131"/>
      <c r="F148" s="129"/>
    </row>
    <row r="149" spans="1:6" ht="36" customHeight="1">
      <c r="A149" s="149" t="s">
        <v>32</v>
      </c>
      <c r="B149" s="147" t="s">
        <v>261</v>
      </c>
      <c r="C149" s="110"/>
      <c r="D149" s="240">
        <f>D150</f>
        <v>540332</v>
      </c>
      <c r="E149" s="131"/>
      <c r="F149" s="129"/>
    </row>
    <row r="150" spans="1:6" ht="35.25" customHeight="1">
      <c r="A150" s="149" t="s">
        <v>27</v>
      </c>
      <c r="B150" s="147" t="s">
        <v>261</v>
      </c>
      <c r="C150" s="110" t="s">
        <v>28</v>
      </c>
      <c r="D150" s="240">
        <v>540332</v>
      </c>
      <c r="E150" s="131"/>
      <c r="F150" s="129"/>
    </row>
    <row r="151" spans="1:6" ht="36" customHeight="1">
      <c r="A151" s="272" t="s">
        <v>25</v>
      </c>
      <c r="B151" s="277" t="s">
        <v>258</v>
      </c>
      <c r="C151" s="273"/>
      <c r="D151" s="274">
        <f>D152</f>
        <v>1337699</v>
      </c>
      <c r="E151" s="131"/>
      <c r="F151" s="129"/>
    </row>
    <row r="152" spans="1:6" s="134" customFormat="1" ht="18" customHeight="1">
      <c r="A152" s="278" t="s">
        <v>26</v>
      </c>
      <c r="B152" s="279" t="s">
        <v>259</v>
      </c>
      <c r="C152" s="255"/>
      <c r="D152" s="276">
        <f>D153</f>
        <v>1337699</v>
      </c>
      <c r="E152" s="132"/>
      <c r="F152" s="133"/>
    </row>
    <row r="153" spans="1:6" s="134" customFormat="1" ht="32.25" customHeight="1">
      <c r="A153" s="149" t="s">
        <v>27</v>
      </c>
      <c r="B153" s="147" t="s">
        <v>259</v>
      </c>
      <c r="C153" s="110" t="s">
        <v>28</v>
      </c>
      <c r="D153" s="240">
        <v>1337699</v>
      </c>
      <c r="E153" s="132"/>
      <c r="F153" s="133"/>
    </row>
    <row r="154" spans="1:6" s="134" customFormat="1" ht="18.75" customHeight="1">
      <c r="A154" s="238" t="s">
        <v>35</v>
      </c>
      <c r="B154" s="148" t="s">
        <v>262</v>
      </c>
      <c r="C154" s="108"/>
      <c r="D154" s="239">
        <f>D155+D158</f>
        <v>4511395</v>
      </c>
      <c r="E154" s="132"/>
      <c r="F154" s="133"/>
    </row>
    <row r="155" spans="1:6" s="134" customFormat="1" ht="21" customHeight="1">
      <c r="A155" s="149" t="s">
        <v>36</v>
      </c>
      <c r="B155" s="147" t="s">
        <v>263</v>
      </c>
      <c r="C155" s="110"/>
      <c r="D155" s="240">
        <f>D156+D157+D160+D161</f>
        <v>4510395</v>
      </c>
      <c r="E155" s="132"/>
      <c r="F155" s="133"/>
    </row>
    <row r="156" spans="1:6" ht="33.75" customHeight="1">
      <c r="A156" s="149" t="s">
        <v>27</v>
      </c>
      <c r="B156" s="147" t="s">
        <v>263</v>
      </c>
      <c r="C156" s="110" t="s">
        <v>28</v>
      </c>
      <c r="D156" s="240">
        <f>[3]Вед.2020!G34</f>
        <v>2920694</v>
      </c>
      <c r="E156" s="131"/>
      <c r="F156" s="129"/>
    </row>
    <row r="157" spans="1:6" ht="34.5" customHeight="1">
      <c r="A157" s="152" t="s">
        <v>37</v>
      </c>
      <c r="B157" s="147" t="s">
        <v>263</v>
      </c>
      <c r="C157" s="110" t="s">
        <v>38</v>
      </c>
      <c r="D157" s="240">
        <v>1510546</v>
      </c>
      <c r="E157" s="131"/>
      <c r="F157" s="129"/>
    </row>
    <row r="158" spans="1:6" ht="51.75" customHeight="1">
      <c r="A158" s="194" t="s">
        <v>734</v>
      </c>
      <c r="B158" s="147" t="s">
        <v>735</v>
      </c>
      <c r="C158" s="110"/>
      <c r="D158" s="240">
        <f>D159</f>
        <v>1000</v>
      </c>
      <c r="E158" s="131"/>
      <c r="F158" s="129"/>
    </row>
    <row r="159" spans="1:6" ht="16.5" customHeight="1">
      <c r="A159" s="152" t="s">
        <v>37</v>
      </c>
      <c r="B159" s="147" t="s">
        <v>735</v>
      </c>
      <c r="C159" s="110" t="s">
        <v>38</v>
      </c>
      <c r="D159" s="240">
        <v>1000</v>
      </c>
      <c r="E159" s="131"/>
      <c r="F159" s="129"/>
    </row>
    <row r="160" spans="1:6" ht="18" customHeight="1">
      <c r="A160" s="241" t="s">
        <v>39</v>
      </c>
      <c r="B160" s="147" t="s">
        <v>263</v>
      </c>
      <c r="C160" s="110" t="s">
        <v>40</v>
      </c>
      <c r="D160" s="240">
        <v>79155</v>
      </c>
      <c r="E160" s="131"/>
      <c r="F160" s="129"/>
    </row>
    <row r="161" spans="1:6" ht="16.5" customHeight="1">
      <c r="A161" s="314" t="s">
        <v>628</v>
      </c>
      <c r="B161" s="147" t="s">
        <v>263</v>
      </c>
      <c r="C161" s="315" t="s">
        <v>629</v>
      </c>
      <c r="D161" s="242">
        <v>0</v>
      </c>
      <c r="E161" s="131"/>
      <c r="F161" s="129"/>
    </row>
    <row r="162" spans="1:6" ht="18" customHeight="1">
      <c r="A162" s="238" t="s">
        <v>41</v>
      </c>
      <c r="B162" s="108" t="s">
        <v>265</v>
      </c>
      <c r="C162" s="112"/>
      <c r="D162" s="239">
        <f>D163+D165+D168+D171</f>
        <v>137805</v>
      </c>
      <c r="E162" s="131"/>
      <c r="F162" s="129"/>
    </row>
    <row r="163" spans="1:6" ht="37.5" customHeight="1">
      <c r="A163" s="149" t="s">
        <v>52</v>
      </c>
      <c r="B163" s="110" t="s">
        <v>266</v>
      </c>
      <c r="C163" s="115"/>
      <c r="D163" s="240">
        <f>D164</f>
        <v>25000</v>
      </c>
      <c r="E163" s="131"/>
      <c r="F163" s="129"/>
    </row>
    <row r="164" spans="1:6" ht="20.25" customHeight="1">
      <c r="A164" s="149" t="s">
        <v>53</v>
      </c>
      <c r="B164" s="110" t="s">
        <v>266</v>
      </c>
      <c r="C164" s="115" t="s">
        <v>54</v>
      </c>
      <c r="D164" s="240">
        <f>[2]Вед.2019!G42</f>
        <v>25000</v>
      </c>
      <c r="E164" s="131"/>
      <c r="F164" s="129"/>
    </row>
    <row r="165" spans="1:6" ht="19.5" customHeight="1">
      <c r="A165" s="149" t="s">
        <v>43</v>
      </c>
      <c r="B165" s="110" t="s">
        <v>268</v>
      </c>
      <c r="C165" s="110"/>
      <c r="D165" s="240">
        <f>D167+D166</f>
        <v>112805</v>
      </c>
      <c r="E165" s="131"/>
      <c r="F165" s="129"/>
    </row>
    <row r="166" spans="1:6" ht="18" customHeight="1">
      <c r="A166" s="398" t="s">
        <v>697</v>
      </c>
      <c r="B166" s="110" t="s">
        <v>268</v>
      </c>
      <c r="C166" s="113" t="s">
        <v>629</v>
      </c>
      <c r="D166" s="244">
        <v>0</v>
      </c>
      <c r="E166" s="131"/>
      <c r="F166" s="129"/>
    </row>
    <row r="167" spans="1:6" ht="18.75" customHeight="1">
      <c r="A167" s="192" t="s">
        <v>39</v>
      </c>
      <c r="B167" s="364" t="s">
        <v>268</v>
      </c>
      <c r="C167" s="113" t="s">
        <v>40</v>
      </c>
      <c r="D167" s="244">
        <v>112805</v>
      </c>
      <c r="E167" s="131"/>
      <c r="F167" s="129"/>
    </row>
    <row r="168" spans="1:6" ht="34.5" customHeight="1">
      <c r="A168" s="254" t="s">
        <v>46</v>
      </c>
      <c r="B168" s="255" t="s">
        <v>695</v>
      </c>
      <c r="C168" s="256"/>
      <c r="D168" s="257">
        <f>D169+D170</f>
        <v>0</v>
      </c>
      <c r="E168" s="131"/>
      <c r="F168" s="129"/>
    </row>
    <row r="169" spans="1:6" ht="35.25" customHeight="1">
      <c r="A169" s="149" t="s">
        <v>27</v>
      </c>
      <c r="B169" s="110" t="s">
        <v>695</v>
      </c>
      <c r="C169" s="110" t="s">
        <v>28</v>
      </c>
      <c r="D169" s="240">
        <v>0</v>
      </c>
      <c r="E169" s="131"/>
      <c r="F169" s="129"/>
    </row>
    <row r="170" spans="1:6" ht="35.25" customHeight="1">
      <c r="A170" s="252" t="s">
        <v>37</v>
      </c>
      <c r="B170" s="253" t="s">
        <v>695</v>
      </c>
      <c r="C170" s="253" t="s">
        <v>38</v>
      </c>
      <c r="D170" s="251">
        <v>0</v>
      </c>
      <c r="E170" s="131"/>
      <c r="F170" s="129"/>
    </row>
    <row r="171" spans="1:6" ht="35.25" customHeight="1">
      <c r="A171" s="192" t="s">
        <v>738</v>
      </c>
      <c r="B171" s="253" t="s">
        <v>859</v>
      </c>
      <c r="C171" s="253"/>
      <c r="D171" s="251">
        <f>D172</f>
        <v>0</v>
      </c>
      <c r="E171" s="131"/>
      <c r="F171" s="129"/>
    </row>
    <row r="172" spans="1:6" ht="36" customHeight="1">
      <c r="A172" s="149" t="s">
        <v>27</v>
      </c>
      <c r="B172" s="253" t="s">
        <v>859</v>
      </c>
      <c r="C172" s="253" t="s">
        <v>28</v>
      </c>
      <c r="D172" s="251">
        <v>0</v>
      </c>
      <c r="E172" s="131"/>
      <c r="F172" s="129"/>
    </row>
    <row r="173" spans="1:6" ht="16.5" customHeight="1" thickBot="1">
      <c r="A173" s="319" t="s">
        <v>70</v>
      </c>
      <c r="B173" s="320"/>
      <c r="C173" s="321"/>
      <c r="D173" s="322">
        <f>D19+D147</f>
        <v>33401650</v>
      </c>
      <c r="E173" s="131"/>
      <c r="F173" s="129"/>
    </row>
    <row r="174" spans="1:6" ht="18.75">
      <c r="E174" s="131"/>
      <c r="F174" s="129"/>
    </row>
    <row r="175" spans="1:6" ht="18.75">
      <c r="E175" s="131"/>
      <c r="F175" s="129"/>
    </row>
    <row r="176" spans="1:6" ht="18.75">
      <c r="E176" s="131"/>
      <c r="F176" s="129"/>
    </row>
    <row r="177" spans="5:6" ht="18.75">
      <c r="E177" s="131"/>
      <c r="F177" s="129"/>
    </row>
    <row r="178" spans="5:6" ht="18.75">
      <c r="E178" s="131"/>
      <c r="F178" s="129"/>
    </row>
    <row r="179" spans="5:6" ht="18.75">
      <c r="E179" s="131"/>
      <c r="F179" s="129"/>
    </row>
    <row r="180" spans="5:6" ht="18.75">
      <c r="E180" s="131"/>
      <c r="F180" s="129"/>
    </row>
    <row r="181" spans="5:6" ht="18.75">
      <c r="E181" s="131"/>
      <c r="F181" s="129"/>
    </row>
    <row r="182" spans="5:6" ht="24.75" customHeight="1">
      <c r="E182" s="131"/>
      <c r="F182" s="129"/>
    </row>
    <row r="183" spans="5:6" ht="20.25" customHeight="1">
      <c r="E183" s="131"/>
      <c r="F183" s="129"/>
    </row>
    <row r="184" spans="5:6" ht="21" customHeight="1">
      <c r="E184" s="131"/>
      <c r="F184" s="129"/>
    </row>
    <row r="185" spans="5:6" ht="17.25" customHeight="1">
      <c r="E185" s="131"/>
      <c r="F185" s="129"/>
    </row>
    <row r="186" spans="5:6" ht="24.75" customHeight="1">
      <c r="E186" s="131"/>
      <c r="F186" s="129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  <rowBreaks count="2" manualBreakCount="2">
    <brk id="102" max="4" man="1"/>
    <brk id="153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IT186"/>
  <sheetViews>
    <sheetView tabSelected="1" view="pageBreakPreview" topLeftCell="A135" zoomScaleNormal="80" workbookViewId="0">
      <selection activeCell="A151" sqref="A151"/>
    </sheetView>
  </sheetViews>
  <sheetFormatPr defaultRowHeight="12.75"/>
  <cols>
    <col min="1" max="1" width="69.85546875" style="121" customWidth="1"/>
    <col min="2" max="2" width="23.5703125" style="122" customWidth="1"/>
    <col min="3" max="3" width="10.28515625" style="123" customWidth="1"/>
    <col min="4" max="4" width="19.140625" style="123" customWidth="1"/>
    <col min="5" max="5" width="18.85546875" style="124" customWidth="1"/>
    <col min="6" max="6" width="7" style="123" hidden="1" customWidth="1"/>
    <col min="7" max="7" width="18.140625" style="123" customWidth="1"/>
    <col min="8" max="16384" width="9.140625" style="123"/>
  </cols>
  <sheetData>
    <row r="1" spans="1:254" ht="16.5">
      <c r="A1"/>
      <c r="B1" s="3" t="s">
        <v>627</v>
      </c>
      <c r="C1" s="410"/>
      <c r="D1" s="410"/>
      <c r="E1" s="271"/>
      <c r="F1" s="101"/>
      <c r="G1" s="10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6.5">
      <c r="A2"/>
      <c r="B2" s="3" t="s">
        <v>755</v>
      </c>
      <c r="C2" s="410"/>
      <c r="D2" s="410"/>
      <c r="E2" s="271"/>
      <c r="F2" s="354"/>
      <c r="G2" s="355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6.5">
      <c r="A3"/>
      <c r="B3" s="3" t="s">
        <v>761</v>
      </c>
      <c r="C3" s="410"/>
      <c r="D3" s="410"/>
      <c r="E3" s="271"/>
      <c r="F3" s="354"/>
      <c r="G3" s="35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6.5">
      <c r="A4"/>
      <c r="B4" s="3" t="s">
        <v>757</v>
      </c>
      <c r="C4" s="410"/>
      <c r="D4" s="410"/>
      <c r="E4" s="271"/>
      <c r="F4" s="358"/>
      <c r="G4" s="355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6.5">
      <c r="A5"/>
      <c r="B5" s="3" t="s">
        <v>762</v>
      </c>
      <c r="C5" s="410"/>
      <c r="D5" s="410"/>
      <c r="E5" s="271"/>
      <c r="F5" s="358"/>
      <c r="G5" s="35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>
      <c r="A6"/>
      <c r="B6" s="3" t="s">
        <v>874</v>
      </c>
      <c r="C6" s="410"/>
      <c r="D6" s="410"/>
      <c r="E6" s="271"/>
      <c r="F6" s="359"/>
      <c r="G6" s="35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6.5">
      <c r="A7"/>
      <c r="B7" s="3" t="s">
        <v>896</v>
      </c>
      <c r="C7" s="410"/>
      <c r="D7" s="410"/>
      <c r="E7" s="271"/>
      <c r="F7" s="359"/>
      <c r="G7" s="359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6.5">
      <c r="A8"/>
      <c r="B8" s="3" t="s">
        <v>897</v>
      </c>
      <c r="C8" s="410"/>
      <c r="D8" s="410"/>
      <c r="E8" s="271"/>
      <c r="F8" s="358"/>
      <c r="G8" s="355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5.75">
      <c r="A9"/>
      <c r="B9" s="357"/>
      <c r="C9" s="358"/>
      <c r="D9" s="358"/>
      <c r="E9" s="358"/>
      <c r="F9" s="358"/>
      <c r="G9" s="355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5.75">
      <c r="A10"/>
      <c r="B10" s="357"/>
      <c r="C10" s="358"/>
      <c r="D10" s="358"/>
      <c r="E10" s="358"/>
      <c r="F10" s="358"/>
      <c r="G10" s="355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6.5">
      <c r="A11"/>
      <c r="B11" s="101"/>
      <c r="C11" s="270"/>
      <c r="D11" s="270"/>
      <c r="E11" s="270"/>
      <c r="F11" s="101"/>
      <c r="G11" s="10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6.5">
      <c r="A12" s="566" t="s">
        <v>434</v>
      </c>
      <c r="B12" s="566"/>
      <c r="C12" s="566"/>
      <c r="D12" s="566"/>
      <c r="E12" s="566"/>
      <c r="F12" s="566"/>
      <c r="G12" s="101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6.5">
      <c r="A13" s="566" t="s">
        <v>508</v>
      </c>
      <c r="B13" s="566"/>
      <c r="C13" s="566"/>
      <c r="D13" s="566"/>
      <c r="E13" s="566"/>
      <c r="F13" s="566"/>
      <c r="G13" s="101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6.5">
      <c r="A14" s="566" t="s">
        <v>435</v>
      </c>
      <c r="B14" s="566"/>
      <c r="C14" s="566"/>
      <c r="D14" s="566"/>
      <c r="E14" s="566"/>
      <c r="F14" s="566"/>
      <c r="G14" s="101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6.5">
      <c r="A15" s="569" t="s">
        <v>436</v>
      </c>
      <c r="B15" s="569"/>
      <c r="C15" s="569"/>
      <c r="D15" s="569"/>
      <c r="E15" s="569"/>
      <c r="F15" s="569"/>
      <c r="G15" s="101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6.5">
      <c r="A16" s="570" t="s">
        <v>903</v>
      </c>
      <c r="B16" s="570"/>
      <c r="C16" s="570"/>
      <c r="D16" s="570"/>
      <c r="E16" s="570"/>
      <c r="F16" s="570"/>
      <c r="G16" s="101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10" ht="19.5" thickBot="1">
      <c r="A17" s="125"/>
      <c r="B17" s="126"/>
      <c r="C17" s="127"/>
      <c r="D17" s="127"/>
      <c r="E17" s="7" t="s">
        <v>110</v>
      </c>
      <c r="F17" s="127"/>
      <c r="G17" s="96"/>
    </row>
    <row r="18" spans="1:10" ht="33.75" thickBot="1">
      <c r="A18" s="262" t="s">
        <v>112</v>
      </c>
      <c r="B18" s="263" t="s">
        <v>18</v>
      </c>
      <c r="C18" s="264" t="s">
        <v>19</v>
      </c>
      <c r="D18" s="524" t="s">
        <v>900</v>
      </c>
      <c r="E18" s="525" t="s">
        <v>901</v>
      </c>
      <c r="F18" s="128"/>
      <c r="G18" s="128"/>
    </row>
    <row r="19" spans="1:10" ht="21" customHeight="1" thickBot="1">
      <c r="A19" s="529" t="s">
        <v>68</v>
      </c>
      <c r="B19" s="530"/>
      <c r="C19" s="531"/>
      <c r="D19" s="532">
        <f>D20+D24+D29+D37+D49+D62+D73+D79+D83+D90+D114+D127+D135+D139+D143</f>
        <v>27565394</v>
      </c>
      <c r="E19" s="533">
        <f>E20+E24+E29+E37+E49+E62+E73+E79+E83+E90+E114+E127+E135+E139+E143</f>
        <v>28253660</v>
      </c>
      <c r="F19" s="103"/>
      <c r="G19" s="129"/>
    </row>
    <row r="20" spans="1:10" ht="41.25" customHeight="1">
      <c r="A20" s="534" t="s">
        <v>776</v>
      </c>
      <c r="B20" s="535" t="s">
        <v>277</v>
      </c>
      <c r="C20" s="535"/>
      <c r="D20" s="536">
        <f t="shared" ref="D20:E22" si="0">D21</f>
        <v>80500</v>
      </c>
      <c r="E20" s="537">
        <f t="shared" si="0"/>
        <v>80500</v>
      </c>
      <c r="F20" s="130"/>
      <c r="G20" s="129"/>
    </row>
    <row r="21" spans="1:10" ht="18.75" customHeight="1" thickBot="1">
      <c r="A21" s="150" t="s">
        <v>280</v>
      </c>
      <c r="B21" s="176" t="s">
        <v>278</v>
      </c>
      <c r="C21" s="176"/>
      <c r="D21" s="177">
        <f t="shared" si="0"/>
        <v>80500</v>
      </c>
      <c r="E21" s="191">
        <f t="shared" si="0"/>
        <v>80500</v>
      </c>
      <c r="F21" s="130"/>
      <c r="G21" s="129"/>
    </row>
    <row r="22" spans="1:10" ht="17.25" customHeight="1" thickBot="1">
      <c r="A22" s="193" t="s">
        <v>57</v>
      </c>
      <c r="B22" s="176" t="s">
        <v>279</v>
      </c>
      <c r="C22" s="176"/>
      <c r="D22" s="177">
        <f t="shared" si="0"/>
        <v>80500</v>
      </c>
      <c r="E22" s="191">
        <f t="shared" si="0"/>
        <v>80500</v>
      </c>
      <c r="F22" s="130"/>
      <c r="G22" s="129"/>
      <c r="J22" s="323"/>
    </row>
    <row r="23" spans="1:10" ht="36.200000000000003" customHeight="1">
      <c r="A23" s="200" t="s">
        <v>37</v>
      </c>
      <c r="B23" s="176" t="s">
        <v>279</v>
      </c>
      <c r="C23" s="176" t="s">
        <v>38</v>
      </c>
      <c r="D23" s="177">
        <v>80500</v>
      </c>
      <c r="E23" s="191">
        <v>80500</v>
      </c>
      <c r="F23" s="130"/>
      <c r="G23" s="129"/>
    </row>
    <row r="24" spans="1:10" ht="50.25" customHeight="1">
      <c r="A24" s="494" t="s">
        <v>774</v>
      </c>
      <c r="B24" s="172" t="s">
        <v>273</v>
      </c>
      <c r="C24" s="172"/>
      <c r="D24" s="173">
        <f>D25</f>
        <v>101000</v>
      </c>
      <c r="E24" s="190">
        <f>E25</f>
        <v>101500</v>
      </c>
      <c r="F24" s="131"/>
      <c r="G24" s="129"/>
    </row>
    <row r="25" spans="1:10" ht="37.35" customHeight="1">
      <c r="A25" s="150" t="s">
        <v>276</v>
      </c>
      <c r="B25" s="176" t="s">
        <v>274</v>
      </c>
      <c r="C25" s="176"/>
      <c r="D25" s="177">
        <f>D26</f>
        <v>101000</v>
      </c>
      <c r="E25" s="191">
        <f>E26</f>
        <v>101500</v>
      </c>
      <c r="F25" s="131"/>
      <c r="G25" s="129"/>
    </row>
    <row r="26" spans="1:10" ht="37.35" customHeight="1">
      <c r="A26" s="199" t="s">
        <v>437</v>
      </c>
      <c r="B26" s="176" t="s">
        <v>275</v>
      </c>
      <c r="C26" s="176"/>
      <c r="D26" s="177">
        <f>D27+D28</f>
        <v>101000</v>
      </c>
      <c r="E26" s="191">
        <f>E27+E28</f>
        <v>101500</v>
      </c>
      <c r="F26" s="131"/>
      <c r="G26" s="129"/>
    </row>
    <row r="27" spans="1:10" ht="34.5" customHeight="1">
      <c r="A27" s="200" t="s">
        <v>37</v>
      </c>
      <c r="B27" s="176" t="s">
        <v>275</v>
      </c>
      <c r="C27" s="176" t="s">
        <v>38</v>
      </c>
      <c r="D27" s="177">
        <v>89000</v>
      </c>
      <c r="E27" s="191">
        <v>89500</v>
      </c>
      <c r="F27" s="131"/>
      <c r="G27" s="129"/>
    </row>
    <row r="28" spans="1:10" ht="17.25" customHeight="1">
      <c r="A28" s="200" t="s">
        <v>707</v>
      </c>
      <c r="B28" s="176" t="s">
        <v>275</v>
      </c>
      <c r="C28" s="176" t="s">
        <v>696</v>
      </c>
      <c r="D28" s="177">
        <v>12000</v>
      </c>
      <c r="E28" s="191">
        <v>12000</v>
      </c>
      <c r="F28" s="131"/>
      <c r="G28" s="129"/>
    </row>
    <row r="29" spans="1:10" ht="36" customHeight="1">
      <c r="A29" s="331" t="s">
        <v>784</v>
      </c>
      <c r="B29" s="172" t="s">
        <v>298</v>
      </c>
      <c r="C29" s="172"/>
      <c r="D29" s="173">
        <f>D30+D33</f>
        <v>62500</v>
      </c>
      <c r="E29" s="190">
        <f>E30+E33</f>
        <v>62500</v>
      </c>
      <c r="F29" s="131"/>
      <c r="G29" s="129"/>
    </row>
    <row r="30" spans="1:10" ht="18.75" customHeight="1">
      <c r="A30" s="339" t="s">
        <v>504</v>
      </c>
      <c r="B30" s="176" t="s">
        <v>295</v>
      </c>
      <c r="C30" s="176"/>
      <c r="D30" s="177">
        <f>D31</f>
        <v>20000</v>
      </c>
      <c r="E30" s="191">
        <f>E31</f>
        <v>20000</v>
      </c>
      <c r="F30" s="131"/>
      <c r="G30" s="129"/>
    </row>
    <row r="31" spans="1:10" ht="21" customHeight="1">
      <c r="A31" s="339" t="s">
        <v>505</v>
      </c>
      <c r="B31" s="176" t="s">
        <v>651</v>
      </c>
      <c r="C31" s="176"/>
      <c r="D31" s="177">
        <f>D32</f>
        <v>20000</v>
      </c>
      <c r="E31" s="191">
        <f>E32</f>
        <v>20000</v>
      </c>
      <c r="F31" s="131"/>
      <c r="G31" s="129"/>
    </row>
    <row r="32" spans="1:10" ht="33.75" customHeight="1">
      <c r="A32" s="192" t="s">
        <v>37</v>
      </c>
      <c r="B32" s="176" t="s">
        <v>651</v>
      </c>
      <c r="C32" s="176" t="s">
        <v>38</v>
      </c>
      <c r="D32" s="177">
        <v>20000</v>
      </c>
      <c r="E32" s="191">
        <v>20000</v>
      </c>
      <c r="F32" s="131"/>
      <c r="G32" s="129"/>
    </row>
    <row r="33" spans="1:7" ht="18" customHeight="1">
      <c r="A33" s="192" t="s">
        <v>440</v>
      </c>
      <c r="B33" s="176" t="s">
        <v>633</v>
      </c>
      <c r="C33" s="176"/>
      <c r="D33" s="177">
        <f>D34</f>
        <v>42500</v>
      </c>
      <c r="E33" s="191">
        <f>E34</f>
        <v>42500</v>
      </c>
      <c r="F33" s="131"/>
      <c r="G33" s="129"/>
    </row>
    <row r="34" spans="1:7" ht="18.75" customHeight="1">
      <c r="A34" s="200" t="s">
        <v>57</v>
      </c>
      <c r="B34" s="176" t="s">
        <v>634</v>
      </c>
      <c r="C34" s="176"/>
      <c r="D34" s="177">
        <f>D35+D36</f>
        <v>42500</v>
      </c>
      <c r="E34" s="191">
        <f>E35+E36</f>
        <v>42500</v>
      </c>
      <c r="F34" s="131"/>
      <c r="G34" s="129"/>
    </row>
    <row r="35" spans="1:7" ht="33.75" customHeight="1">
      <c r="A35" s="200" t="s">
        <v>37</v>
      </c>
      <c r="B35" s="176" t="s">
        <v>634</v>
      </c>
      <c r="C35" s="176" t="s">
        <v>38</v>
      </c>
      <c r="D35" s="177">
        <v>23500</v>
      </c>
      <c r="E35" s="191">
        <v>23500</v>
      </c>
      <c r="F35" s="131"/>
      <c r="G35" s="131"/>
    </row>
    <row r="36" spans="1:7" ht="19.5" customHeight="1">
      <c r="A36" s="192" t="s">
        <v>707</v>
      </c>
      <c r="B36" s="176" t="s">
        <v>634</v>
      </c>
      <c r="C36" s="176" t="s">
        <v>696</v>
      </c>
      <c r="D36" s="177">
        <v>19000</v>
      </c>
      <c r="E36" s="191">
        <v>19000</v>
      </c>
      <c r="F36" s="131"/>
      <c r="G36" s="131"/>
    </row>
    <row r="37" spans="1:7" ht="51" customHeight="1">
      <c r="A37" s="494" t="s">
        <v>778</v>
      </c>
      <c r="B37" s="169" t="s">
        <v>441</v>
      </c>
      <c r="C37" s="169"/>
      <c r="D37" s="184">
        <f>D38+D43+D46</f>
        <v>3879154</v>
      </c>
      <c r="E37" s="480">
        <f>E38+E43+E46</f>
        <v>3507872</v>
      </c>
      <c r="F37" s="131"/>
      <c r="G37" s="129"/>
    </row>
    <row r="38" spans="1:7" ht="18.75" customHeight="1">
      <c r="A38" s="150" t="s">
        <v>316</v>
      </c>
      <c r="B38" s="179" t="s">
        <v>308</v>
      </c>
      <c r="C38" s="179"/>
      <c r="D38" s="185">
        <f>D39</f>
        <v>3434806</v>
      </c>
      <c r="E38" s="202">
        <f>E39</f>
        <v>3276072</v>
      </c>
      <c r="F38" s="131"/>
      <c r="G38" s="129"/>
    </row>
    <row r="39" spans="1:7" ht="17.25" customHeight="1">
      <c r="A39" s="199" t="s">
        <v>75</v>
      </c>
      <c r="B39" s="179" t="s">
        <v>645</v>
      </c>
      <c r="C39" s="179"/>
      <c r="D39" s="185">
        <f>D40+D41+D42</f>
        <v>3434806</v>
      </c>
      <c r="E39" s="202">
        <f>E40+E41+E42</f>
        <v>3276072</v>
      </c>
      <c r="F39" s="131"/>
      <c r="G39" s="129"/>
    </row>
    <row r="40" spans="1:7" ht="16.5" customHeight="1">
      <c r="A40" s="200" t="s">
        <v>76</v>
      </c>
      <c r="B40" s="179" t="s">
        <v>645</v>
      </c>
      <c r="C40" s="179" t="s">
        <v>77</v>
      </c>
      <c r="D40" s="185">
        <v>1845884</v>
      </c>
      <c r="E40" s="202">
        <v>1845884</v>
      </c>
      <c r="F40" s="131"/>
      <c r="G40" s="129"/>
    </row>
    <row r="41" spans="1:7" ht="37.5" customHeight="1">
      <c r="A41" s="200" t="s">
        <v>37</v>
      </c>
      <c r="B41" s="179" t="s">
        <v>645</v>
      </c>
      <c r="C41" s="179" t="s">
        <v>38</v>
      </c>
      <c r="D41" s="185">
        <v>1265892</v>
      </c>
      <c r="E41" s="202">
        <v>1107158</v>
      </c>
      <c r="F41" s="131"/>
      <c r="G41" s="129"/>
    </row>
    <row r="42" spans="1:7" ht="16.5" customHeight="1">
      <c r="A42" s="193" t="s">
        <v>39</v>
      </c>
      <c r="B42" s="179" t="s">
        <v>645</v>
      </c>
      <c r="C42" s="179" t="s">
        <v>40</v>
      </c>
      <c r="D42" s="185">
        <v>323030</v>
      </c>
      <c r="E42" s="202">
        <v>323030</v>
      </c>
      <c r="F42" s="131"/>
      <c r="G42" s="129"/>
    </row>
    <row r="43" spans="1:7" ht="32.25" customHeight="1">
      <c r="A43" s="194" t="s">
        <v>317</v>
      </c>
      <c r="B43" s="179" t="s">
        <v>646</v>
      </c>
      <c r="C43" s="179"/>
      <c r="D43" s="185">
        <f>D44</f>
        <v>231800</v>
      </c>
      <c r="E43" s="202">
        <f>E44</f>
        <v>231800</v>
      </c>
      <c r="F43" s="131"/>
      <c r="G43" s="129"/>
    </row>
    <row r="44" spans="1:7" ht="19.5" customHeight="1">
      <c r="A44" s="194" t="s">
        <v>90</v>
      </c>
      <c r="B44" s="179" t="s">
        <v>647</v>
      </c>
      <c r="C44" s="179"/>
      <c r="D44" s="185">
        <f>D45</f>
        <v>231800</v>
      </c>
      <c r="E44" s="202">
        <f>E45</f>
        <v>231800</v>
      </c>
      <c r="F44" s="131"/>
      <c r="G44" s="129"/>
    </row>
    <row r="45" spans="1:7" ht="36.75" customHeight="1">
      <c r="A45" s="200" t="s">
        <v>37</v>
      </c>
      <c r="B45" s="179" t="s">
        <v>647</v>
      </c>
      <c r="C45" s="179" t="s">
        <v>38</v>
      </c>
      <c r="D45" s="185">
        <v>231800</v>
      </c>
      <c r="E45" s="202">
        <v>231800</v>
      </c>
      <c r="F45" s="131"/>
      <c r="G45" s="129"/>
    </row>
    <row r="46" spans="1:7" ht="17.25" customHeight="1">
      <c r="A46" s="194" t="s">
        <v>318</v>
      </c>
      <c r="B46" s="179" t="s">
        <v>648</v>
      </c>
      <c r="C46" s="179"/>
      <c r="D46" s="185">
        <f>D47</f>
        <v>212548</v>
      </c>
      <c r="E46" s="202">
        <f>E47</f>
        <v>0</v>
      </c>
      <c r="F46" s="131"/>
      <c r="G46" s="129"/>
    </row>
    <row r="47" spans="1:7" ht="18" customHeight="1">
      <c r="A47" s="194" t="s">
        <v>834</v>
      </c>
      <c r="B47" s="179" t="s">
        <v>833</v>
      </c>
      <c r="C47" s="179"/>
      <c r="D47" s="185">
        <f>D48</f>
        <v>212548</v>
      </c>
      <c r="E47" s="202">
        <f>E48</f>
        <v>0</v>
      </c>
      <c r="F47" s="131"/>
      <c r="G47" s="129"/>
    </row>
    <row r="48" spans="1:7" ht="36.75" customHeight="1">
      <c r="A48" s="490" t="s">
        <v>37</v>
      </c>
      <c r="B48" s="179" t="s">
        <v>833</v>
      </c>
      <c r="C48" s="179" t="s">
        <v>38</v>
      </c>
      <c r="D48" s="185">
        <v>212548</v>
      </c>
      <c r="E48" s="202">
        <v>0</v>
      </c>
      <c r="F48" s="131"/>
      <c r="G48" s="129"/>
    </row>
    <row r="49" spans="1:7" ht="55.5" customHeight="1">
      <c r="A49" s="481" t="s">
        <v>924</v>
      </c>
      <c r="B49" s="172" t="s">
        <v>313</v>
      </c>
      <c r="C49" s="172"/>
      <c r="D49" s="173">
        <f>D50+D56+D59</f>
        <v>1182295</v>
      </c>
      <c r="E49" s="190">
        <f>E50+E56+E59</f>
        <v>1619295</v>
      </c>
      <c r="F49" s="131"/>
      <c r="G49" s="129"/>
    </row>
    <row r="50" spans="1:7" ht="19.5" customHeight="1">
      <c r="A50" s="155" t="s">
        <v>444</v>
      </c>
      <c r="B50" s="174" t="s">
        <v>442</v>
      </c>
      <c r="C50" s="174"/>
      <c r="D50" s="177">
        <f>D51+D54</f>
        <v>1119295</v>
      </c>
      <c r="E50" s="191">
        <f>E51+E54</f>
        <v>1089295</v>
      </c>
      <c r="F50" s="131"/>
      <c r="G50" s="129"/>
    </row>
    <row r="51" spans="1:7" ht="19.5" customHeight="1">
      <c r="A51" s="155" t="s">
        <v>708</v>
      </c>
      <c r="B51" s="174" t="s">
        <v>636</v>
      </c>
      <c r="C51" s="174"/>
      <c r="D51" s="177">
        <f>D53+D52</f>
        <v>650000</v>
      </c>
      <c r="E51" s="191">
        <f>E53+E52</f>
        <v>650000</v>
      </c>
      <c r="F51" s="131"/>
      <c r="G51" s="129"/>
    </row>
    <row r="52" spans="1:7" ht="34.5" customHeight="1">
      <c r="A52" s="200" t="s">
        <v>37</v>
      </c>
      <c r="B52" s="174" t="s">
        <v>636</v>
      </c>
      <c r="C52" s="174" t="s">
        <v>38</v>
      </c>
      <c r="D52" s="177">
        <v>0</v>
      </c>
      <c r="E52" s="191">
        <v>0</v>
      </c>
      <c r="F52" s="131"/>
      <c r="G52" s="129"/>
    </row>
    <row r="53" spans="1:7" ht="18.75" customHeight="1">
      <c r="A53" s="200" t="s">
        <v>438</v>
      </c>
      <c r="B53" s="174" t="s">
        <v>636</v>
      </c>
      <c r="C53" s="174" t="s">
        <v>439</v>
      </c>
      <c r="D53" s="177">
        <v>650000</v>
      </c>
      <c r="E53" s="191">
        <v>650000</v>
      </c>
      <c r="F53" s="131"/>
      <c r="G53" s="129"/>
    </row>
    <row r="54" spans="1:7" ht="19.5" customHeight="1">
      <c r="A54" s="204" t="s">
        <v>711</v>
      </c>
      <c r="B54" s="176" t="s">
        <v>712</v>
      </c>
      <c r="C54" s="174"/>
      <c r="D54" s="177">
        <f>D55</f>
        <v>469295</v>
      </c>
      <c r="E54" s="191">
        <f>E55</f>
        <v>439295</v>
      </c>
      <c r="F54" s="131"/>
      <c r="G54" s="129"/>
    </row>
    <row r="55" spans="1:7" ht="33.75" customHeight="1">
      <c r="A55" s="200" t="s">
        <v>37</v>
      </c>
      <c r="B55" s="176" t="s">
        <v>712</v>
      </c>
      <c r="C55" s="174" t="s">
        <v>38</v>
      </c>
      <c r="D55" s="177">
        <v>469295</v>
      </c>
      <c r="E55" s="191">
        <v>439295</v>
      </c>
      <c r="F55" s="131"/>
      <c r="G55" s="129"/>
    </row>
    <row r="56" spans="1:7" ht="21" customHeight="1">
      <c r="A56" s="157" t="s">
        <v>290</v>
      </c>
      <c r="B56" s="176" t="s">
        <v>604</v>
      </c>
      <c r="C56" s="176"/>
      <c r="D56" s="177">
        <f>D57</f>
        <v>63000</v>
      </c>
      <c r="E56" s="191">
        <f>E57</f>
        <v>530000</v>
      </c>
      <c r="F56" s="131"/>
      <c r="G56" s="129"/>
    </row>
    <row r="57" spans="1:7" ht="36.75" customHeight="1">
      <c r="A57" s="157" t="s">
        <v>291</v>
      </c>
      <c r="B57" s="174" t="s">
        <v>632</v>
      </c>
      <c r="C57" s="174"/>
      <c r="D57" s="177">
        <f>D58</f>
        <v>63000</v>
      </c>
      <c r="E57" s="191">
        <f>E58</f>
        <v>530000</v>
      </c>
      <c r="F57" s="131"/>
      <c r="G57" s="129"/>
    </row>
    <row r="58" spans="1:7" ht="19.5" customHeight="1">
      <c r="A58" s="482" t="s">
        <v>64</v>
      </c>
      <c r="B58" s="174" t="s">
        <v>632</v>
      </c>
      <c r="C58" s="175" t="s">
        <v>65</v>
      </c>
      <c r="D58" s="177">
        <v>63000</v>
      </c>
      <c r="E58" s="191">
        <v>530000</v>
      </c>
      <c r="F58" s="131"/>
      <c r="G58" s="129"/>
    </row>
    <row r="59" spans="1:7" ht="0.75" hidden="1" customHeight="1">
      <c r="A59" s="200" t="s">
        <v>845</v>
      </c>
      <c r="B59" s="176" t="s">
        <v>652</v>
      </c>
      <c r="C59" s="175"/>
      <c r="D59" s="177">
        <f>D60</f>
        <v>0</v>
      </c>
      <c r="E59" s="191">
        <f>E60</f>
        <v>0</v>
      </c>
      <c r="F59" s="131"/>
      <c r="G59" s="129"/>
    </row>
    <row r="60" spans="1:7" ht="67.5" hidden="1" customHeight="1">
      <c r="A60" s="200" t="s">
        <v>844</v>
      </c>
      <c r="B60" s="176" t="s">
        <v>843</v>
      </c>
      <c r="C60" s="175"/>
      <c r="D60" s="177">
        <f>D61</f>
        <v>0</v>
      </c>
      <c r="E60" s="191">
        <f>E61</f>
        <v>0</v>
      </c>
      <c r="F60" s="131"/>
      <c r="G60" s="129"/>
    </row>
    <row r="61" spans="1:7" ht="19.5" hidden="1" customHeight="1">
      <c r="A61" s="482" t="s">
        <v>64</v>
      </c>
      <c r="B61" s="176" t="s">
        <v>843</v>
      </c>
      <c r="C61" s="175" t="s">
        <v>65</v>
      </c>
      <c r="D61" s="177">
        <v>0</v>
      </c>
      <c r="E61" s="191">
        <v>0</v>
      </c>
      <c r="F61" s="131"/>
      <c r="G61" s="129"/>
    </row>
    <row r="62" spans="1:7" ht="55.5" customHeight="1">
      <c r="A62" s="494" t="s">
        <v>772</v>
      </c>
      <c r="B62" s="172" t="s">
        <v>285</v>
      </c>
      <c r="C62" s="172"/>
      <c r="D62" s="173">
        <f>D63+D70</f>
        <v>50500</v>
      </c>
      <c r="E62" s="190">
        <f>E63+E70</f>
        <v>50500</v>
      </c>
      <c r="F62" s="131"/>
      <c r="G62" s="129"/>
    </row>
    <row r="63" spans="1:7" ht="15" customHeight="1">
      <c r="A63" s="150" t="s">
        <v>271</v>
      </c>
      <c r="B63" s="176" t="s">
        <v>584</v>
      </c>
      <c r="C63" s="176"/>
      <c r="D63" s="177">
        <f>D64+D68</f>
        <v>41000</v>
      </c>
      <c r="E63" s="191">
        <f>E64+E68</f>
        <v>41000</v>
      </c>
      <c r="F63" s="131"/>
      <c r="G63" s="129"/>
    </row>
    <row r="64" spans="1:7" ht="36" customHeight="1">
      <c r="A64" s="198" t="s">
        <v>49</v>
      </c>
      <c r="B64" s="176" t="s">
        <v>630</v>
      </c>
      <c r="C64" s="176"/>
      <c r="D64" s="177">
        <f>D66+D65+D67</f>
        <v>11000</v>
      </c>
      <c r="E64" s="191">
        <f>E66+E65+E67</f>
        <v>11000</v>
      </c>
      <c r="F64" s="131"/>
      <c r="G64" s="129"/>
    </row>
    <row r="65" spans="1:7" ht="36.75" customHeight="1">
      <c r="A65" s="199" t="s">
        <v>27</v>
      </c>
      <c r="B65" s="176" t="s">
        <v>630</v>
      </c>
      <c r="C65" s="176" t="s">
        <v>28</v>
      </c>
      <c r="D65" s="177">
        <v>7000</v>
      </c>
      <c r="E65" s="191">
        <v>7000</v>
      </c>
      <c r="F65" s="131"/>
      <c r="G65" s="129"/>
    </row>
    <row r="66" spans="1:7" ht="35.25" customHeight="1">
      <c r="A66" s="192" t="s">
        <v>37</v>
      </c>
      <c r="B66" s="176" t="s">
        <v>630</v>
      </c>
      <c r="C66" s="176" t="s">
        <v>38</v>
      </c>
      <c r="D66" s="177">
        <v>4000</v>
      </c>
      <c r="E66" s="191">
        <v>4000</v>
      </c>
      <c r="F66" s="131"/>
      <c r="G66" s="129"/>
    </row>
    <row r="67" spans="1:7" ht="20.25" customHeight="1">
      <c r="A67" s="192" t="s">
        <v>707</v>
      </c>
      <c r="B67" s="176" t="s">
        <v>630</v>
      </c>
      <c r="C67" s="176" t="s">
        <v>696</v>
      </c>
      <c r="D67" s="177">
        <v>0</v>
      </c>
      <c r="E67" s="191">
        <v>0</v>
      </c>
      <c r="F67" s="131"/>
      <c r="G67" s="129"/>
    </row>
    <row r="68" spans="1:7" ht="34.5" customHeight="1">
      <c r="A68" s="192" t="s">
        <v>603</v>
      </c>
      <c r="B68" s="176" t="s">
        <v>653</v>
      </c>
      <c r="C68" s="176"/>
      <c r="D68" s="177">
        <f>D69</f>
        <v>30000</v>
      </c>
      <c r="E68" s="191">
        <f>E69</f>
        <v>30000</v>
      </c>
      <c r="F68" s="131"/>
      <c r="G68" s="129"/>
    </row>
    <row r="69" spans="1:7" ht="35.25" customHeight="1">
      <c r="A69" s="203" t="s">
        <v>37</v>
      </c>
      <c r="B69" s="176" t="s">
        <v>653</v>
      </c>
      <c r="C69" s="176" t="s">
        <v>38</v>
      </c>
      <c r="D69" s="177">
        <v>30000</v>
      </c>
      <c r="E69" s="191">
        <v>30000</v>
      </c>
      <c r="F69" s="131"/>
      <c r="G69" s="129"/>
    </row>
    <row r="70" spans="1:7" ht="19.5" customHeight="1">
      <c r="A70" s="154" t="s">
        <v>315</v>
      </c>
      <c r="B70" s="179" t="s">
        <v>643</v>
      </c>
      <c r="C70" s="179"/>
      <c r="D70" s="185">
        <f>D71</f>
        <v>9500</v>
      </c>
      <c r="E70" s="202">
        <f>E71</f>
        <v>9500</v>
      </c>
      <c r="F70" s="131"/>
      <c r="G70" s="129"/>
    </row>
    <row r="71" spans="1:7" ht="36" customHeight="1">
      <c r="A71" s="479" t="s">
        <v>89</v>
      </c>
      <c r="B71" s="176" t="s">
        <v>654</v>
      </c>
      <c r="C71" s="179"/>
      <c r="D71" s="185">
        <f>D72</f>
        <v>9500</v>
      </c>
      <c r="E71" s="202">
        <f>E72</f>
        <v>9500</v>
      </c>
      <c r="F71" s="131"/>
      <c r="G71" s="129"/>
    </row>
    <row r="72" spans="1:7" ht="36.75" customHeight="1">
      <c r="A72" s="203" t="s">
        <v>37</v>
      </c>
      <c r="B72" s="176" t="s">
        <v>654</v>
      </c>
      <c r="C72" s="179" t="s">
        <v>38</v>
      </c>
      <c r="D72" s="185">
        <v>9500</v>
      </c>
      <c r="E72" s="202">
        <f>[2]Вед.2019!G193</f>
        <v>9500</v>
      </c>
      <c r="F72" s="131"/>
      <c r="G72" s="129"/>
    </row>
    <row r="73" spans="1:7" ht="53.25" customHeight="1">
      <c r="A73" s="538" t="s">
        <v>925</v>
      </c>
      <c r="B73" s="172" t="s">
        <v>281</v>
      </c>
      <c r="C73" s="172"/>
      <c r="D73" s="173">
        <f>D74+D77</f>
        <v>5020112</v>
      </c>
      <c r="E73" s="190">
        <f>E74+E77</f>
        <v>5532966</v>
      </c>
      <c r="F73" s="131"/>
      <c r="G73" s="129"/>
    </row>
    <row r="74" spans="1:7" ht="33.75" customHeight="1">
      <c r="A74" s="492" t="s">
        <v>284</v>
      </c>
      <c r="B74" s="176" t="s">
        <v>282</v>
      </c>
      <c r="C74" s="176"/>
      <c r="D74" s="177">
        <f>D75</f>
        <v>5020112</v>
      </c>
      <c r="E74" s="191">
        <f>E75</f>
        <v>5532966</v>
      </c>
      <c r="F74" s="131"/>
      <c r="G74" s="129"/>
    </row>
    <row r="75" spans="1:7" ht="36.75" customHeight="1">
      <c r="A75" s="200" t="s">
        <v>59</v>
      </c>
      <c r="B75" s="176" t="s">
        <v>283</v>
      </c>
      <c r="C75" s="176"/>
      <c r="D75" s="177">
        <f>D76</f>
        <v>5020112</v>
      </c>
      <c r="E75" s="191">
        <f>E76</f>
        <v>5532966</v>
      </c>
      <c r="F75" s="131"/>
      <c r="G75" s="129"/>
    </row>
    <row r="76" spans="1:7" ht="37.5" customHeight="1">
      <c r="A76" s="200" t="s">
        <v>37</v>
      </c>
      <c r="B76" s="176" t="s">
        <v>283</v>
      </c>
      <c r="C76" s="176" t="s">
        <v>38</v>
      </c>
      <c r="D76" s="177">
        <v>5020112</v>
      </c>
      <c r="E76" s="191">
        <v>5532966</v>
      </c>
      <c r="F76" s="131"/>
      <c r="G76" s="129"/>
    </row>
    <row r="77" spans="1:7" ht="18" hidden="1" customHeight="1">
      <c r="A77" s="203" t="s">
        <v>726</v>
      </c>
      <c r="B77" s="176" t="s">
        <v>725</v>
      </c>
      <c r="C77" s="176"/>
      <c r="D77" s="177">
        <f>D78</f>
        <v>0</v>
      </c>
      <c r="E77" s="191">
        <f>E78</f>
        <v>0</v>
      </c>
      <c r="F77" s="131"/>
      <c r="G77" s="129"/>
    </row>
    <row r="78" spans="1:7" ht="51" hidden="1" customHeight="1">
      <c r="A78" s="203" t="s">
        <v>770</v>
      </c>
      <c r="B78" s="176" t="s">
        <v>724</v>
      </c>
      <c r="C78" s="176" t="s">
        <v>783</v>
      </c>
      <c r="D78" s="177">
        <v>0</v>
      </c>
      <c r="E78" s="191">
        <v>0</v>
      </c>
      <c r="F78" s="131"/>
      <c r="G78" s="129"/>
    </row>
    <row r="79" spans="1:7" ht="51" customHeight="1">
      <c r="A79" s="331" t="s">
        <v>773</v>
      </c>
      <c r="B79" s="172" t="s">
        <v>286</v>
      </c>
      <c r="C79" s="172"/>
      <c r="D79" s="173">
        <f>D81</f>
        <v>2000</v>
      </c>
      <c r="E79" s="190">
        <f>E81</f>
        <v>2000</v>
      </c>
      <c r="F79" s="131"/>
      <c r="G79" s="129"/>
    </row>
    <row r="80" spans="1:7" ht="18" customHeight="1">
      <c r="A80" s="194" t="s">
        <v>272</v>
      </c>
      <c r="B80" s="176" t="s">
        <v>287</v>
      </c>
      <c r="C80" s="176"/>
      <c r="D80" s="177">
        <f>D81</f>
        <v>2000</v>
      </c>
      <c r="E80" s="191">
        <f>E81</f>
        <v>2000</v>
      </c>
      <c r="F80" s="131"/>
      <c r="G80" s="129"/>
    </row>
    <row r="81" spans="1:7" ht="33.75" customHeight="1">
      <c r="A81" s="198" t="s">
        <v>49</v>
      </c>
      <c r="B81" s="179" t="s">
        <v>631</v>
      </c>
      <c r="C81" s="176"/>
      <c r="D81" s="177">
        <f>D82</f>
        <v>2000</v>
      </c>
      <c r="E81" s="191">
        <f>E82</f>
        <v>2000</v>
      </c>
      <c r="F81" s="131"/>
      <c r="G81" s="129"/>
    </row>
    <row r="82" spans="1:7" ht="36" customHeight="1">
      <c r="A82" s="192" t="s">
        <v>37</v>
      </c>
      <c r="B82" s="179" t="s">
        <v>631</v>
      </c>
      <c r="C82" s="176" t="s">
        <v>38</v>
      </c>
      <c r="D82" s="177">
        <v>2000</v>
      </c>
      <c r="E82" s="191">
        <f>[2]Вед.2019!G73</f>
        <v>2000</v>
      </c>
      <c r="F82" s="131"/>
      <c r="G82" s="129"/>
    </row>
    <row r="83" spans="1:7" ht="51" customHeight="1">
      <c r="A83" s="331" t="s">
        <v>780</v>
      </c>
      <c r="B83" s="172" t="s">
        <v>297</v>
      </c>
      <c r="C83" s="172"/>
      <c r="D83" s="173">
        <f>D84+D87</f>
        <v>35000</v>
      </c>
      <c r="E83" s="190">
        <f>E84+E87</f>
        <v>35000</v>
      </c>
      <c r="F83" s="131"/>
      <c r="G83" s="129"/>
    </row>
    <row r="84" spans="1:7" ht="21.75" customHeight="1">
      <c r="A84" s="200" t="s">
        <v>600</v>
      </c>
      <c r="B84" s="176" t="s">
        <v>296</v>
      </c>
      <c r="C84" s="176"/>
      <c r="D84" s="177">
        <f>D85</f>
        <v>35000</v>
      </c>
      <c r="E84" s="191">
        <f>E85</f>
        <v>35000</v>
      </c>
      <c r="F84" s="131"/>
      <c r="G84" s="129"/>
    </row>
    <row r="85" spans="1:7" ht="34.5" customHeight="1">
      <c r="A85" s="200" t="s">
        <v>599</v>
      </c>
      <c r="B85" s="176" t="s">
        <v>655</v>
      </c>
      <c r="C85" s="176"/>
      <c r="D85" s="177">
        <f>D86</f>
        <v>35000</v>
      </c>
      <c r="E85" s="191">
        <f>E86</f>
        <v>35000</v>
      </c>
      <c r="F85" s="131"/>
      <c r="G85" s="129"/>
    </row>
    <row r="86" spans="1:7" ht="33" customHeight="1">
      <c r="A86" s="200" t="s">
        <v>597</v>
      </c>
      <c r="B86" s="176" t="s">
        <v>655</v>
      </c>
      <c r="C86" s="176" t="s">
        <v>38</v>
      </c>
      <c r="D86" s="177">
        <v>35000</v>
      </c>
      <c r="E86" s="191">
        <v>35000</v>
      </c>
      <c r="F86" s="131"/>
      <c r="G86" s="129"/>
    </row>
    <row r="87" spans="1:7" ht="33.75" hidden="1" customHeight="1">
      <c r="A87" s="479" t="s">
        <v>858</v>
      </c>
      <c r="B87" s="176" t="s">
        <v>857</v>
      </c>
      <c r="C87" s="176"/>
      <c r="D87" s="177">
        <f>D88</f>
        <v>0</v>
      </c>
      <c r="E87" s="191">
        <f>E88</f>
        <v>0</v>
      </c>
      <c r="F87" s="131"/>
      <c r="G87" s="129"/>
    </row>
    <row r="88" spans="1:7" ht="33.75" hidden="1" customHeight="1">
      <c r="A88" s="204" t="s">
        <v>856</v>
      </c>
      <c r="B88" s="176" t="s">
        <v>855</v>
      </c>
      <c r="C88" s="176"/>
      <c r="D88" s="177">
        <f>D89</f>
        <v>0</v>
      </c>
      <c r="E88" s="191">
        <f>E89</f>
        <v>0</v>
      </c>
      <c r="F88" s="131"/>
      <c r="G88" s="129"/>
    </row>
    <row r="89" spans="1:7" ht="18.75" hidden="1" customHeight="1">
      <c r="A89" s="204" t="s">
        <v>64</v>
      </c>
      <c r="B89" s="176" t="s">
        <v>855</v>
      </c>
      <c r="C89" s="176" t="s">
        <v>65</v>
      </c>
      <c r="D89" s="177">
        <v>0</v>
      </c>
      <c r="E89" s="191">
        <v>0</v>
      </c>
      <c r="F89" s="131"/>
      <c r="G89" s="129"/>
    </row>
    <row r="90" spans="1:7" ht="52.5" customHeight="1">
      <c r="A90" s="494" t="s">
        <v>785</v>
      </c>
      <c r="B90" s="169" t="s">
        <v>304</v>
      </c>
      <c r="C90" s="168"/>
      <c r="D90" s="173">
        <f>D91+D99+D103+D108+D111</f>
        <v>14173517</v>
      </c>
      <c r="E90" s="190">
        <f>E91+E99+E103+E108+E111</f>
        <v>14499549</v>
      </c>
      <c r="F90" s="131"/>
      <c r="G90" s="129"/>
    </row>
    <row r="91" spans="1:7" s="134" customFormat="1" ht="21.75" customHeight="1">
      <c r="A91" s="479" t="s">
        <v>299</v>
      </c>
      <c r="B91" s="176" t="s">
        <v>300</v>
      </c>
      <c r="C91" s="160"/>
      <c r="D91" s="177">
        <f>D92+D97</f>
        <v>10483054</v>
      </c>
      <c r="E91" s="191">
        <f>E92+E97</f>
        <v>10654086</v>
      </c>
      <c r="F91" s="132"/>
      <c r="G91" s="133"/>
    </row>
    <row r="92" spans="1:7" s="134" customFormat="1" ht="19.5" customHeight="1">
      <c r="A92" s="199" t="s">
        <v>75</v>
      </c>
      <c r="B92" s="176" t="s">
        <v>301</v>
      </c>
      <c r="C92" s="160"/>
      <c r="D92" s="177">
        <f>D93+D94+D96+D95</f>
        <v>8607729</v>
      </c>
      <c r="E92" s="191">
        <f>E93+E94+E96+E95</f>
        <v>8766161</v>
      </c>
      <c r="F92" s="132"/>
      <c r="G92" s="133"/>
    </row>
    <row r="93" spans="1:7" s="134" customFormat="1" ht="18" customHeight="1">
      <c r="A93" s="200" t="s">
        <v>76</v>
      </c>
      <c r="B93" s="176" t="s">
        <v>301</v>
      </c>
      <c r="C93" s="179" t="s">
        <v>77</v>
      </c>
      <c r="D93" s="177">
        <v>5302567</v>
      </c>
      <c r="E93" s="191">
        <v>5302567</v>
      </c>
      <c r="F93" s="132"/>
      <c r="G93" s="133"/>
    </row>
    <row r="94" spans="1:7" s="134" customFormat="1" ht="32.25" customHeight="1">
      <c r="A94" s="203" t="s">
        <v>37</v>
      </c>
      <c r="B94" s="176" t="s">
        <v>301</v>
      </c>
      <c r="C94" s="176" t="s">
        <v>38</v>
      </c>
      <c r="D94" s="177">
        <v>3056104</v>
      </c>
      <c r="E94" s="191">
        <v>3214536</v>
      </c>
      <c r="F94" s="132"/>
      <c r="G94" s="133"/>
    </row>
    <row r="95" spans="1:7" s="134" customFormat="1" ht="18" customHeight="1">
      <c r="A95" s="193" t="s">
        <v>628</v>
      </c>
      <c r="B95" s="176" t="s">
        <v>301</v>
      </c>
      <c r="C95" s="176" t="s">
        <v>629</v>
      </c>
      <c r="D95" s="177">
        <v>0</v>
      </c>
      <c r="E95" s="191">
        <v>0</v>
      </c>
      <c r="F95" s="132"/>
      <c r="G95" s="133"/>
    </row>
    <row r="96" spans="1:7" s="134" customFormat="1" ht="18" customHeight="1">
      <c r="A96" s="193" t="s">
        <v>39</v>
      </c>
      <c r="B96" s="176" t="s">
        <v>301</v>
      </c>
      <c r="C96" s="179" t="s">
        <v>40</v>
      </c>
      <c r="D96" s="185">
        <v>249058</v>
      </c>
      <c r="E96" s="202">
        <v>249058</v>
      </c>
      <c r="F96" s="132"/>
      <c r="G96" s="133"/>
    </row>
    <row r="97" spans="1:7" s="134" customFormat="1" ht="20.25" customHeight="1">
      <c r="A97" s="204" t="s">
        <v>302</v>
      </c>
      <c r="B97" s="176" t="s">
        <v>303</v>
      </c>
      <c r="C97" s="176"/>
      <c r="D97" s="185">
        <f>D98</f>
        <v>1875325</v>
      </c>
      <c r="E97" s="202">
        <f>E98</f>
        <v>1887925</v>
      </c>
      <c r="F97" s="132"/>
      <c r="G97" s="133"/>
    </row>
    <row r="98" spans="1:7" s="134" customFormat="1" ht="33" customHeight="1">
      <c r="A98" s="200" t="s">
        <v>37</v>
      </c>
      <c r="B98" s="176" t="s">
        <v>303</v>
      </c>
      <c r="C98" s="176" t="s">
        <v>38</v>
      </c>
      <c r="D98" s="185">
        <v>1875325</v>
      </c>
      <c r="E98" s="202">
        <v>1887925</v>
      </c>
      <c r="F98" s="132"/>
      <c r="G98" s="133"/>
    </row>
    <row r="99" spans="1:7" s="134" customFormat="1" ht="20.25" customHeight="1">
      <c r="A99" s="485" t="s">
        <v>305</v>
      </c>
      <c r="B99" s="176" t="s">
        <v>306</v>
      </c>
      <c r="C99" s="176"/>
      <c r="D99" s="177">
        <f>D100</f>
        <v>2740463</v>
      </c>
      <c r="E99" s="191">
        <f>E100</f>
        <v>2745463</v>
      </c>
      <c r="F99" s="132"/>
      <c r="G99" s="133"/>
    </row>
    <row r="100" spans="1:7" s="134" customFormat="1" ht="36.75" customHeight="1">
      <c r="A100" s="199" t="s">
        <v>443</v>
      </c>
      <c r="B100" s="160" t="s">
        <v>307</v>
      </c>
      <c r="C100" s="179"/>
      <c r="D100" s="185">
        <f>D101+D102</f>
        <v>2740463</v>
      </c>
      <c r="E100" s="202">
        <f>E101+E102</f>
        <v>2745463</v>
      </c>
      <c r="F100" s="132"/>
      <c r="G100" s="133"/>
    </row>
    <row r="101" spans="1:7" s="134" customFormat="1" ht="32.25" customHeight="1">
      <c r="A101" s="199" t="s">
        <v>27</v>
      </c>
      <c r="B101" s="160" t="s">
        <v>307</v>
      </c>
      <c r="C101" s="179" t="s">
        <v>28</v>
      </c>
      <c r="D101" s="185">
        <v>2327163</v>
      </c>
      <c r="E101" s="202">
        <v>2327163</v>
      </c>
      <c r="F101" s="132"/>
      <c r="G101" s="133"/>
    </row>
    <row r="102" spans="1:7" s="134" customFormat="1" ht="33" customHeight="1">
      <c r="A102" s="200" t="s">
        <v>37</v>
      </c>
      <c r="B102" s="160" t="s">
        <v>307</v>
      </c>
      <c r="C102" s="179" t="s">
        <v>38</v>
      </c>
      <c r="D102" s="185">
        <v>413300</v>
      </c>
      <c r="E102" s="202">
        <v>418300</v>
      </c>
      <c r="F102" s="132"/>
      <c r="G102" s="133"/>
    </row>
    <row r="103" spans="1:7" s="134" customFormat="1" ht="18.75" customHeight="1">
      <c r="A103" s="200" t="s">
        <v>670</v>
      </c>
      <c r="B103" s="160" t="s">
        <v>713</v>
      </c>
      <c r="C103" s="179"/>
      <c r="D103" s="185">
        <f>D106+D104</f>
        <v>950000</v>
      </c>
      <c r="E103" s="202">
        <f>E106+E104</f>
        <v>1100000</v>
      </c>
      <c r="F103" s="132"/>
      <c r="G103" s="133"/>
    </row>
    <row r="104" spans="1:7" s="134" customFormat="1" ht="18.75" hidden="1" customHeight="1">
      <c r="A104" s="204" t="s">
        <v>740</v>
      </c>
      <c r="B104" s="160" t="s">
        <v>739</v>
      </c>
      <c r="C104" s="179"/>
      <c r="D104" s="185">
        <f>D105</f>
        <v>0</v>
      </c>
      <c r="E104" s="202">
        <f>E105</f>
        <v>0</v>
      </c>
      <c r="F104" s="132"/>
      <c r="G104" s="133"/>
    </row>
    <row r="105" spans="1:7" s="134" customFormat="1" ht="18.75" hidden="1" customHeight="1">
      <c r="A105" s="482" t="s">
        <v>64</v>
      </c>
      <c r="B105" s="160" t="s">
        <v>739</v>
      </c>
      <c r="C105" s="179" t="s">
        <v>65</v>
      </c>
      <c r="D105" s="185">
        <v>0</v>
      </c>
      <c r="E105" s="202">
        <v>0</v>
      </c>
      <c r="F105" s="132"/>
      <c r="G105" s="133"/>
    </row>
    <row r="106" spans="1:7" s="134" customFormat="1" ht="16.5" customHeight="1">
      <c r="A106" s="200" t="s">
        <v>715</v>
      </c>
      <c r="B106" s="160" t="s">
        <v>714</v>
      </c>
      <c r="C106" s="179"/>
      <c r="D106" s="185">
        <f>D107</f>
        <v>950000</v>
      </c>
      <c r="E106" s="202">
        <f>E107</f>
        <v>1100000</v>
      </c>
      <c r="F106" s="132"/>
      <c r="G106" s="133"/>
    </row>
    <row r="107" spans="1:7" s="134" customFormat="1" ht="35.25" customHeight="1">
      <c r="A107" s="200" t="s">
        <v>37</v>
      </c>
      <c r="B107" s="160" t="s">
        <v>714</v>
      </c>
      <c r="C107" s="179" t="s">
        <v>38</v>
      </c>
      <c r="D107" s="185">
        <v>950000</v>
      </c>
      <c r="E107" s="202">
        <v>1100000</v>
      </c>
      <c r="F107" s="132"/>
      <c r="G107" s="133"/>
    </row>
    <row r="108" spans="1:7" s="134" customFormat="1" ht="17.25" hidden="1" customHeight="1">
      <c r="A108" s="482" t="s">
        <v>842</v>
      </c>
      <c r="B108" s="160" t="s">
        <v>841</v>
      </c>
      <c r="C108" s="179"/>
      <c r="D108" s="185">
        <f>D109</f>
        <v>0</v>
      </c>
      <c r="E108" s="202">
        <f>E109</f>
        <v>0</v>
      </c>
      <c r="F108" s="132"/>
      <c r="G108" s="133"/>
    </row>
    <row r="109" spans="1:7" s="134" customFormat="1" ht="49.5" hidden="1" customHeight="1">
      <c r="A109" s="194" t="s">
        <v>840</v>
      </c>
      <c r="B109" s="160" t="s">
        <v>839</v>
      </c>
      <c r="C109" s="179"/>
      <c r="D109" s="185">
        <f>D110</f>
        <v>0</v>
      </c>
      <c r="E109" s="202">
        <f>E110</f>
        <v>0</v>
      </c>
      <c r="F109" s="132"/>
      <c r="G109" s="133"/>
    </row>
    <row r="110" spans="1:7" s="134" customFormat="1" ht="32.25" hidden="1" customHeight="1">
      <c r="A110" s="200" t="s">
        <v>37</v>
      </c>
      <c r="B110" s="160" t="s">
        <v>839</v>
      </c>
      <c r="C110" s="179" t="s">
        <v>38</v>
      </c>
      <c r="D110" s="185">
        <v>0</v>
      </c>
      <c r="E110" s="202">
        <v>0</v>
      </c>
      <c r="F110" s="132"/>
      <c r="G110" s="133"/>
    </row>
    <row r="111" spans="1:7" s="134" customFormat="1" ht="19.5" hidden="1" customHeight="1">
      <c r="A111" s="200" t="s">
        <v>838</v>
      </c>
      <c r="B111" s="160" t="s">
        <v>837</v>
      </c>
      <c r="C111" s="179"/>
      <c r="D111" s="185">
        <f>D112</f>
        <v>0</v>
      </c>
      <c r="E111" s="202">
        <f>E112</f>
        <v>0</v>
      </c>
      <c r="F111" s="132"/>
      <c r="G111" s="133"/>
    </row>
    <row r="112" spans="1:7" s="134" customFormat="1" ht="33.75" hidden="1" customHeight="1">
      <c r="A112" s="194" t="s">
        <v>836</v>
      </c>
      <c r="B112" s="160" t="s">
        <v>835</v>
      </c>
      <c r="C112" s="179"/>
      <c r="D112" s="185">
        <f>D113</f>
        <v>0</v>
      </c>
      <c r="E112" s="202">
        <f>E113</f>
        <v>0</v>
      </c>
      <c r="F112" s="132"/>
      <c r="G112" s="133"/>
    </row>
    <row r="113" spans="1:7" s="134" customFormat="1" ht="33.75" hidden="1" customHeight="1">
      <c r="A113" s="200" t="s">
        <v>37</v>
      </c>
      <c r="B113" s="160" t="s">
        <v>835</v>
      </c>
      <c r="C113" s="179" t="s">
        <v>38</v>
      </c>
      <c r="D113" s="185">
        <v>0</v>
      </c>
      <c r="E113" s="202">
        <v>0</v>
      </c>
      <c r="F113" s="132"/>
      <c r="G113" s="133"/>
    </row>
    <row r="114" spans="1:7" s="134" customFormat="1" ht="49.5" customHeight="1">
      <c r="A114" s="188" t="s">
        <v>781</v>
      </c>
      <c r="B114" s="168" t="s">
        <v>288</v>
      </c>
      <c r="C114" s="169"/>
      <c r="D114" s="184">
        <f>D115+D122</f>
        <v>491900</v>
      </c>
      <c r="E114" s="480">
        <f>E115+E122</f>
        <v>496900</v>
      </c>
      <c r="F114" s="132"/>
      <c r="G114" s="133"/>
    </row>
    <row r="115" spans="1:7" s="134" customFormat="1" ht="21" customHeight="1">
      <c r="A115" s="199" t="s">
        <v>311</v>
      </c>
      <c r="B115" s="160" t="s">
        <v>289</v>
      </c>
      <c r="C115" s="179"/>
      <c r="D115" s="185">
        <f>D116+D118+D120</f>
        <v>295000</v>
      </c>
      <c r="E115" s="202">
        <f>E116+E118+E120</f>
        <v>300000</v>
      </c>
      <c r="F115" s="132"/>
      <c r="G115" s="133"/>
    </row>
    <row r="116" spans="1:7" s="134" customFormat="1" ht="30.75" customHeight="1">
      <c r="A116" s="203" t="s">
        <v>312</v>
      </c>
      <c r="B116" s="160" t="s">
        <v>640</v>
      </c>
      <c r="C116" s="179"/>
      <c r="D116" s="185">
        <f>+ D117</f>
        <v>175000</v>
      </c>
      <c r="E116" s="202">
        <f>+ E117</f>
        <v>180000</v>
      </c>
      <c r="F116" s="132"/>
      <c r="G116" s="133"/>
    </row>
    <row r="117" spans="1:7" s="134" customFormat="1" ht="33.75" customHeight="1">
      <c r="A117" s="200" t="s">
        <v>598</v>
      </c>
      <c r="B117" s="160" t="s">
        <v>640</v>
      </c>
      <c r="C117" s="179" t="s">
        <v>596</v>
      </c>
      <c r="D117" s="185">
        <v>175000</v>
      </c>
      <c r="E117" s="202">
        <v>180000</v>
      </c>
      <c r="F117" s="132"/>
      <c r="G117" s="133"/>
    </row>
    <row r="118" spans="1:7" s="134" customFormat="1" ht="19.5" customHeight="1">
      <c r="A118" s="482" t="s">
        <v>84</v>
      </c>
      <c r="B118" s="160" t="s">
        <v>641</v>
      </c>
      <c r="C118" s="179"/>
      <c r="D118" s="185">
        <f>+D119</f>
        <v>120000</v>
      </c>
      <c r="E118" s="202">
        <f>+E119</f>
        <v>120000</v>
      </c>
      <c r="F118" s="132"/>
      <c r="G118" s="133"/>
    </row>
    <row r="119" spans="1:7" s="134" customFormat="1" ht="31.5" customHeight="1">
      <c r="A119" s="200" t="s">
        <v>598</v>
      </c>
      <c r="B119" s="160" t="s">
        <v>641</v>
      </c>
      <c r="C119" s="179" t="s">
        <v>596</v>
      </c>
      <c r="D119" s="185">
        <v>120000</v>
      </c>
      <c r="E119" s="202">
        <v>120000</v>
      </c>
      <c r="F119" s="132"/>
      <c r="G119" s="133"/>
    </row>
    <row r="120" spans="1:7" s="134" customFormat="1" ht="31.5" hidden="1" customHeight="1">
      <c r="A120" s="203" t="s">
        <v>85</v>
      </c>
      <c r="B120" s="160" t="s">
        <v>642</v>
      </c>
      <c r="C120" s="187"/>
      <c r="D120" s="185">
        <f>+D121</f>
        <v>0</v>
      </c>
      <c r="E120" s="202">
        <f>+E121</f>
        <v>0</v>
      </c>
      <c r="F120" s="132"/>
      <c r="G120" s="133"/>
    </row>
    <row r="121" spans="1:7" ht="37.5" hidden="1" customHeight="1">
      <c r="A121" s="200" t="s">
        <v>598</v>
      </c>
      <c r="B121" s="160" t="s">
        <v>642</v>
      </c>
      <c r="C121" s="179" t="s">
        <v>596</v>
      </c>
      <c r="D121" s="185">
        <v>0</v>
      </c>
      <c r="E121" s="202">
        <v>0</v>
      </c>
      <c r="F121" s="131"/>
      <c r="G121" s="129"/>
    </row>
    <row r="122" spans="1:7" ht="34.5" customHeight="1">
      <c r="A122" s="165" t="s">
        <v>309</v>
      </c>
      <c r="B122" s="160" t="s">
        <v>551</v>
      </c>
      <c r="C122" s="179"/>
      <c r="D122" s="185">
        <f>D123+D125</f>
        <v>196900</v>
      </c>
      <c r="E122" s="202">
        <f>E123+E125</f>
        <v>196900</v>
      </c>
      <c r="F122" s="131"/>
      <c r="G122" s="129"/>
    </row>
    <row r="123" spans="1:7" ht="21.75" customHeight="1">
      <c r="A123" s="203" t="s">
        <v>310</v>
      </c>
      <c r="B123" s="160" t="s">
        <v>649</v>
      </c>
      <c r="C123" s="179"/>
      <c r="D123" s="185">
        <f>D124</f>
        <v>153900</v>
      </c>
      <c r="E123" s="202">
        <f>E124</f>
        <v>153900</v>
      </c>
      <c r="F123" s="131"/>
      <c r="G123" s="129"/>
    </row>
    <row r="124" spans="1:7" ht="19.5" customHeight="1">
      <c r="A124" s="200" t="s">
        <v>81</v>
      </c>
      <c r="B124" s="160" t="s">
        <v>649</v>
      </c>
      <c r="C124" s="179" t="s">
        <v>82</v>
      </c>
      <c r="D124" s="185">
        <v>153900</v>
      </c>
      <c r="E124" s="202">
        <v>153900</v>
      </c>
      <c r="F124" s="131"/>
      <c r="G124" s="129"/>
    </row>
    <row r="125" spans="1:7" ht="51.75" customHeight="1">
      <c r="A125" s="165" t="s">
        <v>663</v>
      </c>
      <c r="B125" s="160" t="s">
        <v>650</v>
      </c>
      <c r="C125" s="179"/>
      <c r="D125" s="185">
        <f>+D126</f>
        <v>43000</v>
      </c>
      <c r="E125" s="202">
        <f>+E126</f>
        <v>43000</v>
      </c>
      <c r="F125" s="131"/>
      <c r="G125" s="129"/>
    </row>
    <row r="126" spans="1:7" ht="22.5" customHeight="1">
      <c r="A126" s="200" t="s">
        <v>76</v>
      </c>
      <c r="B126" s="160" t="s">
        <v>650</v>
      </c>
      <c r="C126" s="179" t="s">
        <v>77</v>
      </c>
      <c r="D126" s="185">
        <v>43000</v>
      </c>
      <c r="E126" s="202">
        <v>43000</v>
      </c>
      <c r="F126" s="131"/>
      <c r="G126" s="129"/>
    </row>
    <row r="127" spans="1:7" ht="51.75" customHeight="1">
      <c r="A127" s="195" t="s">
        <v>782</v>
      </c>
      <c r="B127" s="172" t="s">
        <v>292</v>
      </c>
      <c r="C127" s="172"/>
      <c r="D127" s="173">
        <f>D128</f>
        <v>1971916</v>
      </c>
      <c r="E127" s="190">
        <f>E128</f>
        <v>1748078</v>
      </c>
      <c r="F127" s="131"/>
      <c r="G127" s="129"/>
    </row>
    <row r="128" spans="1:7" ht="17.25" customHeight="1">
      <c r="A128" s="486" t="s">
        <v>187</v>
      </c>
      <c r="B128" s="176" t="s">
        <v>293</v>
      </c>
      <c r="C128" s="176"/>
      <c r="D128" s="177">
        <f>D129+D131+D133</f>
        <v>1971916</v>
      </c>
      <c r="E128" s="191">
        <f>E129+E131+E133</f>
        <v>1748078</v>
      </c>
      <c r="F128" s="131"/>
      <c r="G128" s="129"/>
    </row>
    <row r="129" spans="1:7" ht="31.5" customHeight="1">
      <c r="A129" s="200" t="s">
        <v>71</v>
      </c>
      <c r="B129" s="176" t="s">
        <v>294</v>
      </c>
      <c r="C129" s="176"/>
      <c r="D129" s="177">
        <f>D130</f>
        <v>763035</v>
      </c>
      <c r="E129" s="191">
        <f>E130</f>
        <v>822632</v>
      </c>
      <c r="F129" s="131"/>
      <c r="G129" s="129"/>
    </row>
    <row r="130" spans="1:7" ht="31.5" customHeight="1">
      <c r="A130" s="200" t="s">
        <v>37</v>
      </c>
      <c r="B130" s="176" t="s">
        <v>294</v>
      </c>
      <c r="C130" s="176" t="s">
        <v>38</v>
      </c>
      <c r="D130" s="177">
        <v>763035</v>
      </c>
      <c r="E130" s="191">
        <v>822632</v>
      </c>
      <c r="F130" s="131"/>
      <c r="G130" s="129"/>
    </row>
    <row r="131" spans="1:7" ht="18.75" customHeight="1">
      <c r="A131" s="200" t="s">
        <v>57</v>
      </c>
      <c r="B131" s="176" t="s">
        <v>67</v>
      </c>
      <c r="C131" s="176"/>
      <c r="D131" s="177">
        <f>D132</f>
        <v>1208881</v>
      </c>
      <c r="E131" s="191">
        <f>E132</f>
        <v>925446</v>
      </c>
      <c r="F131" s="131"/>
      <c r="G131" s="129"/>
    </row>
    <row r="132" spans="1:7" ht="33.75" customHeight="1">
      <c r="A132" s="200" t="s">
        <v>37</v>
      </c>
      <c r="B132" s="176" t="s">
        <v>67</v>
      </c>
      <c r="C132" s="176" t="s">
        <v>38</v>
      </c>
      <c r="D132" s="177">
        <v>1208881</v>
      </c>
      <c r="E132" s="191">
        <v>925446</v>
      </c>
      <c r="F132" s="131"/>
      <c r="G132" s="129"/>
    </row>
    <row r="133" spans="1:7" ht="20.25" hidden="1" customHeight="1">
      <c r="A133" s="200" t="s">
        <v>669</v>
      </c>
      <c r="B133" s="176" t="s">
        <v>668</v>
      </c>
      <c r="C133" s="176"/>
      <c r="D133" s="177">
        <f>D134</f>
        <v>0</v>
      </c>
      <c r="E133" s="191">
        <f>E134</f>
        <v>0</v>
      </c>
      <c r="F133" s="131"/>
      <c r="G133" s="129"/>
    </row>
    <row r="134" spans="1:7" ht="34.5" hidden="1" customHeight="1">
      <c r="A134" s="200" t="s">
        <v>37</v>
      </c>
      <c r="B134" s="176" t="s">
        <v>668</v>
      </c>
      <c r="C134" s="176" t="s">
        <v>38</v>
      </c>
      <c r="D134" s="177">
        <v>0</v>
      </c>
      <c r="E134" s="191">
        <f>[3]Вед.2020!G139</f>
        <v>0</v>
      </c>
      <c r="F134" s="131"/>
      <c r="G134" s="129"/>
    </row>
    <row r="135" spans="1:7" ht="51.75" customHeight="1">
      <c r="A135" s="526" t="s">
        <v>880</v>
      </c>
      <c r="B135" s="183" t="s">
        <v>269</v>
      </c>
      <c r="C135" s="183"/>
      <c r="D135" s="412">
        <f>D136</f>
        <v>92000</v>
      </c>
      <c r="E135" s="396">
        <f>E136</f>
        <v>92000</v>
      </c>
      <c r="F135" s="131"/>
      <c r="G135" s="129"/>
    </row>
    <row r="136" spans="1:7" ht="32.25" customHeight="1">
      <c r="A136" s="192" t="s">
        <v>887</v>
      </c>
      <c r="B136" s="376" t="s">
        <v>270</v>
      </c>
      <c r="C136" s="183"/>
      <c r="D136" s="411">
        <f>+D137</f>
        <v>92000</v>
      </c>
      <c r="E136" s="397">
        <f>+E137</f>
        <v>92000</v>
      </c>
      <c r="F136" s="131"/>
      <c r="G136" s="129"/>
    </row>
    <row r="137" spans="1:7" ht="36" customHeight="1">
      <c r="A137" s="192" t="s">
        <v>886</v>
      </c>
      <c r="B137" s="376" t="s">
        <v>885</v>
      </c>
      <c r="C137" s="183"/>
      <c r="D137" s="411">
        <f>D138</f>
        <v>92000</v>
      </c>
      <c r="E137" s="397">
        <f>E138</f>
        <v>92000</v>
      </c>
      <c r="F137" s="131"/>
      <c r="G137" s="129"/>
    </row>
    <row r="138" spans="1:7" ht="37.5" customHeight="1">
      <c r="A138" s="200" t="s">
        <v>37</v>
      </c>
      <c r="B138" s="376" t="s">
        <v>885</v>
      </c>
      <c r="C138" s="376" t="s">
        <v>38</v>
      </c>
      <c r="D138" s="411">
        <v>92000</v>
      </c>
      <c r="E138" s="397">
        <v>92000</v>
      </c>
      <c r="F138" s="131"/>
      <c r="G138" s="129"/>
    </row>
    <row r="139" spans="1:7" ht="50.25" customHeight="1">
      <c r="A139" s="484" t="s">
        <v>926</v>
      </c>
      <c r="B139" s="176" t="s">
        <v>314</v>
      </c>
      <c r="C139" s="183"/>
      <c r="D139" s="412">
        <f t="shared" ref="D139:E141" si="1">D140</f>
        <v>423000</v>
      </c>
      <c r="E139" s="396">
        <f t="shared" si="1"/>
        <v>425000</v>
      </c>
      <c r="F139" s="131"/>
      <c r="G139" s="129"/>
    </row>
    <row r="140" spans="1:7" ht="20.25" customHeight="1">
      <c r="A140" s="200" t="s">
        <v>670</v>
      </c>
      <c r="B140" s="176" t="s">
        <v>672</v>
      </c>
      <c r="C140" s="376"/>
      <c r="D140" s="411">
        <f t="shared" si="1"/>
        <v>423000</v>
      </c>
      <c r="E140" s="397">
        <f t="shared" si="1"/>
        <v>425000</v>
      </c>
      <c r="F140" s="131"/>
      <c r="G140" s="129"/>
    </row>
    <row r="141" spans="1:7" ht="21" customHeight="1">
      <c r="A141" s="200" t="s">
        <v>671</v>
      </c>
      <c r="B141" s="176" t="s">
        <v>673</v>
      </c>
      <c r="C141" s="376"/>
      <c r="D141" s="411">
        <f t="shared" si="1"/>
        <v>423000</v>
      </c>
      <c r="E141" s="397">
        <f t="shared" si="1"/>
        <v>425000</v>
      </c>
      <c r="F141" s="131"/>
      <c r="G141" s="129"/>
    </row>
    <row r="142" spans="1:7" ht="35.25" customHeight="1">
      <c r="A142" s="200" t="s">
        <v>37</v>
      </c>
      <c r="B142" s="176" t="s">
        <v>673</v>
      </c>
      <c r="C142" s="376" t="s">
        <v>38</v>
      </c>
      <c r="D142" s="411">
        <v>423000</v>
      </c>
      <c r="E142" s="397">
        <v>425000</v>
      </c>
      <c r="F142" s="131"/>
      <c r="G142" s="129"/>
    </row>
    <row r="143" spans="1:7" ht="0.75" customHeight="1">
      <c r="A143" s="495" t="s">
        <v>882</v>
      </c>
      <c r="B143" s="172" t="s">
        <v>883</v>
      </c>
      <c r="C143" s="172"/>
      <c r="D143" s="173">
        <f t="shared" ref="D143:E145" si="2">D144</f>
        <v>0</v>
      </c>
      <c r="E143" s="190">
        <f t="shared" si="2"/>
        <v>0</v>
      </c>
      <c r="F143" s="131"/>
      <c r="G143" s="129"/>
    </row>
    <row r="144" spans="1:7" ht="35.25" hidden="1" customHeight="1">
      <c r="A144" s="487" t="s">
        <v>858</v>
      </c>
      <c r="B144" s="176" t="s">
        <v>884</v>
      </c>
      <c r="C144" s="176"/>
      <c r="D144" s="177">
        <f t="shared" si="2"/>
        <v>0</v>
      </c>
      <c r="E144" s="191">
        <f t="shared" si="2"/>
        <v>0</v>
      </c>
      <c r="F144" s="131"/>
      <c r="G144" s="129"/>
    </row>
    <row r="145" spans="1:7" ht="35.25" hidden="1" customHeight="1">
      <c r="A145" s="487" t="s">
        <v>856</v>
      </c>
      <c r="B145" s="176" t="s">
        <v>881</v>
      </c>
      <c r="C145" s="176"/>
      <c r="D145" s="177">
        <f t="shared" si="2"/>
        <v>0</v>
      </c>
      <c r="E145" s="191">
        <f t="shared" si="2"/>
        <v>0</v>
      </c>
      <c r="F145" s="131"/>
      <c r="G145" s="129"/>
    </row>
    <row r="146" spans="1:7" ht="24" hidden="1" customHeight="1">
      <c r="A146" s="487" t="s">
        <v>64</v>
      </c>
      <c r="B146" s="176" t="s">
        <v>881</v>
      </c>
      <c r="C146" s="176" t="s">
        <v>65</v>
      </c>
      <c r="D146" s="177"/>
      <c r="E146" s="191"/>
      <c r="F146" s="131"/>
      <c r="G146" s="129"/>
    </row>
    <row r="147" spans="1:7" ht="36.75" customHeight="1">
      <c r="A147" s="266" t="s">
        <v>69</v>
      </c>
      <c r="B147" s="457" t="s">
        <v>257</v>
      </c>
      <c r="C147" s="268"/>
      <c r="D147" s="458">
        <f>D148+D151+D154+D162</f>
        <v>6530481</v>
      </c>
      <c r="E147" s="269">
        <f>E148+E151+E154+E162</f>
        <v>6548845</v>
      </c>
      <c r="F147" s="131"/>
      <c r="G147" s="129"/>
    </row>
    <row r="148" spans="1:7" ht="41.25" customHeight="1">
      <c r="A148" s="494" t="s">
        <v>31</v>
      </c>
      <c r="B148" s="178" t="s">
        <v>260</v>
      </c>
      <c r="C148" s="172"/>
      <c r="D148" s="173">
        <f>D149</f>
        <v>540332</v>
      </c>
      <c r="E148" s="190">
        <f>E149</f>
        <v>540332</v>
      </c>
      <c r="F148" s="131"/>
      <c r="G148" s="129"/>
    </row>
    <row r="149" spans="1:7" ht="36" customHeight="1">
      <c r="A149" s="150" t="s">
        <v>32</v>
      </c>
      <c r="B149" s="175" t="s">
        <v>261</v>
      </c>
      <c r="C149" s="176"/>
      <c r="D149" s="177">
        <f>D150</f>
        <v>540332</v>
      </c>
      <c r="E149" s="191">
        <f>E150</f>
        <v>540332</v>
      </c>
      <c r="F149" s="131"/>
      <c r="G149" s="129"/>
    </row>
    <row r="150" spans="1:7" ht="35.25" customHeight="1">
      <c r="A150" s="150" t="s">
        <v>27</v>
      </c>
      <c r="B150" s="175" t="s">
        <v>261</v>
      </c>
      <c r="C150" s="176" t="s">
        <v>28</v>
      </c>
      <c r="D150" s="177">
        <v>540332</v>
      </c>
      <c r="E150" s="191">
        <v>540332</v>
      </c>
      <c r="F150" s="131"/>
      <c r="G150" s="129"/>
    </row>
    <row r="151" spans="1:7" ht="36" customHeight="1">
      <c r="A151" s="494" t="s">
        <v>25</v>
      </c>
      <c r="B151" s="178" t="s">
        <v>258</v>
      </c>
      <c r="C151" s="172"/>
      <c r="D151" s="173">
        <f>D152</f>
        <v>1337699</v>
      </c>
      <c r="E151" s="190">
        <f>E152</f>
        <v>1337699</v>
      </c>
      <c r="F151" s="131"/>
      <c r="G151" s="129"/>
    </row>
    <row r="152" spans="1:7" s="134" customFormat="1" ht="18" customHeight="1">
      <c r="A152" s="150" t="s">
        <v>26</v>
      </c>
      <c r="B152" s="175" t="s">
        <v>259</v>
      </c>
      <c r="C152" s="176"/>
      <c r="D152" s="177">
        <f>D153</f>
        <v>1337699</v>
      </c>
      <c r="E152" s="191">
        <f>E153</f>
        <v>1337699</v>
      </c>
      <c r="F152" s="132"/>
      <c r="G152" s="133"/>
    </row>
    <row r="153" spans="1:7" s="134" customFormat="1" ht="32.25" customHeight="1">
      <c r="A153" s="150" t="s">
        <v>27</v>
      </c>
      <c r="B153" s="175" t="s">
        <v>259</v>
      </c>
      <c r="C153" s="176" t="s">
        <v>28</v>
      </c>
      <c r="D153" s="177">
        <v>1337699</v>
      </c>
      <c r="E153" s="191">
        <v>1337699</v>
      </c>
      <c r="F153" s="132"/>
      <c r="G153" s="133"/>
    </row>
    <row r="154" spans="1:7" s="134" customFormat="1" ht="18.75" customHeight="1">
      <c r="A154" s="494" t="s">
        <v>35</v>
      </c>
      <c r="B154" s="178" t="s">
        <v>262</v>
      </c>
      <c r="C154" s="172"/>
      <c r="D154" s="173">
        <f>D155+D158</f>
        <v>4514645</v>
      </c>
      <c r="E154" s="190">
        <f>E155+E158</f>
        <v>4533009</v>
      </c>
      <c r="F154" s="132"/>
      <c r="G154" s="133"/>
    </row>
    <row r="155" spans="1:7" s="134" customFormat="1" ht="21" customHeight="1">
      <c r="A155" s="150" t="s">
        <v>36</v>
      </c>
      <c r="B155" s="175" t="s">
        <v>263</v>
      </c>
      <c r="C155" s="176"/>
      <c r="D155" s="177">
        <f>D156+D157+D160+D161</f>
        <v>4513645</v>
      </c>
      <c r="E155" s="191">
        <f>E156+E157+E160+E161</f>
        <v>4532009</v>
      </c>
      <c r="F155" s="132"/>
      <c r="G155" s="133"/>
    </row>
    <row r="156" spans="1:7" ht="33.75" customHeight="1">
      <c r="A156" s="150" t="s">
        <v>27</v>
      </c>
      <c r="B156" s="175" t="s">
        <v>263</v>
      </c>
      <c r="C156" s="176" t="s">
        <v>28</v>
      </c>
      <c r="D156" s="177">
        <v>2920694</v>
      </c>
      <c r="E156" s="191">
        <f>[3]Вед.2020!G34</f>
        <v>2920694</v>
      </c>
      <c r="F156" s="131"/>
      <c r="G156" s="129"/>
    </row>
    <row r="157" spans="1:7" ht="34.5" customHeight="1">
      <c r="A157" s="192" t="s">
        <v>37</v>
      </c>
      <c r="B157" s="175" t="s">
        <v>263</v>
      </c>
      <c r="C157" s="176" t="s">
        <v>38</v>
      </c>
      <c r="D157" s="177">
        <v>1513796</v>
      </c>
      <c r="E157" s="191">
        <v>1532160</v>
      </c>
      <c r="F157" s="131"/>
      <c r="G157" s="129"/>
    </row>
    <row r="158" spans="1:7" ht="51.75" customHeight="1">
      <c r="A158" s="194" t="s">
        <v>734</v>
      </c>
      <c r="B158" s="175" t="s">
        <v>735</v>
      </c>
      <c r="C158" s="176"/>
      <c r="D158" s="177">
        <f>D159</f>
        <v>1000</v>
      </c>
      <c r="E158" s="191">
        <f>E159</f>
        <v>1000</v>
      </c>
      <c r="F158" s="131"/>
      <c r="G158" s="129"/>
    </row>
    <row r="159" spans="1:7" ht="16.5" customHeight="1">
      <c r="A159" s="192" t="s">
        <v>37</v>
      </c>
      <c r="B159" s="175" t="s">
        <v>735</v>
      </c>
      <c r="C159" s="176" t="s">
        <v>38</v>
      </c>
      <c r="D159" s="177">
        <v>1000</v>
      </c>
      <c r="E159" s="191">
        <v>1000</v>
      </c>
      <c r="F159" s="131"/>
      <c r="G159" s="129"/>
    </row>
    <row r="160" spans="1:7" ht="18" customHeight="1">
      <c r="A160" s="193" t="s">
        <v>39</v>
      </c>
      <c r="B160" s="175" t="s">
        <v>263</v>
      </c>
      <c r="C160" s="176" t="s">
        <v>40</v>
      </c>
      <c r="D160" s="177">
        <v>79155</v>
      </c>
      <c r="E160" s="191">
        <v>79155</v>
      </c>
      <c r="F160" s="131"/>
      <c r="G160" s="129"/>
    </row>
    <row r="161" spans="1:7" ht="16.5" customHeight="1">
      <c r="A161" s="193" t="s">
        <v>628</v>
      </c>
      <c r="B161" s="175" t="s">
        <v>263</v>
      </c>
      <c r="C161" s="176" t="s">
        <v>629</v>
      </c>
      <c r="D161" s="177">
        <v>0</v>
      </c>
      <c r="E161" s="191">
        <v>0</v>
      </c>
      <c r="F161" s="131"/>
      <c r="G161" s="129"/>
    </row>
    <row r="162" spans="1:7" ht="18" customHeight="1">
      <c r="A162" s="494" t="s">
        <v>41</v>
      </c>
      <c r="B162" s="172" t="s">
        <v>265</v>
      </c>
      <c r="C162" s="169"/>
      <c r="D162" s="173">
        <f>D163+D165+D168+D171</f>
        <v>137805</v>
      </c>
      <c r="E162" s="190">
        <f>E163+E165+E168+E171</f>
        <v>137805</v>
      </c>
      <c r="F162" s="131"/>
      <c r="G162" s="129"/>
    </row>
    <row r="163" spans="1:7" ht="37.5" customHeight="1">
      <c r="A163" s="150" t="s">
        <v>52</v>
      </c>
      <c r="B163" s="176" t="s">
        <v>266</v>
      </c>
      <c r="C163" s="179"/>
      <c r="D163" s="177">
        <f>D164</f>
        <v>25000</v>
      </c>
      <c r="E163" s="191">
        <f>E164</f>
        <v>25000</v>
      </c>
      <c r="F163" s="131"/>
      <c r="G163" s="129"/>
    </row>
    <row r="164" spans="1:7" ht="20.25" customHeight="1">
      <c r="A164" s="150" t="s">
        <v>53</v>
      </c>
      <c r="B164" s="176" t="s">
        <v>266</v>
      </c>
      <c r="C164" s="179" t="s">
        <v>54</v>
      </c>
      <c r="D164" s="177">
        <v>25000</v>
      </c>
      <c r="E164" s="191">
        <f>[2]Вед.2019!G42</f>
        <v>25000</v>
      </c>
      <c r="F164" s="131"/>
      <c r="G164" s="129"/>
    </row>
    <row r="165" spans="1:7" ht="19.5" customHeight="1">
      <c r="A165" s="150" t="s">
        <v>43</v>
      </c>
      <c r="B165" s="176" t="s">
        <v>268</v>
      </c>
      <c r="C165" s="176"/>
      <c r="D165" s="177">
        <f>D167+D166</f>
        <v>112805</v>
      </c>
      <c r="E165" s="191">
        <f>E167+E166</f>
        <v>112805</v>
      </c>
      <c r="F165" s="131"/>
      <c r="G165" s="129"/>
    </row>
    <row r="166" spans="1:7" ht="18" customHeight="1">
      <c r="A166" s="539" t="s">
        <v>697</v>
      </c>
      <c r="B166" s="176" t="s">
        <v>268</v>
      </c>
      <c r="C166" s="176" t="s">
        <v>629</v>
      </c>
      <c r="D166" s="177">
        <v>0</v>
      </c>
      <c r="E166" s="191">
        <v>0</v>
      </c>
      <c r="F166" s="131"/>
      <c r="G166" s="129"/>
    </row>
    <row r="167" spans="1:7" ht="18.75" customHeight="1">
      <c r="A167" s="192" t="s">
        <v>39</v>
      </c>
      <c r="B167" s="176" t="s">
        <v>268</v>
      </c>
      <c r="C167" s="176" t="s">
        <v>40</v>
      </c>
      <c r="D167" s="177">
        <v>112805</v>
      </c>
      <c r="E167" s="191">
        <v>112805</v>
      </c>
      <c r="F167" s="131"/>
      <c r="G167" s="129"/>
    </row>
    <row r="168" spans="1:7" ht="34.5" customHeight="1">
      <c r="A168" s="487" t="s">
        <v>46</v>
      </c>
      <c r="B168" s="176" t="s">
        <v>695</v>
      </c>
      <c r="C168" s="172"/>
      <c r="D168" s="181">
        <f>D169+D170</f>
        <v>0</v>
      </c>
      <c r="E168" s="197">
        <f>E169+E170</f>
        <v>0</v>
      </c>
      <c r="F168" s="131"/>
      <c r="G168" s="129"/>
    </row>
    <row r="169" spans="1:7" ht="35.25" customHeight="1">
      <c r="A169" s="150" t="s">
        <v>27</v>
      </c>
      <c r="B169" s="176" t="s">
        <v>695</v>
      </c>
      <c r="C169" s="176" t="s">
        <v>28</v>
      </c>
      <c r="D169" s="177">
        <v>0</v>
      </c>
      <c r="E169" s="191">
        <v>0</v>
      </c>
      <c r="F169" s="131"/>
      <c r="G169" s="129"/>
    </row>
    <row r="170" spans="1:7" ht="35.25" customHeight="1">
      <c r="A170" s="192" t="s">
        <v>37</v>
      </c>
      <c r="B170" s="176" t="s">
        <v>695</v>
      </c>
      <c r="C170" s="176" t="s">
        <v>38</v>
      </c>
      <c r="D170" s="177">
        <v>0</v>
      </c>
      <c r="E170" s="191">
        <v>0</v>
      </c>
      <c r="F170" s="131"/>
      <c r="G170" s="129"/>
    </row>
    <row r="171" spans="1:7" ht="35.25" customHeight="1">
      <c r="A171" s="192" t="s">
        <v>738</v>
      </c>
      <c r="B171" s="176" t="s">
        <v>859</v>
      </c>
      <c r="C171" s="176"/>
      <c r="D171" s="177">
        <f>D172</f>
        <v>0</v>
      </c>
      <c r="E171" s="191">
        <f>E172</f>
        <v>0</v>
      </c>
      <c r="F171" s="131"/>
      <c r="G171" s="129"/>
    </row>
    <row r="172" spans="1:7" ht="36" customHeight="1">
      <c r="A172" s="150" t="s">
        <v>27</v>
      </c>
      <c r="B172" s="176" t="s">
        <v>859</v>
      </c>
      <c r="C172" s="176" t="s">
        <v>28</v>
      </c>
      <c r="D172" s="177">
        <v>0</v>
      </c>
      <c r="E172" s="191">
        <v>0</v>
      </c>
      <c r="F172" s="131"/>
      <c r="G172" s="129"/>
    </row>
    <row r="173" spans="1:7" ht="16.5" customHeight="1" thickBot="1">
      <c r="A173" s="540" t="s">
        <v>70</v>
      </c>
      <c r="B173" s="541"/>
      <c r="C173" s="542"/>
      <c r="D173" s="543">
        <f>D19+D147</f>
        <v>34095875</v>
      </c>
      <c r="E173" s="544">
        <f>E19+E147</f>
        <v>34802505</v>
      </c>
      <c r="F173" s="131"/>
      <c r="G173" s="129"/>
    </row>
    <row r="174" spans="1:7" ht="18.75">
      <c r="F174" s="131"/>
      <c r="G174" s="129"/>
    </row>
    <row r="175" spans="1:7" ht="18.75">
      <c r="F175" s="131"/>
      <c r="G175" s="129"/>
    </row>
    <row r="176" spans="1:7" ht="18.75">
      <c r="F176" s="131"/>
      <c r="G176" s="129"/>
    </row>
    <row r="177" spans="6:7" ht="18.75">
      <c r="F177" s="131"/>
      <c r="G177" s="129"/>
    </row>
    <row r="178" spans="6:7" ht="18.75">
      <c r="F178" s="131"/>
      <c r="G178" s="129"/>
    </row>
    <row r="179" spans="6:7" ht="18.75">
      <c r="F179" s="131"/>
      <c r="G179" s="129"/>
    </row>
    <row r="180" spans="6:7" ht="18.75">
      <c r="F180" s="131"/>
      <c r="G180" s="129"/>
    </row>
    <row r="181" spans="6:7" ht="18.75">
      <c r="F181" s="131"/>
      <c r="G181" s="129"/>
    </row>
    <row r="182" spans="6:7" ht="24.75" customHeight="1">
      <c r="F182" s="131"/>
      <c r="G182" s="129"/>
    </row>
    <row r="183" spans="6:7" ht="20.25" customHeight="1">
      <c r="F183" s="131"/>
      <c r="G183" s="129"/>
    </row>
    <row r="184" spans="6:7" ht="21" customHeight="1">
      <c r="F184" s="131"/>
      <c r="G184" s="129"/>
    </row>
    <row r="185" spans="6:7" ht="17.25" customHeight="1">
      <c r="F185" s="131"/>
      <c r="G185" s="129"/>
    </row>
    <row r="186" spans="6:7" ht="24.75" customHeight="1">
      <c r="F186" s="131"/>
      <c r="G186" s="129"/>
    </row>
  </sheetData>
  <sheetProtection selectLockedCells="1" selectUnlockedCells="1"/>
  <mergeCells count="5">
    <mergeCell ref="A16:F16"/>
    <mergeCell ref="A13:F13"/>
    <mergeCell ref="A15:F15"/>
    <mergeCell ref="A12:F12"/>
    <mergeCell ref="A14:F14"/>
  </mergeCells>
  <pageMargins left="1.3779527559055118" right="0.59055118110236227" top="0.59055118110236227" bottom="0.59055118110236227" header="0.51181102362204722" footer="0.51181102362204722"/>
  <pageSetup paperSize="9" scale="57" firstPageNumber="0" orientation="portrait" horizontalDpi="300" verticalDpi="300" r:id="rId1"/>
  <headerFooter alignWithMargins="0"/>
  <rowBreaks count="2" manualBreakCount="2">
    <brk id="115" max="5" man="1"/>
    <brk id="161" max="5" man="1"/>
  </rowBreaks>
  <colBreaks count="1" manualBreakCount="1">
    <brk id="5" max="17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93"/>
    <col min="2" max="2" width="59.28515625" style="93" customWidth="1"/>
    <col min="3" max="3" width="17.5703125" style="93" customWidth="1"/>
    <col min="4" max="16384" width="9.140625" style="93"/>
  </cols>
  <sheetData>
    <row r="1" spans="1:256">
      <c r="A1" s="4" t="s">
        <v>168</v>
      </c>
      <c r="B1" s="91" t="s">
        <v>94</v>
      </c>
      <c r="C1" s="9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572" t="s">
        <v>95</v>
      </c>
      <c r="C2" s="57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91" t="s">
        <v>96</v>
      </c>
      <c r="C3" s="9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91" t="s">
        <v>97</v>
      </c>
      <c r="C4" s="91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91" t="s">
        <v>98</v>
      </c>
      <c r="C5" s="9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91" t="s">
        <v>99</v>
      </c>
      <c r="C6" s="9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91" t="s">
        <v>100</v>
      </c>
      <c r="C7" s="91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35"/>
      <c r="C8" s="135"/>
    </row>
    <row r="9" spans="1:256">
      <c r="B9" s="135"/>
      <c r="C9" s="135"/>
    </row>
    <row r="10" spans="1:256">
      <c r="B10" s="135"/>
      <c r="C10" s="135"/>
    </row>
    <row r="11" spans="1:256">
      <c r="B11" s="135"/>
      <c r="C11" s="135"/>
    </row>
    <row r="13" spans="1:256" ht="15.75" customHeight="1">
      <c r="A13" s="573" t="s">
        <v>101</v>
      </c>
      <c r="B13" s="573"/>
      <c r="C13" s="573"/>
      <c r="D13" s="573"/>
      <c r="E13" s="136"/>
      <c r="F13" s="136"/>
    </row>
    <row r="14" spans="1:256" ht="15.75" customHeight="1">
      <c r="A14" s="573" t="s">
        <v>102</v>
      </c>
      <c r="B14" s="573"/>
      <c r="C14" s="573"/>
      <c r="D14" s="573"/>
    </row>
    <row r="15" spans="1:256" ht="15.75" customHeight="1">
      <c r="A15" s="573" t="s">
        <v>103</v>
      </c>
      <c r="B15" s="573"/>
      <c r="C15" s="573"/>
      <c r="D15" s="573"/>
      <c r="E15" s="136"/>
      <c r="F15" s="136"/>
    </row>
    <row r="16" spans="1:256">
      <c r="B16" s="135"/>
      <c r="C16" s="136"/>
      <c r="D16" s="136"/>
      <c r="E16" s="136"/>
      <c r="F16" s="136"/>
    </row>
    <row r="17" spans="1:6">
      <c r="B17" s="135"/>
      <c r="C17" s="136"/>
      <c r="D17" s="136"/>
      <c r="E17" s="136"/>
      <c r="F17" s="136"/>
    </row>
    <row r="19" spans="1:6" s="138" customFormat="1">
      <c r="A19" s="137" t="s">
        <v>93</v>
      </c>
      <c r="B19" s="137" t="s">
        <v>104</v>
      </c>
      <c r="C19" s="137" t="s">
        <v>105</v>
      </c>
    </row>
    <row r="20" spans="1:6" ht="28.5" customHeight="1">
      <c r="A20" s="571" t="s">
        <v>106</v>
      </c>
      <c r="B20" s="139" t="s">
        <v>124</v>
      </c>
      <c r="C20" s="140">
        <f>C22-C23</f>
        <v>5340000</v>
      </c>
    </row>
    <row r="21" spans="1:6">
      <c r="A21" s="571"/>
      <c r="B21" s="141" t="s">
        <v>107</v>
      </c>
      <c r="C21" s="142"/>
    </row>
    <row r="22" spans="1:6" ht="47.25">
      <c r="A22" s="571"/>
      <c r="B22" s="143" t="s">
        <v>108</v>
      </c>
      <c r="C22" s="140">
        <v>5500000</v>
      </c>
    </row>
    <row r="23" spans="1:6" ht="47.25">
      <c r="A23" s="571"/>
      <c r="B23" s="143" t="s">
        <v>109</v>
      </c>
      <c r="C23" s="140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view="pageBreakPreview" topLeftCell="A7" zoomScaleNormal="80" workbookViewId="0">
      <selection activeCell="K38" sqref="K38"/>
    </sheetView>
  </sheetViews>
  <sheetFormatPr defaultRowHeight="12.75"/>
  <cols>
    <col min="1" max="1" width="37" customWidth="1"/>
    <col min="2" max="2" width="58.42578125" customWidth="1"/>
    <col min="3" max="3" width="18.85546875" style="1" customWidth="1"/>
    <col min="4" max="4" width="0" hidden="1" customWidth="1"/>
    <col min="5" max="5" width="19.7109375" customWidth="1"/>
    <col min="6" max="6" width="0" hidden="1" customWidth="1"/>
  </cols>
  <sheetData>
    <row r="1" spans="1:6" ht="17.25" customHeight="1">
      <c r="B1" s="2" t="s">
        <v>746</v>
      </c>
      <c r="C1" s="3"/>
    </row>
    <row r="2" spans="1:6" ht="18" customHeight="1">
      <c r="B2" s="5" t="s">
        <v>747</v>
      </c>
      <c r="C2" s="3"/>
    </row>
    <row r="3" spans="1:6" ht="18" customHeight="1">
      <c r="B3" s="5" t="s">
        <v>743</v>
      </c>
      <c r="C3" s="3"/>
    </row>
    <row r="4" spans="1:6" ht="17.25" customHeight="1">
      <c r="B4" s="5" t="s">
        <v>744</v>
      </c>
      <c r="C4" s="3"/>
    </row>
    <row r="5" spans="1:6" ht="17.25" customHeight="1">
      <c r="B5" s="5" t="s">
        <v>745</v>
      </c>
      <c r="C5" s="3"/>
    </row>
    <row r="6" spans="1:6" ht="18.75" customHeight="1">
      <c r="B6" s="5" t="s">
        <v>860</v>
      </c>
      <c r="C6" s="3"/>
    </row>
    <row r="7" spans="1:6" ht="18.75" customHeight="1">
      <c r="B7" s="5" t="s">
        <v>861</v>
      </c>
      <c r="C7" s="3"/>
    </row>
    <row r="8" spans="1:6" ht="18" customHeight="1">
      <c r="A8" s="4"/>
      <c r="B8" s="5" t="s">
        <v>864</v>
      </c>
      <c r="C8" s="3"/>
    </row>
    <row r="9" spans="1:6" ht="16.5" customHeight="1">
      <c r="A9" s="4"/>
      <c r="B9" s="2"/>
      <c r="C9" s="2"/>
    </row>
    <row r="10" spans="1:6" ht="21.75" customHeight="1">
      <c r="B10" s="5"/>
      <c r="C10" s="2"/>
      <c r="D10" s="5"/>
      <c r="E10" s="5"/>
      <c r="F10" s="5"/>
    </row>
    <row r="11" spans="1:6" ht="12" customHeight="1">
      <c r="B11" s="5"/>
      <c r="C11" s="5"/>
    </row>
    <row r="12" spans="1:6" ht="15" customHeight="1">
      <c r="A12" s="550" t="s">
        <v>865</v>
      </c>
      <c r="B12" s="550"/>
      <c r="C12" s="550"/>
      <c r="D12" s="551"/>
      <c r="E12" s="551"/>
    </row>
    <row r="13" spans="1:6" ht="46.5" customHeight="1">
      <c r="A13" s="550"/>
      <c r="B13" s="550"/>
      <c r="C13" s="550"/>
      <c r="D13" s="551"/>
      <c r="E13" s="551"/>
    </row>
    <row r="14" spans="1:6" ht="18.75">
      <c r="B14" s="6"/>
      <c r="C14" s="7"/>
      <c r="E14" s="7" t="s">
        <v>110</v>
      </c>
    </row>
    <row r="15" spans="1:6" ht="36.75" customHeight="1">
      <c r="A15" s="8" t="s">
        <v>111</v>
      </c>
      <c r="B15" s="9" t="s">
        <v>112</v>
      </c>
      <c r="C15" s="10" t="s">
        <v>866</v>
      </c>
      <c r="E15" s="10" t="s">
        <v>867</v>
      </c>
    </row>
    <row r="16" spans="1:6" ht="56.25" hidden="1">
      <c r="A16" s="11" t="s">
        <v>113</v>
      </c>
      <c r="B16" s="12" t="s">
        <v>114</v>
      </c>
      <c r="C16" s="13">
        <f>C17</f>
        <v>0</v>
      </c>
      <c r="E16" s="13">
        <f>E17</f>
        <v>0</v>
      </c>
    </row>
    <row r="17" spans="1:5" ht="75" hidden="1">
      <c r="A17" s="11" t="s">
        <v>115</v>
      </c>
      <c r="B17" s="12" t="s">
        <v>116</v>
      </c>
      <c r="C17" s="13">
        <v>0</v>
      </c>
      <c r="E17" s="13">
        <v>0</v>
      </c>
    </row>
    <row r="18" spans="1:5" ht="56.25" hidden="1">
      <c r="A18" s="11" t="s">
        <v>117</v>
      </c>
      <c r="B18" s="12" t="s">
        <v>118</v>
      </c>
      <c r="C18" s="13">
        <f>C19</f>
        <v>0</v>
      </c>
      <c r="E18" s="13">
        <f>E19</f>
        <v>0</v>
      </c>
    </row>
    <row r="19" spans="1:5" ht="75" hidden="1">
      <c r="A19" s="11" t="s">
        <v>119</v>
      </c>
      <c r="B19" s="12" t="s">
        <v>120</v>
      </c>
      <c r="C19" s="13">
        <v>0</v>
      </c>
      <c r="E19" s="13">
        <v>0</v>
      </c>
    </row>
    <row r="20" spans="1:5" ht="56.25" hidden="1">
      <c r="A20" s="14" t="s">
        <v>121</v>
      </c>
      <c r="B20" s="15" t="s">
        <v>122</v>
      </c>
      <c r="C20" s="16">
        <f>C21-C23</f>
        <v>0</v>
      </c>
      <c r="D20" t="e">
        <f>#REF!-#REF!</f>
        <v>#REF!</v>
      </c>
      <c r="E20" s="16">
        <f>E21-E23</f>
        <v>0</v>
      </c>
    </row>
    <row r="21" spans="1:5" ht="56.25" hidden="1">
      <c r="A21" s="11" t="s">
        <v>113</v>
      </c>
      <c r="B21" s="12" t="s">
        <v>114</v>
      </c>
      <c r="C21" s="13">
        <f>C22</f>
        <v>0</v>
      </c>
      <c r="E21" s="13">
        <f>E22</f>
        <v>0</v>
      </c>
    </row>
    <row r="22" spans="1:5" ht="75" hidden="1">
      <c r="A22" s="11" t="s">
        <v>115</v>
      </c>
      <c r="B22" s="12" t="s">
        <v>116</v>
      </c>
      <c r="C22" s="13">
        <v>0</v>
      </c>
      <c r="E22" s="13">
        <v>0</v>
      </c>
    </row>
    <row r="23" spans="1:5" ht="56.25" hidden="1">
      <c r="A23" s="11" t="s">
        <v>117</v>
      </c>
      <c r="B23" s="12" t="s">
        <v>118</v>
      </c>
      <c r="C23" s="13">
        <f>C24</f>
        <v>0</v>
      </c>
      <c r="E23" s="13">
        <f>E24</f>
        <v>0</v>
      </c>
    </row>
    <row r="24" spans="1:5" ht="75" hidden="1">
      <c r="A24" s="11" t="s">
        <v>119</v>
      </c>
      <c r="B24" s="17" t="s">
        <v>120</v>
      </c>
      <c r="C24" s="13">
        <v>0</v>
      </c>
      <c r="E24" s="13">
        <v>0</v>
      </c>
    </row>
    <row r="25" spans="1:5" ht="28.5" hidden="1" customHeight="1">
      <c r="A25" s="18" t="s">
        <v>123</v>
      </c>
      <c r="B25" s="19" t="s">
        <v>124</v>
      </c>
      <c r="C25" s="20">
        <f>C26-C28</f>
        <v>0</v>
      </c>
      <c r="E25" s="20">
        <f>E26-E28</f>
        <v>0</v>
      </c>
    </row>
    <row r="26" spans="1:5" ht="37.5" hidden="1">
      <c r="A26" s="21" t="s">
        <v>125</v>
      </c>
      <c r="B26" s="22" t="s">
        <v>126</v>
      </c>
      <c r="C26" s="23">
        <f>C27</f>
        <v>0</v>
      </c>
      <c r="E26" s="23">
        <f>E27</f>
        <v>0</v>
      </c>
    </row>
    <row r="27" spans="1:5" ht="56.25" hidden="1">
      <c r="A27" s="21" t="s">
        <v>127</v>
      </c>
      <c r="B27" s="22" t="s">
        <v>128</v>
      </c>
      <c r="C27" s="23">
        <v>0</v>
      </c>
      <c r="E27" s="23">
        <v>0</v>
      </c>
    </row>
    <row r="28" spans="1:5" ht="56.25" hidden="1">
      <c r="A28" s="21" t="s">
        <v>129</v>
      </c>
      <c r="B28" s="22" t="s">
        <v>130</v>
      </c>
      <c r="C28" s="24">
        <f>C29</f>
        <v>0</v>
      </c>
      <c r="E28" s="24">
        <f>E29</f>
        <v>0</v>
      </c>
    </row>
    <row r="29" spans="1:5" ht="56.25" hidden="1">
      <c r="A29" s="21" t="s">
        <v>131</v>
      </c>
      <c r="B29" s="25" t="s">
        <v>132</v>
      </c>
      <c r="C29" s="26">
        <v>0</v>
      </c>
      <c r="E29" s="26">
        <v>0</v>
      </c>
    </row>
    <row r="30" spans="1:5" ht="59.25" hidden="1" customHeight="1">
      <c r="A30" s="14" t="s">
        <v>121</v>
      </c>
      <c r="B30" s="27" t="s">
        <v>133</v>
      </c>
      <c r="C30" s="28">
        <f>C31-C33</f>
        <v>0</v>
      </c>
      <c r="D30" t="e">
        <f>#REF!-#REF!</f>
        <v>#REF!</v>
      </c>
      <c r="E30" s="28">
        <f>E31-E33</f>
        <v>0</v>
      </c>
    </row>
    <row r="31" spans="1:5" ht="63" hidden="1" customHeight="1">
      <c r="A31" s="11" t="s">
        <v>134</v>
      </c>
      <c r="B31" s="25" t="s">
        <v>114</v>
      </c>
      <c r="C31" s="26">
        <f>C32</f>
        <v>0</v>
      </c>
      <c r="E31" s="26">
        <f>E32</f>
        <v>0</v>
      </c>
    </row>
    <row r="32" spans="1:5" ht="75.75" hidden="1" customHeight="1">
      <c r="A32" s="11" t="s">
        <v>135</v>
      </c>
      <c r="B32" s="25" t="s">
        <v>136</v>
      </c>
      <c r="C32" s="26">
        <v>0</v>
      </c>
      <c r="E32" s="26">
        <v>0</v>
      </c>
    </row>
    <row r="33" spans="1:5" ht="58.5" hidden="1" customHeight="1">
      <c r="A33" s="11" t="s">
        <v>137</v>
      </c>
      <c r="B33" s="25" t="s">
        <v>138</v>
      </c>
      <c r="C33" s="26">
        <f>C34</f>
        <v>0</v>
      </c>
      <c r="E33" s="26">
        <f>E34</f>
        <v>0</v>
      </c>
    </row>
    <row r="34" spans="1:5" ht="78" hidden="1" customHeight="1">
      <c r="A34" s="11" t="s">
        <v>139</v>
      </c>
      <c r="B34" s="25" t="s">
        <v>140</v>
      </c>
      <c r="C34" s="26">
        <v>0</v>
      </c>
      <c r="E34" s="26">
        <v>0</v>
      </c>
    </row>
    <row r="35" spans="1:5" ht="37.5">
      <c r="A35" s="18" t="s">
        <v>141</v>
      </c>
      <c r="B35" s="30" t="s">
        <v>142</v>
      </c>
      <c r="C35" s="20">
        <f>C39-C36</f>
        <v>0</v>
      </c>
      <c r="D35" s="1"/>
      <c r="E35" s="20">
        <f>E39-E36</f>
        <v>0</v>
      </c>
    </row>
    <row r="36" spans="1:5" ht="21" customHeight="1">
      <c r="A36" s="21" t="s">
        <v>143</v>
      </c>
      <c r="B36" s="31" t="s">
        <v>144</v>
      </c>
      <c r="C36" s="26">
        <f>C37</f>
        <v>34969000</v>
      </c>
      <c r="E36" s="26">
        <f>E37</f>
        <v>36631900</v>
      </c>
    </row>
    <row r="37" spans="1:5" ht="36" customHeight="1">
      <c r="A37" s="21" t="s">
        <v>145</v>
      </c>
      <c r="B37" s="31" t="s">
        <v>146</v>
      </c>
      <c r="C37" s="26">
        <f>C38</f>
        <v>34969000</v>
      </c>
      <c r="E37" s="26">
        <f>E38</f>
        <v>36631900</v>
      </c>
    </row>
    <row r="38" spans="1:5" ht="40.5" customHeight="1">
      <c r="A38" s="21" t="s">
        <v>147</v>
      </c>
      <c r="B38" s="31" t="s">
        <v>560</v>
      </c>
      <c r="C38" s="26">
        <v>34969000</v>
      </c>
      <c r="E38" s="26">
        <v>36631900</v>
      </c>
    </row>
    <row r="39" spans="1:5" ht="24" customHeight="1">
      <c r="A39" s="21" t="s">
        <v>148</v>
      </c>
      <c r="B39" s="31" t="s">
        <v>149</v>
      </c>
      <c r="C39" s="26">
        <f>C40</f>
        <v>34969000</v>
      </c>
      <c r="E39" s="26">
        <f>E40</f>
        <v>36631900</v>
      </c>
    </row>
    <row r="40" spans="1:5" ht="39.75" customHeight="1">
      <c r="A40" s="21" t="s">
        <v>150</v>
      </c>
      <c r="B40" s="31" t="s">
        <v>151</v>
      </c>
      <c r="C40" s="26">
        <f>C41</f>
        <v>34969000</v>
      </c>
      <c r="E40" s="26">
        <f>E41</f>
        <v>36631900</v>
      </c>
    </row>
    <row r="41" spans="1:5" ht="45.75" customHeight="1">
      <c r="A41" s="21" t="s">
        <v>152</v>
      </c>
      <c r="B41" s="32" t="s">
        <v>561</v>
      </c>
      <c r="C41" s="26">
        <v>34969000</v>
      </c>
      <c r="E41" s="26">
        <v>36631900</v>
      </c>
    </row>
    <row r="42" spans="1:5" ht="37.5" hidden="1">
      <c r="A42" s="33" t="s">
        <v>153</v>
      </c>
      <c r="B42" s="34" t="s">
        <v>154</v>
      </c>
      <c r="C42" s="35">
        <v>0</v>
      </c>
      <c r="E42" s="35">
        <v>0</v>
      </c>
    </row>
    <row r="43" spans="1:5" ht="37.5" hidden="1">
      <c r="A43" s="49" t="s">
        <v>155</v>
      </c>
      <c r="B43" s="50" t="s">
        <v>156</v>
      </c>
      <c r="C43" s="13">
        <v>0</v>
      </c>
      <c r="E43" s="13">
        <v>0</v>
      </c>
    </row>
    <row r="44" spans="1:5" ht="37.5" hidden="1">
      <c r="A44" s="38" t="s">
        <v>157</v>
      </c>
      <c r="B44" s="39" t="s">
        <v>158</v>
      </c>
      <c r="C44" s="40">
        <f>C45</f>
        <v>0</v>
      </c>
      <c r="E44" s="40">
        <f>E45</f>
        <v>0</v>
      </c>
    </row>
    <row r="45" spans="1:5" ht="75" hidden="1">
      <c r="A45" s="41" t="s">
        <v>159</v>
      </c>
      <c r="B45" s="42" t="s">
        <v>160</v>
      </c>
      <c r="C45" s="40"/>
      <c r="E45" s="40"/>
    </row>
    <row r="46" spans="1:5" ht="48" hidden="1" customHeight="1">
      <c r="A46" s="49" t="s">
        <v>161</v>
      </c>
      <c r="B46" s="50" t="s">
        <v>162</v>
      </c>
      <c r="C46" s="35">
        <f>C47</f>
        <v>0</v>
      </c>
      <c r="E46" s="35">
        <f>E47</f>
        <v>0</v>
      </c>
    </row>
    <row r="47" spans="1:5" ht="93.75" hidden="1">
      <c r="A47" s="51" t="s">
        <v>165</v>
      </c>
      <c r="B47" s="44" t="s">
        <v>166</v>
      </c>
      <c r="C47" s="45"/>
      <c r="E47" s="45"/>
    </row>
    <row r="48" spans="1:5" ht="18.75">
      <c r="A48" s="46"/>
      <c r="B48" s="47" t="s">
        <v>167</v>
      </c>
      <c r="C48" s="48">
        <f>C25+C20+C35+C42</f>
        <v>0</v>
      </c>
      <c r="E48" s="48">
        <f>E25+E20+E35+E42</f>
        <v>0</v>
      </c>
    </row>
  </sheetData>
  <sheetProtection selectLockedCells="1" selectUnlockedCells="1"/>
  <mergeCells count="1">
    <mergeCell ref="A12:E13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view="pageBreakPreview" topLeftCell="A7" zoomScaleNormal="80" workbookViewId="0">
      <selection activeCell="H12" sqref="H12"/>
    </sheetView>
  </sheetViews>
  <sheetFormatPr defaultRowHeight="12.75"/>
  <cols>
    <col min="1" max="1" width="32.7109375" style="85" customWidth="1"/>
    <col min="2" max="2" width="78.42578125" style="86" customWidth="1"/>
    <col min="3" max="16384" width="9.140625" style="85"/>
  </cols>
  <sheetData>
    <row r="1" spans="1:6" s="87" customFormat="1" ht="14.25" customHeight="1">
      <c r="A1" s="2" t="s">
        <v>563</v>
      </c>
      <c r="B1" s="88"/>
    </row>
    <row r="2" spans="1:6" s="87" customFormat="1" ht="18" customHeight="1">
      <c r="A2" s="2" t="s">
        <v>748</v>
      </c>
      <c r="B2" s="88"/>
    </row>
    <row r="3" spans="1:6" s="87" customFormat="1" ht="18" customHeight="1">
      <c r="A3" s="552" t="s">
        <v>562</v>
      </c>
      <c r="B3" s="552"/>
    </row>
    <row r="4" spans="1:6" s="87" customFormat="1" ht="17.25" customHeight="1">
      <c r="A4" s="2" t="s">
        <v>574</v>
      </c>
      <c r="B4" s="88"/>
    </row>
    <row r="5" spans="1:6" s="87" customFormat="1" ht="17.25" customHeight="1">
      <c r="A5" s="553" t="s">
        <v>575</v>
      </c>
      <c r="B5" s="553"/>
    </row>
    <row r="6" spans="1:6" s="87" customFormat="1" ht="18.75" customHeight="1">
      <c r="A6" s="552" t="s">
        <v>868</v>
      </c>
      <c r="B6" s="552"/>
    </row>
    <row r="7" spans="1:6" s="87" customFormat="1" ht="21.75" customHeight="1">
      <c r="A7" s="2" t="s">
        <v>869</v>
      </c>
      <c r="B7" s="88"/>
    </row>
    <row r="8" spans="1:6" s="87" customFormat="1" ht="21.75" customHeight="1">
      <c r="A8" s="554" t="s">
        <v>870</v>
      </c>
      <c r="B8" s="555"/>
      <c r="C8" s="5"/>
      <c r="D8" s="5"/>
      <c r="E8" s="5"/>
    </row>
    <row r="9" spans="1:6" ht="15.75">
      <c r="A9" s="89"/>
      <c r="B9" s="90"/>
      <c r="C9" s="91"/>
      <c r="D9" s="91"/>
      <c r="E9" s="91"/>
      <c r="F9" s="92" t="s">
        <v>168</v>
      </c>
    </row>
    <row r="10" spans="1:6" s="93" customFormat="1" ht="47.25" customHeight="1">
      <c r="A10" s="550" t="s">
        <v>565</v>
      </c>
      <c r="B10" s="550"/>
    </row>
    <row r="11" spans="1:6" s="93" customFormat="1" ht="15.75">
      <c r="A11" s="94"/>
      <c r="B11" s="95"/>
    </row>
    <row r="12" spans="1:6" s="97" customFormat="1" ht="72.75" customHeight="1">
      <c r="A12" s="286" t="s">
        <v>559</v>
      </c>
      <c r="B12" s="285" t="s">
        <v>552</v>
      </c>
    </row>
    <row r="13" spans="1:6" s="97" customFormat="1" ht="47.25" customHeight="1">
      <c r="A13" s="282" t="s">
        <v>553</v>
      </c>
      <c r="B13" s="283" t="s">
        <v>554</v>
      </c>
    </row>
    <row r="14" spans="1:6" s="97" customFormat="1" ht="32.25" customHeight="1">
      <c r="A14" s="280" t="s">
        <v>555</v>
      </c>
      <c r="B14" s="281" t="s">
        <v>556</v>
      </c>
    </row>
    <row r="15" spans="1:6" s="97" customFormat="1" ht="70.5" customHeight="1">
      <c r="A15" s="280" t="s">
        <v>564</v>
      </c>
      <c r="B15" s="281" t="s">
        <v>557</v>
      </c>
    </row>
  </sheetData>
  <sheetProtection selectLockedCells="1" selectUnlockedCells="1"/>
  <mergeCells count="5">
    <mergeCell ref="A3:B3"/>
    <mergeCell ref="A5:B5"/>
    <mergeCell ref="A6:B6"/>
    <mergeCell ref="A10:B10"/>
    <mergeCell ref="A8:B8"/>
  </mergeCells>
  <pageMargins left="0.98425196850393704" right="0" top="0.39370078740157483" bottom="0" header="0.51181102362204722" footer="0.51181102362204722"/>
  <pageSetup paperSize="9" scale="82" firstPageNumber="0" orientation="portrait" horizontalDpi="300" verticalDpi="300" r:id="rId1"/>
  <headerFooter alignWithMargins="0"/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S238"/>
  <sheetViews>
    <sheetView view="pageBreakPreview" zoomScaleNormal="80" workbookViewId="0">
      <selection activeCell="B97" sqref="B97"/>
    </sheetView>
  </sheetViews>
  <sheetFormatPr defaultRowHeight="12.75"/>
  <cols>
    <col min="1" max="1" width="38.7109375" customWidth="1"/>
    <col min="2" max="2" width="106.140625" customWidth="1"/>
    <col min="3" max="3" width="21.5703125" customWidth="1"/>
    <col min="4" max="4" width="16" bestFit="1" customWidth="1"/>
  </cols>
  <sheetData>
    <row r="1" spans="1:7" ht="24.75" customHeight="1">
      <c r="A1" t="s">
        <v>168</v>
      </c>
      <c r="B1" s="408" t="s">
        <v>749</v>
      </c>
      <c r="C1" s="409"/>
      <c r="D1" s="354"/>
      <c r="E1" s="101"/>
      <c r="F1" s="101"/>
      <c r="G1" s="101"/>
    </row>
    <row r="2" spans="1:7" ht="24.75" customHeight="1">
      <c r="B2" s="408" t="s">
        <v>750</v>
      </c>
      <c r="C2" s="409"/>
      <c r="D2" s="354"/>
      <c r="E2" s="354"/>
      <c r="F2" s="354"/>
      <c r="G2" s="355"/>
    </row>
    <row r="3" spans="1:7" ht="24.75" customHeight="1">
      <c r="B3" s="408" t="s">
        <v>751</v>
      </c>
      <c r="C3" s="409"/>
      <c r="D3" s="354"/>
      <c r="E3" s="354"/>
      <c r="F3" s="354"/>
      <c r="G3" s="356"/>
    </row>
    <row r="4" spans="1:7" ht="24.75" customHeight="1">
      <c r="B4" s="408" t="s">
        <v>752</v>
      </c>
      <c r="C4" s="409"/>
      <c r="D4" s="358"/>
      <c r="E4" s="358"/>
      <c r="F4" s="358"/>
      <c r="G4" s="355"/>
    </row>
    <row r="5" spans="1:7" ht="24.75" customHeight="1">
      <c r="B5" s="408" t="s">
        <v>753</v>
      </c>
      <c r="C5" s="409"/>
      <c r="D5" s="358"/>
      <c r="E5" s="358"/>
      <c r="F5" s="358"/>
      <c r="G5" s="355"/>
    </row>
    <row r="6" spans="1:7" ht="24.75" customHeight="1">
      <c r="B6" s="408" t="s">
        <v>826</v>
      </c>
      <c r="C6" s="409"/>
      <c r="D6" s="359"/>
      <c r="E6" s="359"/>
      <c r="F6" s="359"/>
      <c r="G6" s="359"/>
    </row>
    <row r="7" spans="1:7" ht="24.75" customHeight="1">
      <c r="B7" s="408" t="s">
        <v>827</v>
      </c>
      <c r="C7" s="409"/>
      <c r="D7" s="354"/>
      <c r="E7" s="354"/>
      <c r="F7" s="359"/>
      <c r="G7" s="359"/>
    </row>
    <row r="8" spans="1:7" ht="25.5" customHeight="1">
      <c r="B8" s="5" t="s">
        <v>832</v>
      </c>
      <c r="C8" s="5"/>
      <c r="D8" s="358"/>
      <c r="E8" s="358"/>
      <c r="F8" s="358"/>
      <c r="G8" s="355"/>
    </row>
    <row r="9" spans="1:7" ht="24" customHeight="1">
      <c r="B9" s="556"/>
      <c r="C9" s="555"/>
      <c r="D9" s="358"/>
      <c r="E9" s="358"/>
      <c r="F9" s="358"/>
      <c r="G9" s="355"/>
    </row>
    <row r="10" spans="1:7" ht="21.75" customHeight="1">
      <c r="B10" s="5"/>
      <c r="C10" s="5"/>
      <c r="D10" s="358"/>
      <c r="E10" s="358"/>
      <c r="F10" s="358"/>
      <c r="G10" s="355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557" t="s">
        <v>169</v>
      </c>
      <c r="B12" s="557"/>
      <c r="C12" s="557"/>
    </row>
    <row r="13" spans="1:7" ht="23.45" customHeight="1">
      <c r="A13" s="557" t="s">
        <v>170</v>
      </c>
      <c r="B13" s="557"/>
      <c r="C13" s="557"/>
    </row>
    <row r="14" spans="1:7" ht="26.65" customHeight="1">
      <c r="A14" s="558" t="s">
        <v>825</v>
      </c>
      <c r="B14" s="558"/>
      <c r="C14" s="558"/>
    </row>
    <row r="15" spans="1:7" ht="20.25" thickBot="1">
      <c r="A15" s="54"/>
      <c r="B15" s="54"/>
      <c r="C15" s="53" t="s">
        <v>589</v>
      </c>
    </row>
    <row r="16" spans="1:7" s="55" customFormat="1" ht="60.75" customHeight="1" thickBot="1">
      <c r="A16" s="447" t="s">
        <v>171</v>
      </c>
      <c r="B16" s="456" t="s">
        <v>172</v>
      </c>
      <c r="C16" s="448" t="s">
        <v>665</v>
      </c>
    </row>
    <row r="17" spans="1:14" s="55" customFormat="1" ht="20.25" customHeight="1">
      <c r="A17" s="446" t="s">
        <v>173</v>
      </c>
      <c r="B17" s="56" t="s">
        <v>174</v>
      </c>
      <c r="C17" s="365">
        <f>C18+C55+C63+C73+C79+C86+C41+C51+C95</f>
        <v>33357650</v>
      </c>
    </row>
    <row r="18" spans="1:14" s="55" customFormat="1" ht="29.25" customHeight="1">
      <c r="A18" s="424" t="s">
        <v>175</v>
      </c>
      <c r="B18" s="57" t="s">
        <v>176</v>
      </c>
      <c r="C18" s="299">
        <f>C19+C22</f>
        <v>29163500</v>
      </c>
    </row>
    <row r="19" spans="1:14" s="55" customFormat="1" ht="34.5" hidden="1" customHeight="1">
      <c r="A19" s="424" t="s">
        <v>177</v>
      </c>
      <c r="B19" s="57" t="s">
        <v>178</v>
      </c>
      <c r="C19" s="299">
        <f>C20</f>
        <v>0</v>
      </c>
    </row>
    <row r="20" spans="1:14" s="55" customFormat="1" ht="60" hidden="1" customHeight="1">
      <c r="A20" s="425" t="s">
        <v>179</v>
      </c>
      <c r="B20" s="58" t="s">
        <v>180</v>
      </c>
      <c r="C20" s="300">
        <f>C21</f>
        <v>0</v>
      </c>
    </row>
    <row r="21" spans="1:14" s="55" customFormat="1" ht="49.5" hidden="1" customHeight="1">
      <c r="A21" s="425" t="s">
        <v>181</v>
      </c>
      <c r="B21" s="58" t="s">
        <v>182</v>
      </c>
      <c r="C21" s="426">
        <v>0</v>
      </c>
    </row>
    <row r="22" spans="1:14" s="55" customFormat="1" ht="20.25">
      <c r="A22" s="424" t="s">
        <v>183</v>
      </c>
      <c r="B22" s="57" t="s">
        <v>184</v>
      </c>
      <c r="C22" s="427">
        <f>C23+C24+C25</f>
        <v>29163500</v>
      </c>
    </row>
    <row r="23" spans="1:14" s="55" customFormat="1" ht="87" customHeight="1">
      <c r="A23" s="425" t="s">
        <v>185</v>
      </c>
      <c r="B23" s="59" t="s">
        <v>186</v>
      </c>
      <c r="C23" s="426">
        <v>29122500</v>
      </c>
    </row>
    <row r="24" spans="1:14" s="55" customFormat="1" ht="121.5">
      <c r="A24" s="425" t="s">
        <v>188</v>
      </c>
      <c r="B24" s="58" t="s">
        <v>595</v>
      </c>
      <c r="C24" s="300">
        <v>23500</v>
      </c>
      <c r="N24" s="60"/>
    </row>
    <row r="25" spans="1:14" s="55" customFormat="1" ht="39.75" customHeight="1">
      <c r="A25" s="425" t="s">
        <v>189</v>
      </c>
      <c r="B25" s="58" t="s">
        <v>706</v>
      </c>
      <c r="C25" s="300">
        <v>17500</v>
      </c>
    </row>
    <row r="26" spans="1:14" s="55" customFormat="1" ht="20.25" hidden="1">
      <c r="A26" s="424" t="s">
        <v>190</v>
      </c>
      <c r="B26" s="57" t="s">
        <v>191</v>
      </c>
      <c r="C26" s="299">
        <f>C38</f>
        <v>0</v>
      </c>
    </row>
    <row r="27" spans="1:14" s="55" customFormat="1" ht="39" hidden="1" customHeight="1">
      <c r="A27" s="425" t="s">
        <v>192</v>
      </c>
      <c r="B27" s="61" t="s">
        <v>193</v>
      </c>
      <c r="C27" s="300">
        <f>C28+C31+C34</f>
        <v>0</v>
      </c>
    </row>
    <row r="28" spans="1:14" s="55" customFormat="1" ht="39" hidden="1" customHeight="1">
      <c r="A28" s="425" t="s">
        <v>194</v>
      </c>
      <c r="B28" s="62" t="s">
        <v>195</v>
      </c>
      <c r="C28" s="300">
        <f>C29+C30</f>
        <v>0</v>
      </c>
    </row>
    <row r="29" spans="1:14" s="55" customFormat="1" ht="31.5" hidden="1" customHeight="1">
      <c r="A29" s="425" t="s">
        <v>196</v>
      </c>
      <c r="B29" s="62" t="s">
        <v>197</v>
      </c>
      <c r="C29" s="300"/>
    </row>
    <row r="30" spans="1:14" s="55" customFormat="1" ht="39" hidden="1" customHeight="1">
      <c r="A30" s="425" t="s">
        <v>198</v>
      </c>
      <c r="B30" s="62" t="s">
        <v>199</v>
      </c>
      <c r="C30" s="300"/>
    </row>
    <row r="31" spans="1:14" s="55" customFormat="1" ht="39" hidden="1" customHeight="1">
      <c r="A31" s="425" t="s">
        <v>200</v>
      </c>
      <c r="B31" s="62" t="s">
        <v>201</v>
      </c>
      <c r="C31" s="300">
        <f>C32+C33</f>
        <v>0</v>
      </c>
    </row>
    <row r="32" spans="1:14" s="55" customFormat="1" ht="39" hidden="1" customHeight="1">
      <c r="A32" s="425" t="s">
        <v>202</v>
      </c>
      <c r="B32" s="62" t="s">
        <v>201</v>
      </c>
      <c r="C32" s="300"/>
    </row>
    <row r="33" spans="1:3" s="55" customFormat="1" ht="39" hidden="1" customHeight="1">
      <c r="A33" s="425" t="s">
        <v>203</v>
      </c>
      <c r="B33" s="62" t="s">
        <v>204</v>
      </c>
      <c r="C33" s="300"/>
    </row>
    <row r="34" spans="1:3" s="55" customFormat="1" ht="41.25" hidden="1" customHeight="1">
      <c r="A34" s="425" t="s">
        <v>205</v>
      </c>
      <c r="B34" s="63" t="s">
        <v>206</v>
      </c>
      <c r="C34" s="300">
        <f>C35+C36</f>
        <v>0</v>
      </c>
    </row>
    <row r="35" spans="1:3" s="55" customFormat="1" ht="36" hidden="1" customHeight="1">
      <c r="A35" s="425" t="s">
        <v>207</v>
      </c>
      <c r="B35" s="63" t="s">
        <v>206</v>
      </c>
      <c r="C35" s="300"/>
    </row>
    <row r="36" spans="1:3" s="55" customFormat="1" ht="35.25" hidden="1" customHeight="1">
      <c r="A36" s="425" t="s">
        <v>208</v>
      </c>
      <c r="B36" s="63" t="s">
        <v>209</v>
      </c>
      <c r="C36" s="300"/>
    </row>
    <row r="37" spans="1:3" s="55" customFormat="1" ht="46.5" hidden="1" customHeight="1">
      <c r="A37" s="425" t="s">
        <v>210</v>
      </c>
      <c r="B37" s="62" t="s">
        <v>211</v>
      </c>
      <c r="C37" s="300">
        <v>0</v>
      </c>
    </row>
    <row r="38" spans="1:3" s="55" customFormat="1" ht="18.75" hidden="1" customHeight="1">
      <c r="A38" s="425" t="s">
        <v>212</v>
      </c>
      <c r="B38" s="58" t="s">
        <v>213</v>
      </c>
      <c r="C38" s="300">
        <f>C39+C40</f>
        <v>0</v>
      </c>
    </row>
    <row r="39" spans="1:3" s="55" customFormat="1" ht="18.75" hidden="1" customHeight="1">
      <c r="A39" s="428" t="s">
        <v>214</v>
      </c>
      <c r="B39" s="64" t="s">
        <v>213</v>
      </c>
      <c r="C39" s="300">
        <v>0</v>
      </c>
    </row>
    <row r="40" spans="1:3" s="55" customFormat="1" ht="19.5" hidden="1" customHeight="1">
      <c r="A40" s="428" t="s">
        <v>215</v>
      </c>
      <c r="B40" s="64" t="s">
        <v>216</v>
      </c>
      <c r="C40" s="300">
        <v>0</v>
      </c>
    </row>
    <row r="41" spans="1:3" s="55" customFormat="1" ht="45.75" customHeight="1">
      <c r="A41" s="429" t="s">
        <v>252</v>
      </c>
      <c r="B41" s="146" t="s">
        <v>246</v>
      </c>
      <c r="C41" s="299">
        <f>C42</f>
        <v>598300</v>
      </c>
    </row>
    <row r="42" spans="1:3" s="55" customFormat="1" ht="38.25" customHeight="1">
      <c r="A42" s="430" t="s">
        <v>253</v>
      </c>
      <c r="B42" s="145" t="s">
        <v>247</v>
      </c>
      <c r="C42" s="300">
        <f>C43+C45+C47+C49</f>
        <v>598300</v>
      </c>
    </row>
    <row r="43" spans="1:3" s="55" customFormat="1" ht="81.75" customHeight="1">
      <c r="A43" s="430" t="s">
        <v>254</v>
      </c>
      <c r="B43" s="145" t="s">
        <v>248</v>
      </c>
      <c r="C43" s="300">
        <f>C44</f>
        <v>260900</v>
      </c>
    </row>
    <row r="44" spans="1:3" s="55" customFormat="1" ht="123.75" customHeight="1">
      <c r="A44" s="430" t="s">
        <v>698</v>
      </c>
      <c r="B44" s="145" t="s">
        <v>699</v>
      </c>
      <c r="C44" s="300">
        <v>260900</v>
      </c>
    </row>
    <row r="45" spans="1:3" s="55" customFormat="1" ht="81.75" customHeight="1">
      <c r="A45" s="430" t="s">
        <v>255</v>
      </c>
      <c r="B45" s="145" t="s">
        <v>249</v>
      </c>
      <c r="C45" s="300">
        <f>C46</f>
        <v>2400</v>
      </c>
    </row>
    <row r="46" spans="1:3" s="55" customFormat="1" ht="126.75" customHeight="1">
      <c r="A46" s="430" t="s">
        <v>701</v>
      </c>
      <c r="B46" s="367" t="s">
        <v>700</v>
      </c>
      <c r="C46" s="300">
        <v>2400</v>
      </c>
    </row>
    <row r="47" spans="1:3" s="55" customFormat="1" ht="82.5" customHeight="1">
      <c r="A47" s="430" t="s">
        <v>256</v>
      </c>
      <c r="B47" s="145" t="s">
        <v>250</v>
      </c>
      <c r="C47" s="300">
        <f>C48</f>
        <v>335000</v>
      </c>
    </row>
    <row r="48" spans="1:3" s="55" customFormat="1" ht="126" customHeight="1">
      <c r="A48" s="430" t="s">
        <v>702</v>
      </c>
      <c r="B48" s="145" t="s">
        <v>703</v>
      </c>
      <c r="C48" s="300">
        <v>335000</v>
      </c>
    </row>
    <row r="49" spans="1:3" s="55" customFormat="1" ht="79.5" customHeight="1">
      <c r="A49" s="430" t="s">
        <v>566</v>
      </c>
      <c r="B49" s="145" t="s">
        <v>251</v>
      </c>
      <c r="C49" s="300">
        <f>C50</f>
        <v>0</v>
      </c>
    </row>
    <row r="50" spans="1:3" s="55" customFormat="1" ht="123.75" customHeight="1">
      <c r="A50" s="430" t="s">
        <v>704</v>
      </c>
      <c r="B50" s="297" t="s">
        <v>705</v>
      </c>
      <c r="C50" s="300">
        <v>0</v>
      </c>
    </row>
    <row r="51" spans="1:3" s="55" customFormat="1" ht="21" customHeight="1">
      <c r="A51" s="424" t="s">
        <v>190</v>
      </c>
      <c r="B51" s="65" t="s">
        <v>191</v>
      </c>
      <c r="C51" s="299">
        <f>C52</f>
        <v>20500</v>
      </c>
    </row>
    <row r="52" spans="1:3" s="55" customFormat="1" ht="19.5" customHeight="1">
      <c r="A52" s="424" t="s">
        <v>212</v>
      </c>
      <c r="B52" s="298" t="s">
        <v>213</v>
      </c>
      <c r="C52" s="299">
        <f>C53</f>
        <v>20500</v>
      </c>
    </row>
    <row r="53" spans="1:3" s="55" customFormat="1" ht="20.25" customHeight="1">
      <c r="A53" s="425" t="s">
        <v>214</v>
      </c>
      <c r="B53" s="297" t="s">
        <v>213</v>
      </c>
      <c r="C53" s="300">
        <v>20500</v>
      </c>
    </row>
    <row r="54" spans="1:3" s="55" customFormat="1" ht="5.25" hidden="1" customHeight="1">
      <c r="A54" s="449" t="s">
        <v>215</v>
      </c>
      <c r="B54" s="297" t="s">
        <v>601</v>
      </c>
      <c r="C54" s="300">
        <v>400</v>
      </c>
    </row>
    <row r="55" spans="1:3" s="55" customFormat="1" ht="19.5" customHeight="1">
      <c r="A55" s="424" t="s">
        <v>217</v>
      </c>
      <c r="B55" s="65" t="s">
        <v>218</v>
      </c>
      <c r="C55" s="299">
        <f>C56+C58</f>
        <v>3556300</v>
      </c>
    </row>
    <row r="56" spans="1:3" s="55" customFormat="1" ht="19.5" customHeight="1">
      <c r="A56" s="424" t="s">
        <v>219</v>
      </c>
      <c r="B56" s="64" t="s">
        <v>220</v>
      </c>
      <c r="C56" s="300">
        <f>C57</f>
        <v>90600</v>
      </c>
    </row>
    <row r="57" spans="1:3" s="55" customFormat="1" ht="42" customHeight="1">
      <c r="A57" s="424" t="s">
        <v>221</v>
      </c>
      <c r="B57" s="367" t="s">
        <v>567</v>
      </c>
      <c r="C57" s="300">
        <v>90600</v>
      </c>
    </row>
    <row r="58" spans="1:3" s="55" customFormat="1" ht="27" customHeight="1">
      <c r="A58" s="424" t="s">
        <v>592</v>
      </c>
      <c r="B58" s="65" t="s">
        <v>222</v>
      </c>
      <c r="C58" s="299">
        <f>C59+C61</f>
        <v>3465700</v>
      </c>
    </row>
    <row r="59" spans="1:3" s="55" customFormat="1" ht="28.5" customHeight="1">
      <c r="A59" s="424" t="s">
        <v>593</v>
      </c>
      <c r="B59" s="144" t="s">
        <v>163</v>
      </c>
      <c r="C59" s="299">
        <f>C60</f>
        <v>3282500</v>
      </c>
    </row>
    <row r="60" spans="1:3" s="55" customFormat="1" ht="41.25" customHeight="1">
      <c r="A60" s="425" t="s">
        <v>590</v>
      </c>
      <c r="B60" s="367" t="s">
        <v>568</v>
      </c>
      <c r="C60" s="300">
        <v>3282500</v>
      </c>
    </row>
    <row r="61" spans="1:3" s="55" customFormat="1" ht="27.75" customHeight="1">
      <c r="A61" s="424" t="s">
        <v>594</v>
      </c>
      <c r="B61" s="144" t="s">
        <v>164</v>
      </c>
      <c r="C61" s="299">
        <f>C62</f>
        <v>183200</v>
      </c>
    </row>
    <row r="62" spans="1:3" s="55" customFormat="1" ht="41.25" customHeight="1">
      <c r="A62" s="425" t="s">
        <v>591</v>
      </c>
      <c r="B62" s="367" t="s">
        <v>675</v>
      </c>
      <c r="C62" s="300">
        <v>183200</v>
      </c>
    </row>
    <row r="63" spans="1:3" s="55" customFormat="1" ht="20.25">
      <c r="A63" s="424" t="s">
        <v>223</v>
      </c>
      <c r="B63" s="366" t="s">
        <v>569</v>
      </c>
      <c r="C63" s="299">
        <f>C64+C66</f>
        <v>2550</v>
      </c>
    </row>
    <row r="64" spans="1:3" s="55" customFormat="1" ht="43.5" customHeight="1">
      <c r="A64" s="442" t="s">
        <v>224</v>
      </c>
      <c r="B64" s="348" t="s">
        <v>225</v>
      </c>
      <c r="C64" s="431">
        <f>C65</f>
        <v>2550</v>
      </c>
    </row>
    <row r="65" spans="1:3" s="55" customFormat="1" ht="87" customHeight="1">
      <c r="A65" s="425" t="s">
        <v>226</v>
      </c>
      <c r="B65" s="367" t="s">
        <v>6</v>
      </c>
      <c r="C65" s="300">
        <v>2550</v>
      </c>
    </row>
    <row r="66" spans="1:3" s="55" customFormat="1" ht="40.5" hidden="1">
      <c r="A66" s="425" t="s">
        <v>227</v>
      </c>
      <c r="B66" s="58" t="s">
        <v>228</v>
      </c>
      <c r="C66" s="300">
        <f>C68+C67</f>
        <v>0</v>
      </c>
    </row>
    <row r="67" spans="1:3" s="55" customFormat="1" ht="81" hidden="1" customHeight="1">
      <c r="A67" s="425" t="s">
        <v>229</v>
      </c>
      <c r="B67" s="58" t="s">
        <v>230</v>
      </c>
      <c r="C67" s="300">
        <f>1800000-1800000</f>
        <v>0</v>
      </c>
    </row>
    <row r="68" spans="1:3" s="55" customFormat="1" ht="40.5" hidden="1">
      <c r="A68" s="425" t="s">
        <v>231</v>
      </c>
      <c r="B68" s="58" t="s">
        <v>232</v>
      </c>
      <c r="C68" s="300"/>
    </row>
    <row r="69" spans="1:3" s="55" customFormat="1" ht="40.5" hidden="1">
      <c r="A69" s="424" t="s">
        <v>233</v>
      </c>
      <c r="B69" s="57" t="s">
        <v>234</v>
      </c>
      <c r="C69" s="299"/>
    </row>
    <row r="70" spans="1:3" s="55" customFormat="1" ht="20.25" hidden="1">
      <c r="A70" s="425" t="s">
        <v>235</v>
      </c>
      <c r="B70" s="58" t="s">
        <v>236</v>
      </c>
      <c r="C70" s="300"/>
    </row>
    <row r="71" spans="1:3" s="55" customFormat="1" ht="60.75" hidden="1">
      <c r="A71" s="425" t="s">
        <v>237</v>
      </c>
      <c r="B71" s="58" t="s">
        <v>238</v>
      </c>
      <c r="C71" s="300"/>
    </row>
    <row r="72" spans="1:3" s="55" customFormat="1" ht="60.75" hidden="1">
      <c r="A72" s="425" t="s">
        <v>239</v>
      </c>
      <c r="B72" s="58" t="s">
        <v>240</v>
      </c>
      <c r="C72" s="300"/>
    </row>
    <row r="73" spans="1:3" s="55" customFormat="1" ht="40.5">
      <c r="A73" s="424" t="s">
        <v>241</v>
      </c>
      <c r="B73" s="57" t="s">
        <v>242</v>
      </c>
      <c r="C73" s="299">
        <f>C74</f>
        <v>500</v>
      </c>
    </row>
    <row r="74" spans="1:3" s="55" customFormat="1" ht="102" customHeight="1">
      <c r="A74" s="425" t="s">
        <v>243</v>
      </c>
      <c r="B74" s="367" t="s">
        <v>244</v>
      </c>
      <c r="C74" s="300">
        <f>C75+C77</f>
        <v>500</v>
      </c>
    </row>
    <row r="75" spans="1:3" s="55" customFormat="1" ht="0.75" customHeight="1">
      <c r="A75" s="425" t="s">
        <v>245</v>
      </c>
      <c r="B75" s="58" t="s">
        <v>319</v>
      </c>
      <c r="C75" s="300">
        <f>C76</f>
        <v>0</v>
      </c>
    </row>
    <row r="76" spans="1:3" s="55" customFormat="1" ht="88.5" hidden="1" customHeight="1">
      <c r="A76" s="425" t="s">
        <v>320</v>
      </c>
      <c r="B76" s="347" t="s">
        <v>321</v>
      </c>
      <c r="C76" s="300">
        <v>0</v>
      </c>
    </row>
    <row r="77" spans="1:3" s="67" customFormat="1" ht="83.25" customHeight="1">
      <c r="A77" s="450" t="s">
        <v>322</v>
      </c>
      <c r="B77" s="348" t="s">
        <v>323</v>
      </c>
      <c r="C77" s="431">
        <f>C78</f>
        <v>500</v>
      </c>
    </row>
    <row r="78" spans="1:3" s="67" customFormat="1" ht="72" customHeight="1">
      <c r="A78" s="450" t="s">
        <v>324</v>
      </c>
      <c r="B78" s="348" t="s">
        <v>570</v>
      </c>
      <c r="C78" s="431">
        <v>500</v>
      </c>
    </row>
    <row r="79" spans="1:3" s="55" customFormat="1" ht="42" customHeight="1">
      <c r="A79" s="451" t="s">
        <v>325</v>
      </c>
      <c r="B79" s="350" t="s">
        <v>677</v>
      </c>
      <c r="C79" s="432">
        <f>C80+C83</f>
        <v>14000</v>
      </c>
    </row>
    <row r="80" spans="1:3" s="55" customFormat="1" ht="26.25" customHeight="1">
      <c r="A80" s="442" t="s">
        <v>326</v>
      </c>
      <c r="B80" s="348" t="s">
        <v>327</v>
      </c>
      <c r="C80" s="431">
        <f>C81</f>
        <v>14000</v>
      </c>
    </row>
    <row r="81" spans="1:3" s="55" customFormat="1" ht="27" customHeight="1">
      <c r="A81" s="442" t="s">
        <v>328</v>
      </c>
      <c r="B81" s="348" t="s">
        <v>329</v>
      </c>
      <c r="C81" s="431">
        <f>C82</f>
        <v>14000</v>
      </c>
    </row>
    <row r="82" spans="1:3" s="55" customFormat="1" ht="41.25" customHeight="1">
      <c r="A82" s="442" t="s">
        <v>330</v>
      </c>
      <c r="B82" s="348" t="s">
        <v>674</v>
      </c>
      <c r="C82" s="431">
        <v>14000</v>
      </c>
    </row>
    <row r="83" spans="1:3" s="55" customFormat="1" ht="34.5" hidden="1" customHeight="1">
      <c r="A83" s="425" t="s">
        <v>331</v>
      </c>
      <c r="B83" s="346" t="s">
        <v>332</v>
      </c>
      <c r="C83" s="300">
        <f>C84</f>
        <v>0</v>
      </c>
    </row>
    <row r="84" spans="1:3" s="55" customFormat="1" ht="38.25" hidden="1" customHeight="1">
      <c r="A84" s="425" t="s">
        <v>333</v>
      </c>
      <c r="B84" s="68" t="s">
        <v>334</v>
      </c>
      <c r="C84" s="300">
        <f>C85</f>
        <v>0</v>
      </c>
    </row>
    <row r="85" spans="1:3" s="55" customFormat="1" ht="42.75" hidden="1" customHeight="1">
      <c r="A85" s="425" t="s">
        <v>335</v>
      </c>
      <c r="B85" s="68" t="s">
        <v>336</v>
      </c>
      <c r="C85" s="300"/>
    </row>
    <row r="86" spans="1:3" s="55" customFormat="1" ht="1.5" hidden="1" customHeight="1">
      <c r="A86" s="424" t="s">
        <v>337</v>
      </c>
      <c r="B86" s="57" t="s">
        <v>338</v>
      </c>
      <c r="C86" s="299">
        <f>C87+C90</f>
        <v>0</v>
      </c>
    </row>
    <row r="87" spans="1:3" s="55" customFormat="1" ht="86.25" hidden="1" customHeight="1">
      <c r="A87" s="425" t="s">
        <v>339</v>
      </c>
      <c r="B87" s="58" t="s">
        <v>340</v>
      </c>
      <c r="C87" s="299">
        <f>C88</f>
        <v>0</v>
      </c>
    </row>
    <row r="88" spans="1:3" s="55" customFormat="1" ht="92.25" hidden="1" customHeight="1">
      <c r="A88" s="425" t="s">
        <v>341</v>
      </c>
      <c r="B88" s="58" t="s">
        <v>342</v>
      </c>
      <c r="C88" s="299">
        <f>C89</f>
        <v>0</v>
      </c>
    </row>
    <row r="89" spans="1:3" s="55" customFormat="1" ht="111" hidden="1" customHeight="1">
      <c r="A89" s="425" t="s">
        <v>343</v>
      </c>
      <c r="B89" s="58" t="s">
        <v>344</v>
      </c>
      <c r="C89" s="300">
        <v>0</v>
      </c>
    </row>
    <row r="90" spans="1:3" s="55" customFormat="1" ht="60.75" hidden="1">
      <c r="A90" s="425" t="s">
        <v>345</v>
      </c>
      <c r="B90" s="58" t="s">
        <v>346</v>
      </c>
      <c r="C90" s="300">
        <f>C91</f>
        <v>0</v>
      </c>
    </row>
    <row r="91" spans="1:3" s="55" customFormat="1" ht="39" hidden="1" customHeight="1">
      <c r="A91" s="425" t="s">
        <v>347</v>
      </c>
      <c r="B91" s="58" t="s">
        <v>348</v>
      </c>
      <c r="C91" s="300">
        <f>C92</f>
        <v>0</v>
      </c>
    </row>
    <row r="92" spans="1:3" s="55" customFormat="1" ht="39.75" hidden="1" customHeight="1">
      <c r="A92" s="425" t="s">
        <v>349</v>
      </c>
      <c r="B92" s="58" t="s">
        <v>350</v>
      </c>
      <c r="C92" s="300">
        <v>0</v>
      </c>
    </row>
    <row r="93" spans="1:3" s="55" customFormat="1" ht="60.75" hidden="1">
      <c r="A93" s="425" t="s">
        <v>351</v>
      </c>
      <c r="B93" s="58" t="s">
        <v>352</v>
      </c>
      <c r="C93" s="300"/>
    </row>
    <row r="94" spans="1:3" s="55" customFormat="1" ht="60.75" hidden="1">
      <c r="A94" s="425" t="s">
        <v>353</v>
      </c>
      <c r="B94" s="58" t="s">
        <v>354</v>
      </c>
      <c r="C94" s="300"/>
    </row>
    <row r="95" spans="1:3" s="55" customFormat="1" ht="28.5" customHeight="1">
      <c r="A95" s="424" t="s">
        <v>355</v>
      </c>
      <c r="B95" s="57" t="s">
        <v>356</v>
      </c>
      <c r="C95" s="299">
        <f>C96+C99+C102+C104+C108+C112+C109+C111+C106</f>
        <v>2000</v>
      </c>
    </row>
    <row r="96" spans="1:3" s="55" customFormat="1" ht="40.5" customHeight="1">
      <c r="A96" s="425" t="s">
        <v>828</v>
      </c>
      <c r="B96" s="58" t="s">
        <v>905</v>
      </c>
      <c r="C96" s="299">
        <f>C97</f>
        <v>2000</v>
      </c>
    </row>
    <row r="97" spans="1:3" s="55" customFormat="1" ht="65.25" customHeight="1">
      <c r="A97" s="425" t="s">
        <v>829</v>
      </c>
      <c r="B97" s="58" t="s">
        <v>904</v>
      </c>
      <c r="C97" s="299">
        <v>2000</v>
      </c>
    </row>
    <row r="98" spans="1:3" s="55" customFormat="1" ht="1.5" hidden="1" customHeight="1">
      <c r="A98" s="425" t="s">
        <v>357</v>
      </c>
      <c r="B98" s="58" t="s">
        <v>358</v>
      </c>
      <c r="C98" s="299"/>
    </row>
    <row r="99" spans="1:3" s="55" customFormat="1" ht="35.25" hidden="1" customHeight="1">
      <c r="A99" s="425" t="s">
        <v>359</v>
      </c>
      <c r="B99" s="58" t="s">
        <v>360</v>
      </c>
      <c r="C99" s="299"/>
    </row>
    <row r="100" spans="1:3" s="55" customFormat="1" ht="37.5" hidden="1" customHeight="1">
      <c r="A100" s="425"/>
      <c r="B100" s="58"/>
      <c r="C100" s="299"/>
    </row>
    <row r="101" spans="1:3" s="55" customFormat="1" ht="40.5" hidden="1" customHeight="1">
      <c r="A101" s="425"/>
      <c r="B101" s="58"/>
      <c r="C101" s="299"/>
    </row>
    <row r="102" spans="1:3" s="55" customFormat="1" ht="36" hidden="1" customHeight="1">
      <c r="A102" s="425" t="s">
        <v>361</v>
      </c>
      <c r="B102" s="58" t="s">
        <v>362</v>
      </c>
      <c r="C102" s="299"/>
    </row>
    <row r="103" spans="1:3" s="55" customFormat="1" ht="33" hidden="1" customHeight="1">
      <c r="A103" s="425" t="s">
        <v>363</v>
      </c>
      <c r="B103" s="58" t="s">
        <v>364</v>
      </c>
      <c r="C103" s="300"/>
    </row>
    <row r="104" spans="1:3" s="55" customFormat="1" ht="33.75" hidden="1" customHeight="1">
      <c r="A104" s="425" t="s">
        <v>365</v>
      </c>
      <c r="B104" s="58" t="s">
        <v>366</v>
      </c>
      <c r="C104" s="300">
        <f>C105</f>
        <v>0</v>
      </c>
    </row>
    <row r="105" spans="1:3" s="55" customFormat="1" ht="31.5" hidden="1" customHeight="1">
      <c r="A105" s="425" t="s">
        <v>367</v>
      </c>
      <c r="B105" s="58" t="s">
        <v>368</v>
      </c>
      <c r="C105" s="300"/>
    </row>
    <row r="106" spans="1:3" s="55" customFormat="1" ht="31.5" hidden="1" customHeight="1">
      <c r="A106" s="425" t="s">
        <v>369</v>
      </c>
      <c r="B106" s="58" t="s">
        <v>370</v>
      </c>
      <c r="C106" s="300">
        <f>C107</f>
        <v>0</v>
      </c>
    </row>
    <row r="107" spans="1:3" s="55" customFormat="1" ht="28.5" hidden="1" customHeight="1">
      <c r="A107" s="425" t="s">
        <v>371</v>
      </c>
      <c r="B107" s="58" t="s">
        <v>372</v>
      </c>
      <c r="C107" s="300">
        <v>0</v>
      </c>
    </row>
    <row r="108" spans="1:3" s="55" customFormat="1" ht="30" hidden="1" customHeight="1">
      <c r="A108" s="437" t="s">
        <v>373</v>
      </c>
      <c r="B108" s="58" t="s">
        <v>374</v>
      </c>
      <c r="C108" s="300">
        <v>0</v>
      </c>
    </row>
    <row r="109" spans="1:3" s="70" customFormat="1" ht="29.25" hidden="1" customHeight="1">
      <c r="A109" s="438" t="s">
        <v>375</v>
      </c>
      <c r="B109" s="69" t="s">
        <v>376</v>
      </c>
      <c r="C109" s="300">
        <f>C110</f>
        <v>0</v>
      </c>
    </row>
    <row r="110" spans="1:3" s="70" customFormat="1" ht="30" hidden="1" customHeight="1">
      <c r="A110" s="438" t="s">
        <v>377</v>
      </c>
      <c r="B110" s="69" t="s">
        <v>378</v>
      </c>
      <c r="C110" s="300"/>
    </row>
    <row r="111" spans="1:3" s="70" customFormat="1" ht="30" hidden="1" customHeight="1">
      <c r="A111" s="438" t="s">
        <v>379</v>
      </c>
      <c r="B111" s="69" t="s">
        <v>380</v>
      </c>
      <c r="C111" s="300">
        <v>0</v>
      </c>
    </row>
    <row r="112" spans="1:3" s="55" customFormat="1" ht="27.75" hidden="1" customHeight="1">
      <c r="A112" s="437" t="s">
        <v>381</v>
      </c>
      <c r="B112" s="58" t="s">
        <v>382</v>
      </c>
      <c r="C112" s="300">
        <f>C113</f>
        <v>0</v>
      </c>
    </row>
    <row r="113" spans="1:3" s="55" customFormat="1" ht="30.75" hidden="1" customHeight="1">
      <c r="A113" s="437" t="s">
        <v>383</v>
      </c>
      <c r="B113" s="59" t="s">
        <v>384</v>
      </c>
      <c r="C113" s="300">
        <v>0</v>
      </c>
    </row>
    <row r="114" spans="1:3" s="72" customFormat="1" ht="0.75" hidden="1" customHeight="1">
      <c r="A114" s="439" t="s">
        <v>385</v>
      </c>
      <c r="B114" s="71" t="s">
        <v>386</v>
      </c>
      <c r="C114" s="299"/>
    </row>
    <row r="115" spans="1:3" s="72" customFormat="1" ht="24" hidden="1" customHeight="1">
      <c r="A115" s="440" t="s">
        <v>387</v>
      </c>
      <c r="B115" s="73" t="s">
        <v>388</v>
      </c>
      <c r="C115" s="299"/>
    </row>
    <row r="116" spans="1:3" s="72" customFormat="1" ht="7.5" hidden="1" customHeight="1">
      <c r="A116" s="440" t="s">
        <v>389</v>
      </c>
      <c r="B116" s="73" t="s">
        <v>390</v>
      </c>
      <c r="C116" s="300"/>
    </row>
    <row r="117" spans="1:3" s="55" customFormat="1" ht="21.75" customHeight="1">
      <c r="A117" s="424" t="s">
        <v>391</v>
      </c>
      <c r="B117" s="368" t="s">
        <v>392</v>
      </c>
      <c r="C117" s="299">
        <f>C118+C221+C206+C218</f>
        <v>44000</v>
      </c>
    </row>
    <row r="118" spans="1:3" s="55" customFormat="1" ht="49.5" customHeight="1">
      <c r="A118" s="472" t="s">
        <v>393</v>
      </c>
      <c r="B118" s="471" t="s">
        <v>684</v>
      </c>
      <c r="C118" s="432">
        <f>C119+C124+C181+C200+H187+C169+C192</f>
        <v>44000</v>
      </c>
    </row>
    <row r="119" spans="1:3" s="55" customFormat="1" ht="27.75" customHeight="1">
      <c r="A119" s="373" t="s">
        <v>824</v>
      </c>
      <c r="B119" s="373" t="s">
        <v>823</v>
      </c>
      <c r="C119" s="432">
        <f>C122</f>
        <v>0</v>
      </c>
    </row>
    <row r="120" spans="1:3" s="55" customFormat="1" ht="29.25" hidden="1" customHeight="1">
      <c r="A120" s="433"/>
      <c r="B120" s="349"/>
      <c r="C120" s="300"/>
    </row>
    <row r="121" spans="1:3" s="55" customFormat="1" ht="38.25" hidden="1" customHeight="1">
      <c r="A121" s="425"/>
      <c r="B121" s="58"/>
      <c r="C121" s="300"/>
    </row>
    <row r="122" spans="1:3" s="55" customFormat="1" ht="39" customHeight="1">
      <c r="A122" s="425" t="s">
        <v>822</v>
      </c>
      <c r="B122" s="58" t="s">
        <v>394</v>
      </c>
      <c r="C122" s="300">
        <f>C123</f>
        <v>0</v>
      </c>
    </row>
    <row r="123" spans="1:3" s="55" customFormat="1" ht="41.25" customHeight="1">
      <c r="A123" s="425" t="s">
        <v>821</v>
      </c>
      <c r="B123" s="58" t="s">
        <v>820</v>
      </c>
      <c r="C123" s="300">
        <v>0</v>
      </c>
    </row>
    <row r="124" spans="1:3" s="55" customFormat="1" ht="41.25" hidden="1" customHeight="1">
      <c r="A124" s="424" t="s">
        <v>395</v>
      </c>
      <c r="B124" s="57" t="s">
        <v>396</v>
      </c>
      <c r="C124" s="299">
        <f>C125+C127+C129+C131+C133+C135+C137+C139+C141+C143+C145+C147+C149+C154+C159+C161+C163+C165+C167</f>
        <v>0</v>
      </c>
    </row>
    <row r="125" spans="1:3" s="55" customFormat="1" ht="43.5" hidden="1" customHeight="1">
      <c r="A125" s="425" t="s">
        <v>397</v>
      </c>
      <c r="B125" s="58" t="s">
        <v>398</v>
      </c>
      <c r="C125" s="299"/>
    </row>
    <row r="126" spans="1:3" s="55" customFormat="1" ht="38.25" hidden="1" customHeight="1">
      <c r="A126" s="425" t="s">
        <v>399</v>
      </c>
      <c r="B126" s="58" t="s">
        <v>400</v>
      </c>
      <c r="C126" s="300"/>
    </row>
    <row r="127" spans="1:3" s="55" customFormat="1" ht="37.5" hidden="1" customHeight="1">
      <c r="A127" s="425" t="s">
        <v>401</v>
      </c>
      <c r="B127" s="58" t="s">
        <v>402</v>
      </c>
      <c r="C127" s="299">
        <f>C128</f>
        <v>0</v>
      </c>
    </row>
    <row r="128" spans="1:3" s="55" customFormat="1" ht="40.5" hidden="1" customHeight="1">
      <c r="A128" s="425" t="s">
        <v>403</v>
      </c>
      <c r="B128" s="62" t="s">
        <v>404</v>
      </c>
      <c r="C128" s="300"/>
    </row>
    <row r="129" spans="1:3" s="55" customFormat="1" ht="42" hidden="1" customHeight="1">
      <c r="A129" s="425" t="s">
        <v>405</v>
      </c>
      <c r="B129" s="74" t="s">
        <v>406</v>
      </c>
      <c r="C129" s="299">
        <f>C130</f>
        <v>0</v>
      </c>
    </row>
    <row r="130" spans="1:3" s="55" customFormat="1" ht="33.75" hidden="1" customHeight="1">
      <c r="A130" s="425" t="s">
        <v>407</v>
      </c>
      <c r="B130" s="74" t="s">
        <v>408</v>
      </c>
      <c r="C130" s="300"/>
    </row>
    <row r="131" spans="1:3" s="55" customFormat="1" ht="32.25" hidden="1" customHeight="1">
      <c r="A131" s="425" t="s">
        <v>409</v>
      </c>
      <c r="B131" s="58" t="s">
        <v>410</v>
      </c>
      <c r="C131" s="299"/>
    </row>
    <row r="132" spans="1:3" s="55" customFormat="1" ht="32.25" hidden="1" customHeight="1">
      <c r="A132" s="425" t="s">
        <v>411</v>
      </c>
      <c r="B132" s="58" t="s">
        <v>412</v>
      </c>
      <c r="C132" s="300"/>
    </row>
    <row r="133" spans="1:3" s="55" customFormat="1" ht="33" hidden="1" customHeight="1">
      <c r="A133" s="425" t="s">
        <v>413</v>
      </c>
      <c r="B133" s="58" t="s">
        <v>414</v>
      </c>
      <c r="C133" s="299">
        <f>C134</f>
        <v>0</v>
      </c>
    </row>
    <row r="134" spans="1:3" s="55" customFormat="1" ht="33" hidden="1" customHeight="1">
      <c r="A134" s="425" t="s">
        <v>415</v>
      </c>
      <c r="B134" s="58" t="s">
        <v>416</v>
      </c>
      <c r="C134" s="300"/>
    </row>
    <row r="135" spans="1:3" s="55" customFormat="1" ht="30.75" hidden="1" customHeight="1">
      <c r="A135" s="425" t="s">
        <v>417</v>
      </c>
      <c r="B135" s="58" t="s">
        <v>418</v>
      </c>
      <c r="C135" s="299"/>
    </row>
    <row r="136" spans="1:3" s="55" customFormat="1" ht="30.75" hidden="1" customHeight="1">
      <c r="A136" s="425" t="s">
        <v>419</v>
      </c>
      <c r="B136" s="58" t="s">
        <v>420</v>
      </c>
      <c r="C136" s="300"/>
    </row>
    <row r="137" spans="1:3" s="55" customFormat="1" ht="30" hidden="1" customHeight="1">
      <c r="A137" s="425" t="s">
        <v>421</v>
      </c>
      <c r="B137" s="62" t="s">
        <v>422</v>
      </c>
      <c r="C137" s="299">
        <f>C138</f>
        <v>0</v>
      </c>
    </row>
    <row r="138" spans="1:3" s="55" customFormat="1" ht="28.5" hidden="1" customHeight="1">
      <c r="A138" s="425" t="s">
        <v>423</v>
      </c>
      <c r="B138" s="62" t="s">
        <v>424</v>
      </c>
      <c r="C138" s="300"/>
    </row>
    <row r="139" spans="1:3" s="55" customFormat="1" ht="27.75" hidden="1" customHeight="1">
      <c r="A139" s="425" t="s">
        <v>425</v>
      </c>
      <c r="B139" s="58" t="s">
        <v>426</v>
      </c>
      <c r="C139" s="299">
        <f>C140</f>
        <v>0</v>
      </c>
    </row>
    <row r="140" spans="1:3" s="55" customFormat="1" ht="28.5" hidden="1" customHeight="1">
      <c r="A140" s="425" t="s">
        <v>427</v>
      </c>
      <c r="B140" s="58" t="s">
        <v>428</v>
      </c>
      <c r="C140" s="300"/>
    </row>
    <row r="141" spans="1:3" s="55" customFormat="1" ht="28.5" hidden="1" customHeight="1">
      <c r="A141" s="425" t="s">
        <v>429</v>
      </c>
      <c r="B141" s="75" t="s">
        <v>430</v>
      </c>
      <c r="C141" s="300">
        <f>C142</f>
        <v>0</v>
      </c>
    </row>
    <row r="142" spans="1:3" s="55" customFormat="1" ht="0.75" hidden="1" customHeight="1">
      <c r="A142" s="425" t="s">
        <v>431</v>
      </c>
      <c r="B142" s="75" t="s">
        <v>432</v>
      </c>
      <c r="C142" s="300"/>
    </row>
    <row r="143" spans="1:3" s="55" customFormat="1" ht="32.25" hidden="1" customHeight="1">
      <c r="A143" s="425" t="s">
        <v>433</v>
      </c>
      <c r="B143" s="62" t="s">
        <v>445</v>
      </c>
      <c r="C143" s="299">
        <f>C144</f>
        <v>0</v>
      </c>
    </row>
    <row r="144" spans="1:3" s="55" customFormat="1" ht="32.25" hidden="1" customHeight="1">
      <c r="A144" s="425" t="s">
        <v>446</v>
      </c>
      <c r="B144" s="62" t="s">
        <v>447</v>
      </c>
      <c r="C144" s="300"/>
    </row>
    <row r="145" spans="1:3" s="55" customFormat="1" ht="30.75" hidden="1" customHeight="1">
      <c r="A145" s="425" t="s">
        <v>448</v>
      </c>
      <c r="B145" s="75" t="s">
        <v>449</v>
      </c>
      <c r="C145" s="299">
        <f>C146</f>
        <v>0</v>
      </c>
    </row>
    <row r="146" spans="1:3" s="55" customFormat="1" ht="30" hidden="1" customHeight="1">
      <c r="A146" s="425" t="s">
        <v>450</v>
      </c>
      <c r="B146" s="75" t="s">
        <v>451</v>
      </c>
      <c r="C146" s="300"/>
    </row>
    <row r="147" spans="1:3" s="55" customFormat="1" ht="29.25" hidden="1" customHeight="1">
      <c r="A147" s="425" t="s">
        <v>452</v>
      </c>
      <c r="B147" s="58" t="s">
        <v>453</v>
      </c>
      <c r="C147" s="299">
        <f>C148</f>
        <v>0</v>
      </c>
    </row>
    <row r="148" spans="1:3" s="55" customFormat="1" ht="27.75" hidden="1" customHeight="1">
      <c r="A148" s="425" t="s">
        <v>454</v>
      </c>
      <c r="B148" s="58" t="s">
        <v>455</v>
      </c>
      <c r="C148" s="300"/>
    </row>
    <row r="149" spans="1:3" s="55" customFormat="1" ht="24" hidden="1" customHeight="1">
      <c r="A149" s="425" t="s">
        <v>456</v>
      </c>
      <c r="B149" s="58" t="s">
        <v>457</v>
      </c>
      <c r="C149" s="299">
        <f>C150</f>
        <v>0</v>
      </c>
    </row>
    <row r="150" spans="1:3" s="55" customFormat="1" ht="24.75" hidden="1" customHeight="1">
      <c r="A150" s="425" t="s">
        <v>458</v>
      </c>
      <c r="B150" s="58" t="s">
        <v>459</v>
      </c>
      <c r="C150" s="300">
        <f>C151+C152+C153</f>
        <v>0</v>
      </c>
    </row>
    <row r="151" spans="1:3" s="55" customFormat="1" ht="24" hidden="1" customHeight="1">
      <c r="A151" s="425" t="s">
        <v>460</v>
      </c>
      <c r="B151" s="58" t="s">
        <v>461</v>
      </c>
      <c r="C151" s="300"/>
    </row>
    <row r="152" spans="1:3" s="55" customFormat="1" ht="24.75" hidden="1" customHeight="1">
      <c r="A152" s="425" t="s">
        <v>462</v>
      </c>
      <c r="B152" s="58" t="s">
        <v>463</v>
      </c>
      <c r="C152" s="300"/>
    </row>
    <row r="153" spans="1:3" s="55" customFormat="1" ht="23.25" hidden="1" customHeight="1">
      <c r="A153" s="425" t="s">
        <v>464</v>
      </c>
      <c r="B153" s="58" t="s">
        <v>465</v>
      </c>
      <c r="C153" s="441"/>
    </row>
    <row r="154" spans="1:3" s="55" customFormat="1" ht="27" hidden="1" customHeight="1">
      <c r="A154" s="425" t="s">
        <v>466</v>
      </c>
      <c r="B154" s="58" t="s">
        <v>467</v>
      </c>
      <c r="C154" s="299">
        <f>C155</f>
        <v>0</v>
      </c>
    </row>
    <row r="155" spans="1:3" s="55" customFormat="1" ht="27.75" hidden="1" customHeight="1">
      <c r="A155" s="425" t="s">
        <v>468</v>
      </c>
      <c r="B155" s="58" t="s">
        <v>469</v>
      </c>
      <c r="C155" s="300">
        <f>C156+C157+C158</f>
        <v>0</v>
      </c>
    </row>
    <row r="156" spans="1:3" s="55" customFormat="1" ht="30" hidden="1" customHeight="1">
      <c r="A156" s="425" t="s">
        <v>470</v>
      </c>
      <c r="B156" s="58" t="s">
        <v>471</v>
      </c>
      <c r="C156" s="300"/>
    </row>
    <row r="157" spans="1:3" s="55" customFormat="1" ht="32.25" hidden="1" customHeight="1">
      <c r="A157" s="425" t="s">
        <v>472</v>
      </c>
      <c r="B157" s="58" t="s">
        <v>473</v>
      </c>
      <c r="C157" s="300"/>
    </row>
    <row r="158" spans="1:3" s="55" customFormat="1" ht="24" hidden="1" customHeight="1">
      <c r="A158" s="425" t="s">
        <v>474</v>
      </c>
      <c r="B158" s="58" t="s">
        <v>475</v>
      </c>
      <c r="C158" s="441"/>
    </row>
    <row r="159" spans="1:3" s="55" customFormat="1" ht="25.5" hidden="1" customHeight="1">
      <c r="A159" s="425" t="s">
        <v>476</v>
      </c>
      <c r="B159" s="75" t="s">
        <v>477</v>
      </c>
      <c r="C159" s="300"/>
    </row>
    <row r="160" spans="1:3" s="55" customFormat="1" ht="27" hidden="1" customHeight="1">
      <c r="A160" s="425" t="s">
        <v>478</v>
      </c>
      <c r="B160" s="75" t="s">
        <v>479</v>
      </c>
      <c r="C160" s="300"/>
    </row>
    <row r="161" spans="1:3" s="55" customFormat="1" ht="28.5" hidden="1" customHeight="1">
      <c r="A161" s="425" t="s">
        <v>480</v>
      </c>
      <c r="B161" s="58" t="s">
        <v>481</v>
      </c>
      <c r="C161" s="299">
        <f>C162</f>
        <v>0</v>
      </c>
    </row>
    <row r="162" spans="1:3" s="55" customFormat="1" ht="29.25" hidden="1" customHeight="1">
      <c r="A162" s="425" t="s">
        <v>482</v>
      </c>
      <c r="B162" s="58" t="s">
        <v>483</v>
      </c>
      <c r="C162" s="300"/>
    </row>
    <row r="163" spans="1:3" s="55" customFormat="1" ht="30" hidden="1" customHeight="1">
      <c r="A163" s="425" t="s">
        <v>484</v>
      </c>
      <c r="B163" s="76" t="s">
        <v>485</v>
      </c>
      <c r="C163" s="300">
        <f>C164</f>
        <v>0</v>
      </c>
    </row>
    <row r="164" spans="1:3" s="55" customFormat="1" ht="28.5" hidden="1" customHeight="1">
      <c r="A164" s="425" t="s">
        <v>486</v>
      </c>
      <c r="B164" s="77" t="s">
        <v>487</v>
      </c>
      <c r="C164" s="300"/>
    </row>
    <row r="165" spans="1:3" s="55" customFormat="1" ht="33" hidden="1" customHeight="1">
      <c r="A165" s="425" t="s">
        <v>488</v>
      </c>
      <c r="B165" s="78" t="s">
        <v>489</v>
      </c>
      <c r="C165" s="300">
        <f>C166</f>
        <v>0</v>
      </c>
    </row>
    <row r="166" spans="1:3" s="55" customFormat="1" ht="36.75" hidden="1" customHeight="1">
      <c r="A166" s="433" t="s">
        <v>490</v>
      </c>
      <c r="B166" s="78" t="s">
        <v>491</v>
      </c>
      <c r="C166" s="434"/>
    </row>
    <row r="167" spans="1:3" s="55" customFormat="1" ht="34.5" hidden="1" customHeight="1">
      <c r="A167" s="425" t="s">
        <v>492</v>
      </c>
      <c r="B167" s="58" t="s">
        <v>493</v>
      </c>
      <c r="C167" s="299">
        <f>C168</f>
        <v>0</v>
      </c>
    </row>
    <row r="168" spans="1:3" s="55" customFormat="1" ht="36" hidden="1" customHeight="1">
      <c r="A168" s="435" t="s">
        <v>494</v>
      </c>
      <c r="B168" s="347" t="s">
        <v>495</v>
      </c>
      <c r="C168" s="300"/>
    </row>
    <row r="169" spans="1:3" s="55" customFormat="1" ht="0.75" customHeight="1">
      <c r="A169" s="373" t="s">
        <v>716</v>
      </c>
      <c r="B169" s="373" t="s">
        <v>717</v>
      </c>
      <c r="C169" s="470">
        <f>C172+C177+C170+C175+C179</f>
        <v>0</v>
      </c>
    </row>
    <row r="170" spans="1:3" s="55" customFormat="1" ht="122.25" hidden="1" customHeight="1">
      <c r="A170" s="469" t="s">
        <v>819</v>
      </c>
      <c r="B170" s="459" t="s">
        <v>818</v>
      </c>
      <c r="C170" s="333">
        <f>C171</f>
        <v>0</v>
      </c>
    </row>
    <row r="171" spans="1:3" s="55" customFormat="1" ht="130.5" hidden="1" customHeight="1">
      <c r="A171" s="469" t="s">
        <v>817</v>
      </c>
      <c r="B171" s="332" t="s">
        <v>816</v>
      </c>
      <c r="C171" s="468">
        <v>0</v>
      </c>
    </row>
    <row r="172" spans="1:3" s="55" customFormat="1" ht="36.75" hidden="1" customHeight="1">
      <c r="A172" s="467" t="s">
        <v>815</v>
      </c>
      <c r="B172" s="348" t="s">
        <v>814</v>
      </c>
      <c r="C172" s="431">
        <f>C173</f>
        <v>0</v>
      </c>
    </row>
    <row r="173" spans="1:3" s="55" customFormat="1" ht="84.75" hidden="1" customHeight="1">
      <c r="A173" s="467" t="s">
        <v>813</v>
      </c>
      <c r="B173" s="348" t="s">
        <v>812</v>
      </c>
      <c r="C173" s="431">
        <f>C174</f>
        <v>0</v>
      </c>
    </row>
    <row r="174" spans="1:3" s="55" customFormat="1" ht="81.75" hidden="1" customHeight="1">
      <c r="A174" s="467" t="s">
        <v>811</v>
      </c>
      <c r="B174" s="348" t="s">
        <v>810</v>
      </c>
      <c r="C174" s="431">
        <v>0</v>
      </c>
    </row>
    <row r="175" spans="1:3" s="55" customFormat="1" ht="47.25" hidden="1" customHeight="1">
      <c r="A175" s="467" t="s">
        <v>809</v>
      </c>
      <c r="B175" s="348" t="s">
        <v>808</v>
      </c>
      <c r="C175" s="431">
        <f>C176</f>
        <v>0</v>
      </c>
    </row>
    <row r="176" spans="1:3" s="55" customFormat="1" ht="60.75" hidden="1" customHeight="1">
      <c r="A176" s="467" t="s">
        <v>807</v>
      </c>
      <c r="B176" s="348" t="s">
        <v>806</v>
      </c>
      <c r="C176" s="431">
        <v>0</v>
      </c>
    </row>
    <row r="177" spans="1:3" s="55" customFormat="1" ht="25.5" hidden="1" customHeight="1">
      <c r="A177" s="467" t="s">
        <v>805</v>
      </c>
      <c r="B177" s="348" t="s">
        <v>804</v>
      </c>
      <c r="C177" s="431">
        <f>C178</f>
        <v>0</v>
      </c>
    </row>
    <row r="178" spans="1:3" s="55" customFormat="1" ht="41.25" hidden="1" customHeight="1">
      <c r="A178" s="467" t="s">
        <v>803</v>
      </c>
      <c r="B178" s="465" t="s">
        <v>802</v>
      </c>
      <c r="C178" s="431">
        <v>0</v>
      </c>
    </row>
    <row r="179" spans="1:3" s="55" customFormat="1" ht="63" hidden="1" customHeight="1">
      <c r="A179" s="442" t="s">
        <v>801</v>
      </c>
      <c r="B179" s="465" t="s">
        <v>800</v>
      </c>
      <c r="C179" s="431">
        <f>C180</f>
        <v>0</v>
      </c>
    </row>
    <row r="180" spans="1:3" s="55" customFormat="1" ht="61.5" hidden="1" customHeight="1">
      <c r="A180" s="442" t="s">
        <v>799</v>
      </c>
      <c r="B180" s="465" t="s">
        <v>798</v>
      </c>
      <c r="C180" s="431">
        <v>0</v>
      </c>
    </row>
    <row r="181" spans="1:3" s="55" customFormat="1" ht="21.75" customHeight="1">
      <c r="A181" s="443" t="s">
        <v>727</v>
      </c>
      <c r="B181" s="466" t="s">
        <v>683</v>
      </c>
      <c r="C181" s="432">
        <f>C186+C188+C190</f>
        <v>44000</v>
      </c>
    </row>
    <row r="182" spans="1:3" s="55" customFormat="1" ht="56.25" hidden="1" customHeight="1">
      <c r="A182" s="442" t="s">
        <v>496</v>
      </c>
      <c r="B182" s="332" t="s">
        <v>497</v>
      </c>
      <c r="C182" s="432"/>
    </row>
    <row r="183" spans="1:3" s="55" customFormat="1" ht="56.25" hidden="1" customHeight="1">
      <c r="A183" s="442" t="s">
        <v>498</v>
      </c>
      <c r="B183" s="332" t="s">
        <v>499</v>
      </c>
      <c r="C183" s="431"/>
    </row>
    <row r="184" spans="1:3" s="55" customFormat="1" ht="26.25" hidden="1" customHeight="1">
      <c r="A184" s="442" t="s">
        <v>500</v>
      </c>
      <c r="B184" s="332" t="s">
        <v>501</v>
      </c>
      <c r="C184" s="431">
        <f>C185</f>
        <v>0</v>
      </c>
    </row>
    <row r="185" spans="1:3" s="55" customFormat="1" ht="36" hidden="1" customHeight="1">
      <c r="A185" s="442" t="s">
        <v>502</v>
      </c>
      <c r="B185" s="332" t="s">
        <v>503</v>
      </c>
      <c r="C185" s="431"/>
    </row>
    <row r="186" spans="1:3" s="55" customFormat="1" ht="42" customHeight="1">
      <c r="A186" s="442" t="s">
        <v>682</v>
      </c>
      <c r="B186" s="348" t="s">
        <v>681</v>
      </c>
      <c r="C186" s="431">
        <f>C187</f>
        <v>0</v>
      </c>
    </row>
    <row r="187" spans="1:3" s="55" customFormat="1" ht="42" customHeight="1">
      <c r="A187" s="442" t="s">
        <v>680</v>
      </c>
      <c r="B187" s="348" t="s">
        <v>580</v>
      </c>
      <c r="C187" s="431">
        <v>0</v>
      </c>
    </row>
    <row r="188" spans="1:3" s="55" customFormat="1" ht="42" customHeight="1">
      <c r="A188" s="442" t="s">
        <v>732</v>
      </c>
      <c r="B188" s="348" t="s">
        <v>733</v>
      </c>
      <c r="C188" s="431">
        <f>C189</f>
        <v>1000</v>
      </c>
    </row>
    <row r="189" spans="1:3" s="55" customFormat="1" ht="42" customHeight="1">
      <c r="A189" s="442" t="s">
        <v>730</v>
      </c>
      <c r="B189" s="348" t="s">
        <v>731</v>
      </c>
      <c r="C189" s="431">
        <v>1000</v>
      </c>
    </row>
    <row r="190" spans="1:3" s="55" customFormat="1" ht="42" customHeight="1">
      <c r="A190" s="442" t="s">
        <v>685</v>
      </c>
      <c r="B190" s="348" t="s">
        <v>658</v>
      </c>
      <c r="C190" s="431">
        <f>C191</f>
        <v>43000</v>
      </c>
    </row>
    <row r="191" spans="1:3" s="55" customFormat="1" ht="42" customHeight="1">
      <c r="A191" s="452" t="s">
        <v>686</v>
      </c>
      <c r="B191" s="348" t="s">
        <v>657</v>
      </c>
      <c r="C191" s="453">
        <v>43000</v>
      </c>
    </row>
    <row r="192" spans="1:3" s="55" customFormat="1" ht="0.75" customHeight="1" thickBot="1">
      <c r="A192" s="373" t="s">
        <v>729</v>
      </c>
      <c r="B192" s="418" t="s">
        <v>728</v>
      </c>
      <c r="C192" s="375">
        <f>C195+C216+C193</f>
        <v>0</v>
      </c>
    </row>
    <row r="193" spans="1:19" s="55" customFormat="1" ht="65.25" hidden="1" customHeight="1" thickBot="1">
      <c r="A193" s="332" t="s">
        <v>797</v>
      </c>
      <c r="B193" s="465" t="s">
        <v>516</v>
      </c>
      <c r="C193" s="333">
        <f>C194</f>
        <v>0</v>
      </c>
      <c r="D193" s="463"/>
      <c r="E193" s="463"/>
      <c r="F193" s="463"/>
      <c r="G193" s="463"/>
      <c r="H193" s="463"/>
      <c r="I193" s="463"/>
      <c r="J193" s="463"/>
      <c r="K193" s="463"/>
      <c r="L193" s="463"/>
      <c r="M193" s="463"/>
      <c r="N193" s="463"/>
      <c r="O193" s="463"/>
      <c r="P193" s="463"/>
    </row>
    <row r="194" spans="1:19" s="55" customFormat="1" ht="65.25" hidden="1" customHeight="1" thickBot="1">
      <c r="A194" s="332" t="s">
        <v>796</v>
      </c>
      <c r="B194" s="367" t="s">
        <v>571</v>
      </c>
      <c r="C194" s="333">
        <v>0</v>
      </c>
      <c r="D194" s="464"/>
      <c r="E194" s="463"/>
      <c r="F194" s="463"/>
      <c r="G194" s="463"/>
      <c r="H194" s="463"/>
      <c r="I194" s="463"/>
      <c r="J194" s="463"/>
      <c r="K194" s="463"/>
      <c r="L194" s="463"/>
      <c r="M194" s="463"/>
      <c r="N194" s="463"/>
      <c r="O194" s="463"/>
      <c r="P194" s="463"/>
      <c r="Q194" s="463"/>
      <c r="R194" s="463"/>
      <c r="S194" s="463"/>
    </row>
    <row r="195" spans="1:19" s="55" customFormat="1" ht="39.75" hidden="1" customHeight="1" thickBot="1">
      <c r="A195" s="332" t="s">
        <v>723</v>
      </c>
      <c r="B195" s="334" t="s">
        <v>722</v>
      </c>
      <c r="C195" s="333">
        <f>C196</f>
        <v>0</v>
      </c>
    </row>
    <row r="196" spans="1:19" s="55" customFormat="1" ht="52.5" hidden="1" customHeight="1" thickBot="1">
      <c r="A196" s="332" t="s">
        <v>721</v>
      </c>
      <c r="B196" s="334" t="s">
        <v>720</v>
      </c>
      <c r="C196" s="333">
        <f>C197</f>
        <v>0</v>
      </c>
    </row>
    <row r="197" spans="1:19" s="55" customFormat="1" ht="64.5" hidden="1" customHeight="1" thickBot="1">
      <c r="A197" s="332" t="s">
        <v>718</v>
      </c>
      <c r="B197" s="348" t="s">
        <v>719</v>
      </c>
      <c r="C197" s="333">
        <v>0</v>
      </c>
    </row>
    <row r="198" spans="1:19" s="55" customFormat="1" ht="68.25" hidden="1" customHeight="1">
      <c r="A198" s="425" t="s">
        <v>509</v>
      </c>
      <c r="B198" s="349" t="s">
        <v>510</v>
      </c>
      <c r="C198" s="300">
        <f>C199</f>
        <v>0</v>
      </c>
    </row>
    <row r="199" spans="1:19" s="55" customFormat="1" ht="60.75" hidden="1" customHeight="1">
      <c r="A199" s="425" t="s">
        <v>511</v>
      </c>
      <c r="B199" s="58" t="s">
        <v>512</v>
      </c>
      <c r="C199" s="300"/>
    </row>
    <row r="200" spans="1:19" s="55" customFormat="1" ht="29.25" hidden="1" customHeight="1">
      <c r="A200" s="424" t="s">
        <v>513</v>
      </c>
      <c r="B200" s="57" t="s">
        <v>514</v>
      </c>
      <c r="C200" s="299">
        <f>C204</f>
        <v>0</v>
      </c>
    </row>
    <row r="201" spans="1:19" s="55" customFormat="1" ht="60.75" hidden="1">
      <c r="A201" s="425" t="s">
        <v>515</v>
      </c>
      <c r="B201" s="58" t="s">
        <v>516</v>
      </c>
      <c r="C201" s="299">
        <f>C202</f>
        <v>0</v>
      </c>
    </row>
    <row r="202" spans="1:19" s="55" customFormat="1" ht="60.75" hidden="1">
      <c r="A202" s="425" t="s">
        <v>517</v>
      </c>
      <c r="B202" s="58" t="s">
        <v>518</v>
      </c>
      <c r="C202" s="300"/>
    </row>
    <row r="203" spans="1:19" s="55" customFormat="1" ht="60.75" hidden="1">
      <c r="A203" s="425" t="s">
        <v>519</v>
      </c>
      <c r="B203" s="79" t="s">
        <v>520</v>
      </c>
      <c r="C203" s="299">
        <f>C204</f>
        <v>0</v>
      </c>
    </row>
    <row r="204" spans="1:19" s="55" customFormat="1" ht="57" hidden="1" customHeight="1">
      <c r="A204" s="425" t="s">
        <v>515</v>
      </c>
      <c r="B204" s="58" t="s">
        <v>516</v>
      </c>
      <c r="C204" s="300">
        <f>C205</f>
        <v>0</v>
      </c>
    </row>
    <row r="205" spans="1:19" s="55" customFormat="1" ht="57" hidden="1" customHeight="1">
      <c r="A205" s="425" t="s">
        <v>517</v>
      </c>
      <c r="B205" s="58" t="s">
        <v>571</v>
      </c>
      <c r="C205" s="300">
        <v>0</v>
      </c>
    </row>
    <row r="206" spans="1:19" s="55" customFormat="1" ht="31.5" hidden="1" customHeight="1">
      <c r="A206" s="424" t="s">
        <v>587</v>
      </c>
      <c r="B206" s="57" t="s">
        <v>537</v>
      </c>
      <c r="C206" s="299">
        <f>C207</f>
        <v>0</v>
      </c>
    </row>
    <row r="207" spans="1:19" s="55" customFormat="1" ht="31.5" hidden="1" customHeight="1">
      <c r="A207" s="425" t="s">
        <v>588</v>
      </c>
      <c r="B207" s="58" t="s">
        <v>586</v>
      </c>
      <c r="C207" s="300">
        <f>C208</f>
        <v>0</v>
      </c>
    </row>
    <row r="208" spans="1:19" s="55" customFormat="1" ht="33" hidden="1" customHeight="1">
      <c r="A208" s="425" t="s">
        <v>585</v>
      </c>
      <c r="B208" s="58" t="s">
        <v>586</v>
      </c>
      <c r="C208" s="300">
        <v>0</v>
      </c>
    </row>
    <row r="209" spans="1:3" s="55" customFormat="1" ht="23.25" hidden="1" customHeight="1">
      <c r="A209" s="425" t="s">
        <v>521</v>
      </c>
      <c r="B209" s="58" t="s">
        <v>522</v>
      </c>
      <c r="C209" s="300"/>
    </row>
    <row r="210" spans="1:3" s="55" customFormat="1" ht="21.75" hidden="1" customHeight="1">
      <c r="A210" s="425" t="s">
        <v>523</v>
      </c>
      <c r="B210" s="58" t="s">
        <v>524</v>
      </c>
      <c r="C210" s="299"/>
    </row>
    <row r="211" spans="1:3" s="55" customFormat="1" ht="19.5" hidden="1" customHeight="1">
      <c r="A211" s="425" t="s">
        <v>525</v>
      </c>
      <c r="B211" s="58" t="s">
        <v>526</v>
      </c>
      <c r="C211" s="300"/>
    </row>
    <row r="212" spans="1:3" s="67" customFormat="1" ht="20.25" hidden="1" customHeight="1">
      <c r="A212" s="436" t="s">
        <v>527</v>
      </c>
      <c r="B212" s="66" t="s">
        <v>528</v>
      </c>
      <c r="C212" s="299">
        <f>C213</f>
        <v>0</v>
      </c>
    </row>
    <row r="213" spans="1:3" s="67" customFormat="1" ht="21.75" hidden="1" customHeight="1">
      <c r="A213" s="436" t="s">
        <v>529</v>
      </c>
      <c r="B213" s="66" t="s">
        <v>530</v>
      </c>
      <c r="C213" s="300"/>
    </row>
    <row r="214" spans="1:3" s="67" customFormat="1" ht="19.5" hidden="1" customHeight="1">
      <c r="A214" s="425" t="s">
        <v>531</v>
      </c>
      <c r="B214" s="80" t="s">
        <v>532</v>
      </c>
      <c r="C214" s="299">
        <f>C215</f>
        <v>0</v>
      </c>
    </row>
    <row r="215" spans="1:3" s="67" customFormat="1" ht="23.25" hidden="1" customHeight="1">
      <c r="A215" s="425" t="s">
        <v>533</v>
      </c>
      <c r="B215" s="80" t="s">
        <v>534</v>
      </c>
      <c r="C215" s="300"/>
    </row>
    <row r="216" spans="1:3" s="55" customFormat="1" ht="26.25" hidden="1" customHeight="1" thickBot="1">
      <c r="A216" s="425" t="s">
        <v>795</v>
      </c>
      <c r="B216" s="462" t="s">
        <v>535</v>
      </c>
      <c r="C216" s="299">
        <f>C217</f>
        <v>0</v>
      </c>
    </row>
    <row r="217" spans="1:3" s="55" customFormat="1" ht="30" hidden="1" customHeight="1" thickBot="1">
      <c r="A217" s="425" t="s">
        <v>794</v>
      </c>
      <c r="B217" s="461" t="s">
        <v>606</v>
      </c>
      <c r="C217" s="300">
        <v>0</v>
      </c>
    </row>
    <row r="218" spans="1:3" s="55" customFormat="1" ht="40.5" hidden="1" customHeight="1" thickBot="1">
      <c r="A218" s="373" t="s">
        <v>793</v>
      </c>
      <c r="B218" s="460" t="s">
        <v>792</v>
      </c>
      <c r="C218" s="299">
        <f>C219</f>
        <v>0</v>
      </c>
    </row>
    <row r="219" spans="1:3" s="55" customFormat="1" ht="37.5" hidden="1" customHeight="1" thickBot="1">
      <c r="A219" s="442" t="s">
        <v>791</v>
      </c>
      <c r="B219" s="348" t="s">
        <v>790</v>
      </c>
      <c r="C219" s="431">
        <f>C220</f>
        <v>0</v>
      </c>
    </row>
    <row r="220" spans="1:3" s="55" customFormat="1" ht="102" hidden="1" customHeight="1" thickBot="1">
      <c r="A220" s="425" t="s">
        <v>789</v>
      </c>
      <c r="B220" s="459" t="s">
        <v>788</v>
      </c>
      <c r="C220" s="300">
        <v>0</v>
      </c>
    </row>
    <row r="221" spans="1:3" s="55" customFormat="1" ht="21.75" hidden="1" customHeight="1" thickBot="1">
      <c r="A221" s="424" t="s">
        <v>536</v>
      </c>
      <c r="B221" s="57" t="s">
        <v>537</v>
      </c>
      <c r="C221" s="299">
        <f>C222</f>
        <v>0</v>
      </c>
    </row>
    <row r="222" spans="1:3" s="55" customFormat="1" ht="21.75" hidden="1" customHeight="1" thickBot="1">
      <c r="A222" s="425" t="s">
        <v>538</v>
      </c>
      <c r="B222" s="58" t="s">
        <v>539</v>
      </c>
      <c r="C222" s="300">
        <f>C223</f>
        <v>0</v>
      </c>
    </row>
    <row r="223" spans="1:3" s="55" customFormat="1" ht="21.75" hidden="1" customHeight="1" thickBot="1">
      <c r="A223" s="425" t="s">
        <v>540</v>
      </c>
      <c r="B223" s="58" t="s">
        <v>539</v>
      </c>
      <c r="C223" s="454"/>
    </row>
    <row r="224" spans="1:3" s="55" customFormat="1" ht="23.25" customHeight="1">
      <c r="A224" s="444" t="s">
        <v>541</v>
      </c>
      <c r="B224" s="445" t="s">
        <v>542</v>
      </c>
      <c r="C224" s="455">
        <f>C17+C117</f>
        <v>33401650</v>
      </c>
    </row>
    <row r="225" spans="1:3" s="55" customFormat="1" ht="12.75" hidden="1" customHeight="1">
      <c r="A225" s="81"/>
      <c r="B225" s="81" t="s">
        <v>543</v>
      </c>
      <c r="C225" s="82"/>
    </row>
    <row r="226" spans="1:3" s="55" customFormat="1" ht="20.25" hidden="1">
      <c r="A226" s="81"/>
      <c r="B226" s="81" t="s">
        <v>544</v>
      </c>
      <c r="C226" s="82"/>
    </row>
    <row r="227" spans="1:3" s="55" customFormat="1" ht="20.25" hidden="1">
      <c r="A227" s="81"/>
      <c r="B227" s="81" t="s">
        <v>545</v>
      </c>
      <c r="C227" s="82"/>
    </row>
    <row r="228" spans="1:3" s="55" customFormat="1" ht="20.25" hidden="1">
      <c r="A228" s="81"/>
      <c r="B228" s="81" t="s">
        <v>546</v>
      </c>
      <c r="C228" s="82"/>
    </row>
    <row r="229" spans="1:3" s="55" customFormat="1" ht="20.25" hidden="1">
      <c r="A229" s="81"/>
      <c r="B229" s="81" t="s">
        <v>547</v>
      </c>
      <c r="C229" s="82"/>
    </row>
    <row r="230" spans="1:3" s="55" customFormat="1" ht="20.25" hidden="1">
      <c r="A230" s="81"/>
      <c r="B230" s="81" t="s">
        <v>548</v>
      </c>
      <c r="C230" s="82"/>
    </row>
    <row r="231" spans="1:3" s="55" customFormat="1" ht="20.25" hidden="1">
      <c r="A231" s="81"/>
      <c r="B231" s="81"/>
      <c r="C231" s="82"/>
    </row>
    <row r="232" spans="1:3" s="55" customFormat="1" ht="20.25" hidden="1">
      <c r="A232" s="81"/>
      <c r="B232" s="81" t="s">
        <v>549</v>
      </c>
      <c r="C232" s="83"/>
    </row>
    <row r="233" spans="1:3" s="55" customFormat="1" ht="20.25" hidden="1">
      <c r="A233" s="81"/>
      <c r="B233" s="84" t="s">
        <v>550</v>
      </c>
      <c r="C233" s="83"/>
    </row>
    <row r="234" spans="1:3" ht="18.75">
      <c r="A234" s="4"/>
      <c r="B234" s="4"/>
      <c r="C234" s="52"/>
    </row>
    <row r="238" spans="1:3">
      <c r="C238" s="1"/>
    </row>
  </sheetData>
  <sheetProtection selectLockedCells="1" selectUnlockedCells="1"/>
  <mergeCells count="4">
    <mergeCell ref="B9:C9"/>
    <mergeCell ref="A12:C12"/>
    <mergeCell ref="A13:C13"/>
    <mergeCell ref="A14:C14"/>
  </mergeCells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34"/>
  <sheetViews>
    <sheetView view="pageBreakPreview" zoomScaleNormal="80" workbookViewId="0">
      <selection activeCell="A97" sqref="A97"/>
    </sheetView>
  </sheetViews>
  <sheetFormatPr defaultRowHeight="12.75"/>
  <cols>
    <col min="1" max="1" width="38.7109375" customWidth="1"/>
    <col min="2" max="2" width="104.28515625" customWidth="1"/>
    <col min="3" max="3" width="21.28515625" customWidth="1"/>
    <col min="4" max="4" width="21.5703125" customWidth="1"/>
    <col min="5" max="5" width="16" bestFit="1" customWidth="1"/>
  </cols>
  <sheetData>
    <row r="1" spans="1:8" ht="24.75" customHeight="1">
      <c r="A1" t="s">
        <v>168</v>
      </c>
      <c r="B1" s="408" t="s">
        <v>907</v>
      </c>
      <c r="C1" s="408"/>
      <c r="D1" s="409"/>
      <c r="E1" s="354"/>
      <c r="F1" s="101"/>
      <c r="G1" s="101"/>
      <c r="H1" s="101"/>
    </row>
    <row r="2" spans="1:8" ht="24.75" customHeight="1">
      <c r="B2" s="408" t="s">
        <v>750</v>
      </c>
      <c r="C2" s="408"/>
      <c r="D2" s="409"/>
      <c r="E2" s="354"/>
      <c r="F2" s="354"/>
      <c r="G2" s="354"/>
      <c r="H2" s="355"/>
    </row>
    <row r="3" spans="1:8" ht="24.75" customHeight="1">
      <c r="B3" s="408" t="s">
        <v>751</v>
      </c>
      <c r="C3" s="408"/>
      <c r="D3" s="409"/>
      <c r="E3" s="354"/>
      <c r="F3" s="354"/>
      <c r="G3" s="354"/>
      <c r="H3" s="356"/>
    </row>
    <row r="4" spans="1:8" ht="24.75" customHeight="1">
      <c r="B4" s="408" t="s">
        <v>752</v>
      </c>
      <c r="C4" s="408"/>
      <c r="D4" s="409"/>
      <c r="E4" s="358"/>
      <c r="F4" s="358"/>
      <c r="G4" s="358"/>
      <c r="H4" s="355"/>
    </row>
    <row r="5" spans="1:8" ht="24.75" customHeight="1">
      <c r="B5" s="408" t="s">
        <v>753</v>
      </c>
      <c r="C5" s="408"/>
      <c r="D5" s="409"/>
      <c r="E5" s="358"/>
      <c r="F5" s="358"/>
      <c r="G5" s="358"/>
      <c r="H5" s="355"/>
    </row>
    <row r="6" spans="1:8" ht="24.75" customHeight="1">
      <c r="B6" s="408" t="s">
        <v>826</v>
      </c>
      <c r="C6" s="408"/>
      <c r="D6" s="409"/>
      <c r="E6" s="359"/>
      <c r="F6" s="359"/>
      <c r="G6" s="359"/>
      <c r="H6" s="359"/>
    </row>
    <row r="7" spans="1:8" ht="24.75" customHeight="1">
      <c r="B7" s="408" t="s">
        <v>827</v>
      </c>
      <c r="C7" s="408"/>
      <c r="D7" s="409"/>
      <c r="E7" s="354"/>
      <c r="F7" s="354"/>
      <c r="G7" s="359"/>
      <c r="H7" s="359"/>
    </row>
    <row r="8" spans="1:8" ht="25.5" customHeight="1">
      <c r="B8" s="5" t="s">
        <v>832</v>
      </c>
      <c r="C8" s="5"/>
      <c r="D8" s="5"/>
      <c r="E8" s="358"/>
      <c r="F8" s="358"/>
      <c r="G8" s="358"/>
      <c r="H8" s="355"/>
    </row>
    <row r="9" spans="1:8" ht="24" customHeight="1">
      <c r="B9" s="556"/>
      <c r="C9" s="556"/>
      <c r="D9" s="555"/>
      <c r="E9" s="358"/>
      <c r="F9" s="358"/>
      <c r="G9" s="358"/>
      <c r="H9" s="355"/>
    </row>
    <row r="10" spans="1:8" ht="21.75" customHeight="1">
      <c r="B10" s="5"/>
      <c r="C10" s="5"/>
      <c r="D10" s="5"/>
      <c r="E10" s="358"/>
      <c r="F10" s="358"/>
      <c r="G10" s="358"/>
      <c r="H10" s="355"/>
    </row>
    <row r="11" spans="1:8" ht="21.4" customHeight="1">
      <c r="A11" s="5"/>
      <c r="B11" s="2"/>
      <c r="C11" s="2"/>
      <c r="D11" s="2"/>
      <c r="E11" s="5"/>
      <c r="F11" s="5"/>
    </row>
    <row r="12" spans="1:8" ht="23.45" customHeight="1">
      <c r="A12" s="557" t="s">
        <v>169</v>
      </c>
      <c r="B12" s="557"/>
      <c r="C12" s="557"/>
      <c r="D12" s="557"/>
    </row>
    <row r="13" spans="1:8" ht="23.45" customHeight="1">
      <c r="A13" s="557" t="s">
        <v>170</v>
      </c>
      <c r="B13" s="557"/>
      <c r="C13" s="557"/>
      <c r="D13" s="557"/>
    </row>
    <row r="14" spans="1:8" ht="26.65" customHeight="1">
      <c r="A14" s="558" t="s">
        <v>830</v>
      </c>
      <c r="B14" s="558"/>
      <c r="C14" s="558"/>
      <c r="D14" s="558"/>
    </row>
    <row r="15" spans="1:8" ht="20.25" thickBot="1">
      <c r="A15" s="54"/>
      <c r="B15" s="54"/>
      <c r="C15" s="54"/>
      <c r="D15" s="53" t="s">
        <v>589</v>
      </c>
    </row>
    <row r="16" spans="1:8" s="55" customFormat="1" ht="60.75" customHeight="1" thickBot="1">
      <c r="A16" s="447" t="s">
        <v>171</v>
      </c>
      <c r="B16" s="456" t="s">
        <v>172</v>
      </c>
      <c r="C16" s="448" t="s">
        <v>769</v>
      </c>
      <c r="D16" s="448" t="s">
        <v>831</v>
      </c>
    </row>
    <row r="17" spans="1:15" s="55" customFormat="1" ht="20.25" customHeight="1">
      <c r="A17" s="446" t="s">
        <v>173</v>
      </c>
      <c r="B17" s="56" t="s">
        <v>174</v>
      </c>
      <c r="C17" s="365">
        <f>C18+C55+C63+C73+C79+C86+C41+C51+C95</f>
        <v>34925000</v>
      </c>
      <c r="D17" s="365">
        <f>D18+D55+D63+D73+D79+D86+D41+D51+D95</f>
        <v>36587900</v>
      </c>
    </row>
    <row r="18" spans="1:15" s="55" customFormat="1" ht="29.25" customHeight="1">
      <c r="A18" s="424" t="s">
        <v>175</v>
      </c>
      <c r="B18" s="57" t="s">
        <v>176</v>
      </c>
      <c r="C18" s="299">
        <f>C19+C22</f>
        <v>30621700</v>
      </c>
      <c r="D18" s="299">
        <f>D19+D22</f>
        <v>32397800</v>
      </c>
    </row>
    <row r="19" spans="1:15" s="55" customFormat="1" ht="34.5" hidden="1" customHeight="1">
      <c r="A19" s="424" t="s">
        <v>177</v>
      </c>
      <c r="B19" s="57" t="s">
        <v>178</v>
      </c>
      <c r="C19" s="299">
        <f>C20</f>
        <v>0</v>
      </c>
      <c r="D19" s="299">
        <f>D20</f>
        <v>0</v>
      </c>
    </row>
    <row r="20" spans="1:15" s="55" customFormat="1" ht="60" hidden="1" customHeight="1">
      <c r="A20" s="425" t="s">
        <v>179</v>
      </c>
      <c r="B20" s="58" t="s">
        <v>180</v>
      </c>
      <c r="C20" s="300">
        <f>C21</f>
        <v>0</v>
      </c>
      <c r="D20" s="300">
        <f>D21</f>
        <v>0</v>
      </c>
    </row>
    <row r="21" spans="1:15" s="55" customFormat="1" ht="49.5" hidden="1" customHeight="1">
      <c r="A21" s="425" t="s">
        <v>181</v>
      </c>
      <c r="B21" s="58" t="s">
        <v>182</v>
      </c>
      <c r="C21" s="426">
        <v>0</v>
      </c>
      <c r="D21" s="426">
        <v>0</v>
      </c>
    </row>
    <row r="22" spans="1:15" s="55" customFormat="1" ht="20.25">
      <c r="A22" s="424" t="s">
        <v>183</v>
      </c>
      <c r="B22" s="57" t="s">
        <v>184</v>
      </c>
      <c r="C22" s="427">
        <f>C23+C24+C25</f>
        <v>30621700</v>
      </c>
      <c r="D22" s="427">
        <f>D23+D24+D25</f>
        <v>32397800</v>
      </c>
    </row>
    <row r="23" spans="1:15" s="55" customFormat="1" ht="87" customHeight="1">
      <c r="A23" s="425" t="s">
        <v>185</v>
      </c>
      <c r="B23" s="59" t="s">
        <v>186</v>
      </c>
      <c r="C23" s="426">
        <v>30578600</v>
      </c>
      <c r="D23" s="426">
        <v>32352200</v>
      </c>
    </row>
    <row r="24" spans="1:15" s="55" customFormat="1" ht="121.5">
      <c r="A24" s="425" t="s">
        <v>188</v>
      </c>
      <c r="B24" s="58" t="s">
        <v>595</v>
      </c>
      <c r="C24" s="300">
        <v>24700</v>
      </c>
      <c r="D24" s="300">
        <v>26100</v>
      </c>
      <c r="O24" s="60"/>
    </row>
    <row r="25" spans="1:15" s="55" customFormat="1" ht="39.75" customHeight="1">
      <c r="A25" s="425" t="s">
        <v>189</v>
      </c>
      <c r="B25" s="58" t="s">
        <v>706</v>
      </c>
      <c r="C25" s="300">
        <v>18400</v>
      </c>
      <c r="D25" s="300">
        <v>19500</v>
      </c>
    </row>
    <row r="26" spans="1:15" s="55" customFormat="1" ht="20.25" hidden="1">
      <c r="A26" s="424" t="s">
        <v>190</v>
      </c>
      <c r="B26" s="57" t="s">
        <v>191</v>
      </c>
      <c r="C26" s="299">
        <f>C38</f>
        <v>0</v>
      </c>
      <c r="D26" s="299">
        <f>D38</f>
        <v>0</v>
      </c>
    </row>
    <row r="27" spans="1:15" s="55" customFormat="1" ht="39" hidden="1" customHeight="1">
      <c r="A27" s="425" t="s">
        <v>192</v>
      </c>
      <c r="B27" s="61" t="s">
        <v>193</v>
      </c>
      <c r="C27" s="300">
        <f>C28+C31+C34</f>
        <v>0</v>
      </c>
      <c r="D27" s="300">
        <f>D28+D31+D34</f>
        <v>0</v>
      </c>
    </row>
    <row r="28" spans="1:15" s="55" customFormat="1" ht="39" hidden="1" customHeight="1">
      <c r="A28" s="425" t="s">
        <v>194</v>
      </c>
      <c r="B28" s="62" t="s">
        <v>195</v>
      </c>
      <c r="C28" s="300">
        <f>C29+C30</f>
        <v>0</v>
      </c>
      <c r="D28" s="300">
        <f>D29+D30</f>
        <v>0</v>
      </c>
    </row>
    <row r="29" spans="1:15" s="55" customFormat="1" ht="31.5" hidden="1" customHeight="1">
      <c r="A29" s="425" t="s">
        <v>196</v>
      </c>
      <c r="B29" s="62" t="s">
        <v>197</v>
      </c>
      <c r="C29" s="300"/>
      <c r="D29" s="300"/>
    </row>
    <row r="30" spans="1:15" s="55" customFormat="1" ht="39" hidden="1" customHeight="1">
      <c r="A30" s="425" t="s">
        <v>198</v>
      </c>
      <c r="B30" s="62" t="s">
        <v>199</v>
      </c>
      <c r="C30" s="300"/>
      <c r="D30" s="300"/>
    </row>
    <row r="31" spans="1:15" s="55" customFormat="1" ht="39" hidden="1" customHeight="1">
      <c r="A31" s="425" t="s">
        <v>200</v>
      </c>
      <c r="B31" s="62" t="s">
        <v>201</v>
      </c>
      <c r="C31" s="300">
        <f>C32+C33</f>
        <v>0</v>
      </c>
      <c r="D31" s="300">
        <f>D32+D33</f>
        <v>0</v>
      </c>
    </row>
    <row r="32" spans="1:15" s="55" customFormat="1" ht="39" hidden="1" customHeight="1">
      <c r="A32" s="425" t="s">
        <v>202</v>
      </c>
      <c r="B32" s="62" t="s">
        <v>201</v>
      </c>
      <c r="C32" s="300"/>
      <c r="D32" s="300"/>
    </row>
    <row r="33" spans="1:4" s="55" customFormat="1" ht="39" hidden="1" customHeight="1">
      <c r="A33" s="425" t="s">
        <v>203</v>
      </c>
      <c r="B33" s="62" t="s">
        <v>204</v>
      </c>
      <c r="C33" s="300"/>
      <c r="D33" s="300"/>
    </row>
    <row r="34" spans="1:4" s="55" customFormat="1" ht="41.25" hidden="1" customHeight="1">
      <c r="A34" s="425" t="s">
        <v>205</v>
      </c>
      <c r="B34" s="63" t="s">
        <v>206</v>
      </c>
      <c r="C34" s="300">
        <f>C35+C36</f>
        <v>0</v>
      </c>
      <c r="D34" s="300">
        <f>D35+D36</f>
        <v>0</v>
      </c>
    </row>
    <row r="35" spans="1:4" s="55" customFormat="1" ht="36" hidden="1" customHeight="1">
      <c r="A35" s="425" t="s">
        <v>207</v>
      </c>
      <c r="B35" s="63" t="s">
        <v>206</v>
      </c>
      <c r="C35" s="300"/>
      <c r="D35" s="300"/>
    </row>
    <row r="36" spans="1:4" s="55" customFormat="1" ht="35.25" hidden="1" customHeight="1">
      <c r="A36" s="425" t="s">
        <v>208</v>
      </c>
      <c r="B36" s="63" t="s">
        <v>209</v>
      </c>
      <c r="C36" s="300"/>
      <c r="D36" s="300"/>
    </row>
    <row r="37" spans="1:4" s="55" customFormat="1" ht="46.5" hidden="1" customHeight="1">
      <c r="A37" s="425" t="s">
        <v>210</v>
      </c>
      <c r="B37" s="62" t="s">
        <v>211</v>
      </c>
      <c r="C37" s="300">
        <v>0</v>
      </c>
      <c r="D37" s="300">
        <v>0</v>
      </c>
    </row>
    <row r="38" spans="1:4" s="55" customFormat="1" ht="18.75" hidden="1" customHeight="1">
      <c r="A38" s="425" t="s">
        <v>212</v>
      </c>
      <c r="B38" s="58" t="s">
        <v>213</v>
      </c>
      <c r="C38" s="300">
        <f>C39+C40</f>
        <v>0</v>
      </c>
      <c r="D38" s="300">
        <f>D39+D40</f>
        <v>0</v>
      </c>
    </row>
    <row r="39" spans="1:4" s="55" customFormat="1" ht="18.75" hidden="1" customHeight="1">
      <c r="A39" s="428" t="s">
        <v>214</v>
      </c>
      <c r="B39" s="64" t="s">
        <v>213</v>
      </c>
      <c r="C39" s="300">
        <v>0</v>
      </c>
      <c r="D39" s="300">
        <v>0</v>
      </c>
    </row>
    <row r="40" spans="1:4" s="55" customFormat="1" ht="19.5" hidden="1" customHeight="1">
      <c r="A40" s="428" t="s">
        <v>215</v>
      </c>
      <c r="B40" s="64" t="s">
        <v>216</v>
      </c>
      <c r="C40" s="300">
        <v>0</v>
      </c>
      <c r="D40" s="300">
        <v>0</v>
      </c>
    </row>
    <row r="41" spans="1:4" s="55" customFormat="1" ht="45.75" customHeight="1">
      <c r="A41" s="429" t="s">
        <v>252</v>
      </c>
      <c r="B41" s="146" t="s">
        <v>246</v>
      </c>
      <c r="C41" s="299">
        <f>C42</f>
        <v>671600</v>
      </c>
      <c r="D41" s="299">
        <f>D42</f>
        <v>521600</v>
      </c>
    </row>
    <row r="42" spans="1:4" s="55" customFormat="1" ht="38.25" customHeight="1">
      <c r="A42" s="430" t="s">
        <v>253</v>
      </c>
      <c r="B42" s="145" t="s">
        <v>247</v>
      </c>
      <c r="C42" s="300">
        <f>C43+C45+C47+C49</f>
        <v>671600</v>
      </c>
      <c r="D42" s="300">
        <f>D43+D45+D47+D49</f>
        <v>521600</v>
      </c>
    </row>
    <row r="43" spans="1:4" s="55" customFormat="1" ht="81.75" customHeight="1">
      <c r="A43" s="430" t="s">
        <v>254</v>
      </c>
      <c r="B43" s="145" t="s">
        <v>248</v>
      </c>
      <c r="C43" s="300">
        <f>C44</f>
        <v>292800</v>
      </c>
      <c r="D43" s="300">
        <f>D44</f>
        <v>227400</v>
      </c>
    </row>
    <row r="44" spans="1:4" s="55" customFormat="1" ht="123.75" customHeight="1">
      <c r="A44" s="430" t="s">
        <v>698</v>
      </c>
      <c r="B44" s="145" t="s">
        <v>699</v>
      </c>
      <c r="C44" s="300">
        <v>292800</v>
      </c>
      <c r="D44" s="300">
        <v>227400</v>
      </c>
    </row>
    <row r="45" spans="1:4" s="55" customFormat="1" ht="81.75" customHeight="1">
      <c r="A45" s="430" t="s">
        <v>255</v>
      </c>
      <c r="B45" s="145" t="s">
        <v>249</v>
      </c>
      <c r="C45" s="300">
        <f>C46</f>
        <v>2700</v>
      </c>
      <c r="D45" s="300">
        <f>D46</f>
        <v>2100</v>
      </c>
    </row>
    <row r="46" spans="1:4" s="55" customFormat="1" ht="150" customHeight="1">
      <c r="A46" s="430" t="s">
        <v>701</v>
      </c>
      <c r="B46" s="367" t="s">
        <v>700</v>
      </c>
      <c r="C46" s="300">
        <v>2700</v>
      </c>
      <c r="D46" s="300">
        <v>2100</v>
      </c>
    </row>
    <row r="47" spans="1:4" s="55" customFormat="1" ht="82.5" customHeight="1">
      <c r="A47" s="430" t="s">
        <v>256</v>
      </c>
      <c r="B47" s="145" t="s">
        <v>250</v>
      </c>
      <c r="C47" s="300">
        <f>C48</f>
        <v>376100</v>
      </c>
      <c r="D47" s="300">
        <f>D48</f>
        <v>292100</v>
      </c>
    </row>
    <row r="48" spans="1:4" s="55" customFormat="1" ht="126" customHeight="1">
      <c r="A48" s="430" t="s">
        <v>702</v>
      </c>
      <c r="B48" s="145" t="s">
        <v>703</v>
      </c>
      <c r="C48" s="300">
        <v>376100</v>
      </c>
      <c r="D48" s="300">
        <v>292100</v>
      </c>
    </row>
    <row r="49" spans="1:4" s="55" customFormat="1" ht="79.5" customHeight="1">
      <c r="A49" s="430" t="s">
        <v>566</v>
      </c>
      <c r="B49" s="145" t="s">
        <v>251</v>
      </c>
      <c r="C49" s="300">
        <f>C50</f>
        <v>0</v>
      </c>
      <c r="D49" s="300">
        <f>D50</f>
        <v>0</v>
      </c>
    </row>
    <row r="50" spans="1:4" s="55" customFormat="1" ht="123.75" customHeight="1">
      <c r="A50" s="430" t="s">
        <v>704</v>
      </c>
      <c r="B50" s="297" t="s">
        <v>705</v>
      </c>
      <c r="C50" s="300">
        <v>0</v>
      </c>
      <c r="D50" s="300">
        <v>0</v>
      </c>
    </row>
    <row r="51" spans="1:4" s="55" customFormat="1" ht="21" customHeight="1">
      <c r="A51" s="424" t="s">
        <v>190</v>
      </c>
      <c r="B51" s="65" t="s">
        <v>191</v>
      </c>
      <c r="C51" s="299">
        <f>C52</f>
        <v>20700</v>
      </c>
      <c r="D51" s="299">
        <f>D52</f>
        <v>21700</v>
      </c>
    </row>
    <row r="52" spans="1:4" s="55" customFormat="1" ht="19.5" customHeight="1">
      <c r="A52" s="424" t="s">
        <v>212</v>
      </c>
      <c r="B52" s="298" t="s">
        <v>213</v>
      </c>
      <c r="C52" s="299">
        <f>C53</f>
        <v>20700</v>
      </c>
      <c r="D52" s="299">
        <f>D53</f>
        <v>21700</v>
      </c>
    </row>
    <row r="53" spans="1:4" s="55" customFormat="1" ht="20.25" customHeight="1">
      <c r="A53" s="425" t="s">
        <v>214</v>
      </c>
      <c r="B53" s="297" t="s">
        <v>213</v>
      </c>
      <c r="C53" s="300">
        <v>20700</v>
      </c>
      <c r="D53" s="300">
        <v>21700</v>
      </c>
    </row>
    <row r="54" spans="1:4" s="55" customFormat="1" ht="5.25" hidden="1" customHeight="1">
      <c r="A54" s="449" t="s">
        <v>215</v>
      </c>
      <c r="B54" s="297" t="s">
        <v>601</v>
      </c>
      <c r="C54" s="300">
        <v>400</v>
      </c>
      <c r="D54" s="300">
        <v>400</v>
      </c>
    </row>
    <row r="55" spans="1:4" s="55" customFormat="1" ht="19.5" customHeight="1">
      <c r="A55" s="424" t="s">
        <v>217</v>
      </c>
      <c r="B55" s="65" t="s">
        <v>218</v>
      </c>
      <c r="C55" s="299">
        <f>C56+C58</f>
        <v>3591900</v>
      </c>
      <c r="D55" s="299">
        <f>D56+D58</f>
        <v>3627600</v>
      </c>
    </row>
    <row r="56" spans="1:4" s="55" customFormat="1" ht="19.5" customHeight="1">
      <c r="A56" s="424" t="s">
        <v>219</v>
      </c>
      <c r="B56" s="64" t="s">
        <v>220</v>
      </c>
      <c r="C56" s="300">
        <f>C57</f>
        <v>91500</v>
      </c>
      <c r="D56" s="300">
        <f>D57</f>
        <v>92400</v>
      </c>
    </row>
    <row r="57" spans="1:4" s="55" customFormat="1" ht="42" customHeight="1">
      <c r="A57" s="424" t="s">
        <v>221</v>
      </c>
      <c r="B57" s="367" t="s">
        <v>567</v>
      </c>
      <c r="C57" s="300">
        <v>91500</v>
      </c>
      <c r="D57" s="300">
        <v>92400</v>
      </c>
    </row>
    <row r="58" spans="1:4" s="55" customFormat="1" ht="27" customHeight="1">
      <c r="A58" s="424" t="s">
        <v>592</v>
      </c>
      <c r="B58" s="65" t="s">
        <v>222</v>
      </c>
      <c r="C58" s="299">
        <f>C59+C61</f>
        <v>3500400</v>
      </c>
      <c r="D58" s="299">
        <f>D59+D61</f>
        <v>3535200</v>
      </c>
    </row>
    <row r="59" spans="1:4" s="55" customFormat="1" ht="28.5" customHeight="1">
      <c r="A59" s="424" t="s">
        <v>593</v>
      </c>
      <c r="B59" s="144" t="s">
        <v>163</v>
      </c>
      <c r="C59" s="299">
        <f>C60</f>
        <v>3315300</v>
      </c>
      <c r="D59" s="299">
        <f>D60</f>
        <v>3348500</v>
      </c>
    </row>
    <row r="60" spans="1:4" s="55" customFormat="1" ht="41.25" customHeight="1">
      <c r="A60" s="425" t="s">
        <v>590</v>
      </c>
      <c r="B60" s="367" t="s">
        <v>568</v>
      </c>
      <c r="C60" s="300">
        <v>3315300</v>
      </c>
      <c r="D60" s="300">
        <v>3348500</v>
      </c>
    </row>
    <row r="61" spans="1:4" s="55" customFormat="1" ht="27.75" customHeight="1">
      <c r="A61" s="424" t="s">
        <v>594</v>
      </c>
      <c r="B61" s="144" t="s">
        <v>164</v>
      </c>
      <c r="C61" s="299">
        <f>C62</f>
        <v>185100</v>
      </c>
      <c r="D61" s="299">
        <f>D62</f>
        <v>186700</v>
      </c>
    </row>
    <row r="62" spans="1:4" s="55" customFormat="1" ht="41.25" customHeight="1">
      <c r="A62" s="425" t="s">
        <v>591</v>
      </c>
      <c r="B62" s="367" t="s">
        <v>675</v>
      </c>
      <c r="C62" s="300">
        <v>185100</v>
      </c>
      <c r="D62" s="300">
        <v>186700</v>
      </c>
    </row>
    <row r="63" spans="1:4" s="55" customFormat="1" ht="20.25">
      <c r="A63" s="424" t="s">
        <v>223</v>
      </c>
      <c r="B63" s="366" t="s">
        <v>569</v>
      </c>
      <c r="C63" s="299">
        <f>C64+C66</f>
        <v>2600</v>
      </c>
      <c r="D63" s="299">
        <f>D64+D66</f>
        <v>2700</v>
      </c>
    </row>
    <row r="64" spans="1:4" s="55" customFormat="1" ht="63.75" customHeight="1">
      <c r="A64" s="442" t="s">
        <v>224</v>
      </c>
      <c r="B64" s="348" t="s">
        <v>225</v>
      </c>
      <c r="C64" s="431">
        <f>C65</f>
        <v>2600</v>
      </c>
      <c r="D64" s="431">
        <f>D65</f>
        <v>2700</v>
      </c>
    </row>
    <row r="65" spans="1:4" s="55" customFormat="1" ht="87" customHeight="1">
      <c r="A65" s="425" t="s">
        <v>226</v>
      </c>
      <c r="B65" s="367" t="s">
        <v>6</v>
      </c>
      <c r="C65" s="300">
        <v>2600</v>
      </c>
      <c r="D65" s="300">
        <v>2700</v>
      </c>
    </row>
    <row r="66" spans="1:4" s="55" customFormat="1" ht="40.5" hidden="1">
      <c r="A66" s="425" t="s">
        <v>227</v>
      </c>
      <c r="B66" s="58" t="s">
        <v>228</v>
      </c>
      <c r="C66" s="300">
        <f>C68+C67</f>
        <v>0</v>
      </c>
      <c r="D66" s="300">
        <f>D68+D67</f>
        <v>0</v>
      </c>
    </row>
    <row r="67" spans="1:4" s="55" customFormat="1" ht="81" hidden="1" customHeight="1">
      <c r="A67" s="425" t="s">
        <v>229</v>
      </c>
      <c r="B67" s="58" t="s">
        <v>230</v>
      </c>
      <c r="C67" s="300">
        <f>1800000-1800000</f>
        <v>0</v>
      </c>
      <c r="D67" s="300">
        <f>1800000-1800000</f>
        <v>0</v>
      </c>
    </row>
    <row r="68" spans="1:4" s="55" customFormat="1" ht="40.5" hidden="1">
      <c r="A68" s="425" t="s">
        <v>231</v>
      </c>
      <c r="B68" s="58" t="s">
        <v>232</v>
      </c>
      <c r="C68" s="300"/>
      <c r="D68" s="300"/>
    </row>
    <row r="69" spans="1:4" s="55" customFormat="1" ht="40.5" hidden="1">
      <c r="A69" s="424" t="s">
        <v>233</v>
      </c>
      <c r="B69" s="57" t="s">
        <v>234</v>
      </c>
      <c r="C69" s="299"/>
      <c r="D69" s="299"/>
    </row>
    <row r="70" spans="1:4" s="55" customFormat="1" ht="20.25" hidden="1">
      <c r="A70" s="425" t="s">
        <v>235</v>
      </c>
      <c r="B70" s="58" t="s">
        <v>236</v>
      </c>
      <c r="C70" s="300"/>
      <c r="D70" s="300"/>
    </row>
    <row r="71" spans="1:4" s="55" customFormat="1" ht="60.75" hidden="1">
      <c r="A71" s="425" t="s">
        <v>237</v>
      </c>
      <c r="B71" s="58" t="s">
        <v>238</v>
      </c>
      <c r="C71" s="300"/>
      <c r="D71" s="300"/>
    </row>
    <row r="72" spans="1:4" s="55" customFormat="1" ht="60.75" hidden="1">
      <c r="A72" s="425" t="s">
        <v>239</v>
      </c>
      <c r="B72" s="58" t="s">
        <v>240</v>
      </c>
      <c r="C72" s="300"/>
      <c r="D72" s="300"/>
    </row>
    <row r="73" spans="1:4" s="55" customFormat="1" ht="40.5">
      <c r="A73" s="424" t="s">
        <v>241</v>
      </c>
      <c r="B73" s="57" t="s">
        <v>242</v>
      </c>
      <c r="C73" s="299">
        <f>C74</f>
        <v>500</v>
      </c>
      <c r="D73" s="299">
        <f>D74</f>
        <v>500</v>
      </c>
    </row>
    <row r="74" spans="1:4" s="55" customFormat="1" ht="102" customHeight="1">
      <c r="A74" s="425" t="s">
        <v>243</v>
      </c>
      <c r="B74" s="367" t="s">
        <v>244</v>
      </c>
      <c r="C74" s="300">
        <f>C75+C77</f>
        <v>500</v>
      </c>
      <c r="D74" s="300">
        <f>D75+D77</f>
        <v>500</v>
      </c>
    </row>
    <row r="75" spans="1:4" s="55" customFormat="1" ht="0.75" customHeight="1">
      <c r="A75" s="425" t="s">
        <v>245</v>
      </c>
      <c r="B75" s="58" t="s">
        <v>319</v>
      </c>
      <c r="C75" s="300">
        <f>C76</f>
        <v>0</v>
      </c>
      <c r="D75" s="300">
        <f>D76</f>
        <v>0</v>
      </c>
    </row>
    <row r="76" spans="1:4" s="55" customFormat="1" ht="88.5" hidden="1" customHeight="1">
      <c r="A76" s="425" t="s">
        <v>320</v>
      </c>
      <c r="B76" s="347" t="s">
        <v>321</v>
      </c>
      <c r="C76" s="300">
        <v>0</v>
      </c>
      <c r="D76" s="300">
        <v>0</v>
      </c>
    </row>
    <row r="77" spans="1:4" s="67" customFormat="1" ht="83.25" customHeight="1">
      <c r="A77" s="450" t="s">
        <v>322</v>
      </c>
      <c r="B77" s="348" t="s">
        <v>323</v>
      </c>
      <c r="C77" s="431">
        <f>C78</f>
        <v>500</v>
      </c>
      <c r="D77" s="431">
        <f>D78</f>
        <v>500</v>
      </c>
    </row>
    <row r="78" spans="1:4" s="67" customFormat="1" ht="81" customHeight="1">
      <c r="A78" s="450" t="s">
        <v>324</v>
      </c>
      <c r="B78" s="348" t="s">
        <v>570</v>
      </c>
      <c r="C78" s="431">
        <v>500</v>
      </c>
      <c r="D78" s="431">
        <v>500</v>
      </c>
    </row>
    <row r="79" spans="1:4" s="55" customFormat="1" ht="42" customHeight="1">
      <c r="A79" s="451" t="s">
        <v>325</v>
      </c>
      <c r="B79" s="350" t="s">
        <v>677</v>
      </c>
      <c r="C79" s="432">
        <f>C80+C83</f>
        <v>14000</v>
      </c>
      <c r="D79" s="432">
        <f>D80+D83</f>
        <v>14000</v>
      </c>
    </row>
    <row r="80" spans="1:4" s="55" customFormat="1" ht="26.25" customHeight="1">
      <c r="A80" s="442" t="s">
        <v>326</v>
      </c>
      <c r="B80" s="348" t="s">
        <v>327</v>
      </c>
      <c r="C80" s="431">
        <f>C81</f>
        <v>14000</v>
      </c>
      <c r="D80" s="431">
        <f>D81</f>
        <v>14000</v>
      </c>
    </row>
    <row r="81" spans="1:4" s="55" customFormat="1" ht="27" customHeight="1">
      <c r="A81" s="442" t="s">
        <v>328</v>
      </c>
      <c r="B81" s="348" t="s">
        <v>329</v>
      </c>
      <c r="C81" s="431">
        <f>C82</f>
        <v>14000</v>
      </c>
      <c r="D81" s="431">
        <f>D82</f>
        <v>14000</v>
      </c>
    </row>
    <row r="82" spans="1:4" s="55" customFormat="1" ht="50.25" customHeight="1">
      <c r="A82" s="442" t="s">
        <v>330</v>
      </c>
      <c r="B82" s="348" t="s">
        <v>674</v>
      </c>
      <c r="C82" s="431">
        <v>14000</v>
      </c>
      <c r="D82" s="431">
        <v>14000</v>
      </c>
    </row>
    <row r="83" spans="1:4" s="55" customFormat="1" ht="34.5" hidden="1" customHeight="1">
      <c r="A83" s="425" t="s">
        <v>331</v>
      </c>
      <c r="B83" s="346" t="s">
        <v>332</v>
      </c>
      <c r="C83" s="300">
        <f>C84</f>
        <v>0</v>
      </c>
      <c r="D83" s="300">
        <f>D84</f>
        <v>0</v>
      </c>
    </row>
    <row r="84" spans="1:4" s="55" customFormat="1" ht="38.25" hidden="1" customHeight="1">
      <c r="A84" s="425" t="s">
        <v>333</v>
      </c>
      <c r="B84" s="68" t="s">
        <v>334</v>
      </c>
      <c r="C84" s="300">
        <f>C85</f>
        <v>0</v>
      </c>
      <c r="D84" s="300">
        <f>D85</f>
        <v>0</v>
      </c>
    </row>
    <row r="85" spans="1:4" s="55" customFormat="1" ht="42.75" hidden="1" customHeight="1">
      <c r="A85" s="425" t="s">
        <v>335</v>
      </c>
      <c r="B85" s="68" t="s">
        <v>336</v>
      </c>
      <c r="C85" s="300"/>
      <c r="D85" s="300"/>
    </row>
    <row r="86" spans="1:4" s="55" customFormat="1" ht="1.5" hidden="1" customHeight="1">
      <c r="A86" s="424" t="s">
        <v>337</v>
      </c>
      <c r="B86" s="57" t="s">
        <v>338</v>
      </c>
      <c r="C86" s="299">
        <f>C87+C90</f>
        <v>0</v>
      </c>
      <c r="D86" s="299">
        <f>D87+D90</f>
        <v>0</v>
      </c>
    </row>
    <row r="87" spans="1:4" s="55" customFormat="1" ht="86.25" hidden="1" customHeight="1">
      <c r="A87" s="425" t="s">
        <v>339</v>
      </c>
      <c r="B87" s="58" t="s">
        <v>340</v>
      </c>
      <c r="C87" s="299">
        <f>C88</f>
        <v>0</v>
      </c>
      <c r="D87" s="299">
        <f>D88</f>
        <v>0</v>
      </c>
    </row>
    <row r="88" spans="1:4" s="55" customFormat="1" ht="92.25" hidden="1" customHeight="1">
      <c r="A88" s="425" t="s">
        <v>341</v>
      </c>
      <c r="B88" s="58" t="s">
        <v>342</v>
      </c>
      <c r="C88" s="299">
        <f>C89</f>
        <v>0</v>
      </c>
      <c r="D88" s="299">
        <f>D89</f>
        <v>0</v>
      </c>
    </row>
    <row r="89" spans="1:4" s="55" customFormat="1" ht="111" hidden="1" customHeight="1">
      <c r="A89" s="425" t="s">
        <v>343</v>
      </c>
      <c r="B89" s="58" t="s">
        <v>344</v>
      </c>
      <c r="C89" s="300">
        <v>0</v>
      </c>
      <c r="D89" s="300">
        <v>0</v>
      </c>
    </row>
    <row r="90" spans="1:4" s="55" customFormat="1" ht="60.75" hidden="1">
      <c r="A90" s="425" t="s">
        <v>345</v>
      </c>
      <c r="B90" s="58" t="s">
        <v>346</v>
      </c>
      <c r="C90" s="300">
        <f>C91</f>
        <v>0</v>
      </c>
      <c r="D90" s="300">
        <f>D91</f>
        <v>0</v>
      </c>
    </row>
    <row r="91" spans="1:4" s="55" customFormat="1" ht="39" hidden="1" customHeight="1">
      <c r="A91" s="425" t="s">
        <v>347</v>
      </c>
      <c r="B91" s="58" t="s">
        <v>348</v>
      </c>
      <c r="C91" s="300">
        <f>C92</f>
        <v>0</v>
      </c>
      <c r="D91" s="300">
        <f>D92</f>
        <v>0</v>
      </c>
    </row>
    <row r="92" spans="1:4" s="55" customFormat="1" ht="39.75" hidden="1" customHeight="1">
      <c r="A92" s="425" t="s">
        <v>349</v>
      </c>
      <c r="B92" s="58" t="s">
        <v>350</v>
      </c>
      <c r="C92" s="300">
        <v>0</v>
      </c>
      <c r="D92" s="300">
        <v>0</v>
      </c>
    </row>
    <row r="93" spans="1:4" s="55" customFormat="1" ht="60.75" hidden="1">
      <c r="A93" s="425" t="s">
        <v>351</v>
      </c>
      <c r="B93" s="58" t="s">
        <v>352</v>
      </c>
      <c r="C93" s="300"/>
      <c r="D93" s="300"/>
    </row>
    <row r="94" spans="1:4" s="55" customFormat="1" ht="60.75" hidden="1">
      <c r="A94" s="425" t="s">
        <v>353</v>
      </c>
      <c r="B94" s="58" t="s">
        <v>354</v>
      </c>
      <c r="C94" s="300"/>
      <c r="D94" s="300"/>
    </row>
    <row r="95" spans="1:4" s="55" customFormat="1" ht="21" customHeight="1">
      <c r="A95" s="424" t="s">
        <v>355</v>
      </c>
      <c r="B95" s="57" t="s">
        <v>356</v>
      </c>
      <c r="C95" s="299">
        <f>C96</f>
        <v>2000</v>
      </c>
      <c r="D95" s="299">
        <f>D96</f>
        <v>2000</v>
      </c>
    </row>
    <row r="96" spans="1:4" s="55" customFormat="1" ht="47.25" customHeight="1">
      <c r="A96" s="425" t="s">
        <v>906</v>
      </c>
      <c r="B96" s="58" t="s">
        <v>905</v>
      </c>
      <c r="C96" s="300">
        <f>C97</f>
        <v>2000</v>
      </c>
      <c r="D96" s="300">
        <f>D97</f>
        <v>2000</v>
      </c>
    </row>
    <row r="97" spans="1:4" s="55" customFormat="1" ht="63.75" customHeight="1">
      <c r="A97" s="425" t="s">
        <v>829</v>
      </c>
      <c r="B97" s="58" t="s">
        <v>904</v>
      </c>
      <c r="C97" s="300">
        <v>2000</v>
      </c>
      <c r="D97" s="300">
        <v>2000</v>
      </c>
    </row>
    <row r="98" spans="1:4" s="55" customFormat="1" ht="56.25" hidden="1" customHeight="1">
      <c r="A98" s="449" t="s">
        <v>357</v>
      </c>
      <c r="B98" s="473" t="s">
        <v>358</v>
      </c>
      <c r="C98" s="474">
        <v>0</v>
      </c>
      <c r="D98" s="474">
        <v>0</v>
      </c>
    </row>
    <row r="99" spans="1:4" s="55" customFormat="1" ht="27" hidden="1" customHeight="1">
      <c r="A99" s="425" t="s">
        <v>359</v>
      </c>
      <c r="B99" s="58" t="s">
        <v>360</v>
      </c>
      <c r="C99" s="299"/>
      <c r="D99" s="299"/>
    </row>
    <row r="100" spans="1:4" s="55" customFormat="1" ht="24" hidden="1" customHeight="1">
      <c r="A100" s="425"/>
      <c r="B100" s="58"/>
      <c r="C100" s="299"/>
      <c r="D100" s="299"/>
    </row>
    <row r="101" spans="1:4" s="55" customFormat="1" ht="20.25" hidden="1" customHeight="1">
      <c r="A101" s="425"/>
      <c r="B101" s="58"/>
      <c r="C101" s="299"/>
      <c r="D101" s="299"/>
    </row>
    <row r="102" spans="1:4" s="55" customFormat="1" ht="24" hidden="1" customHeight="1">
      <c r="A102" s="425" t="s">
        <v>361</v>
      </c>
      <c r="B102" s="58" t="s">
        <v>362</v>
      </c>
      <c r="C102" s="299"/>
      <c r="D102" s="299"/>
    </row>
    <row r="103" spans="1:4" s="55" customFormat="1" ht="24" hidden="1" customHeight="1">
      <c r="A103" s="425" t="s">
        <v>363</v>
      </c>
      <c r="B103" s="58" t="s">
        <v>364</v>
      </c>
      <c r="C103" s="300"/>
      <c r="D103" s="300"/>
    </row>
    <row r="104" spans="1:4" s="55" customFormat="1" ht="22.5" hidden="1" customHeight="1">
      <c r="A104" s="425" t="s">
        <v>365</v>
      </c>
      <c r="B104" s="58" t="s">
        <v>366</v>
      </c>
      <c r="C104" s="300">
        <f>C105</f>
        <v>0</v>
      </c>
      <c r="D104" s="300">
        <f>D105</f>
        <v>0</v>
      </c>
    </row>
    <row r="105" spans="1:4" s="55" customFormat="1" ht="20.25" hidden="1" customHeight="1">
      <c r="A105" s="425" t="s">
        <v>367</v>
      </c>
      <c r="B105" s="58" t="s">
        <v>368</v>
      </c>
      <c r="C105" s="300"/>
      <c r="D105" s="300"/>
    </row>
    <row r="106" spans="1:4" s="55" customFormat="1" ht="21" hidden="1" customHeight="1">
      <c r="A106" s="425" t="s">
        <v>369</v>
      </c>
      <c r="B106" s="58" t="s">
        <v>370</v>
      </c>
      <c r="C106" s="300">
        <f>C107</f>
        <v>0</v>
      </c>
      <c r="D106" s="300">
        <f>D107</f>
        <v>0</v>
      </c>
    </row>
    <row r="107" spans="1:4" s="55" customFormat="1" ht="20.25" hidden="1" customHeight="1">
      <c r="A107" s="425" t="s">
        <v>371</v>
      </c>
      <c r="B107" s="58" t="s">
        <v>372</v>
      </c>
      <c r="C107" s="300">
        <v>0</v>
      </c>
      <c r="D107" s="300">
        <v>0</v>
      </c>
    </row>
    <row r="108" spans="1:4" s="55" customFormat="1" ht="16.5" hidden="1" customHeight="1">
      <c r="A108" s="437" t="s">
        <v>373</v>
      </c>
      <c r="B108" s="58" t="s">
        <v>374</v>
      </c>
      <c r="C108" s="300">
        <v>0</v>
      </c>
      <c r="D108" s="300">
        <v>0</v>
      </c>
    </row>
    <row r="109" spans="1:4" s="70" customFormat="1" ht="18.75" hidden="1" customHeight="1">
      <c r="A109" s="438" t="s">
        <v>375</v>
      </c>
      <c r="B109" s="69" t="s">
        <v>376</v>
      </c>
      <c r="C109" s="300">
        <f>C110</f>
        <v>0</v>
      </c>
      <c r="D109" s="300">
        <f>D110</f>
        <v>0</v>
      </c>
    </row>
    <row r="110" spans="1:4" s="70" customFormat="1" ht="20.25" hidden="1" customHeight="1">
      <c r="A110" s="438" t="s">
        <v>377</v>
      </c>
      <c r="B110" s="69" t="s">
        <v>378</v>
      </c>
      <c r="C110" s="300"/>
      <c r="D110" s="300"/>
    </row>
    <row r="111" spans="1:4" s="70" customFormat="1" ht="16.5" hidden="1" customHeight="1">
      <c r="A111" s="438" t="s">
        <v>379</v>
      </c>
      <c r="B111" s="69" t="s">
        <v>380</v>
      </c>
      <c r="C111" s="300">
        <v>0</v>
      </c>
      <c r="D111" s="300">
        <v>0</v>
      </c>
    </row>
    <row r="112" spans="1:4" s="55" customFormat="1" ht="18.75" hidden="1" customHeight="1">
      <c r="A112" s="437" t="s">
        <v>381</v>
      </c>
      <c r="B112" s="58" t="s">
        <v>382</v>
      </c>
      <c r="C112" s="300">
        <f>C113</f>
        <v>0</v>
      </c>
      <c r="D112" s="300">
        <f>D113</f>
        <v>0</v>
      </c>
    </row>
    <row r="113" spans="1:4" s="55" customFormat="1" ht="18" hidden="1" customHeight="1">
      <c r="A113" s="437" t="s">
        <v>383</v>
      </c>
      <c r="B113" s="59" t="s">
        <v>384</v>
      </c>
      <c r="C113" s="300">
        <v>0</v>
      </c>
      <c r="D113" s="300">
        <v>0</v>
      </c>
    </row>
    <row r="114" spans="1:4" s="72" customFormat="1" ht="18.75" hidden="1" customHeight="1">
      <c r="A114" s="439" t="s">
        <v>385</v>
      </c>
      <c r="B114" s="71" t="s">
        <v>386</v>
      </c>
      <c r="C114" s="299"/>
      <c r="D114" s="299"/>
    </row>
    <row r="115" spans="1:4" s="72" customFormat="1" ht="21" hidden="1" customHeight="1">
      <c r="A115" s="440" t="s">
        <v>387</v>
      </c>
      <c r="B115" s="73" t="s">
        <v>388</v>
      </c>
      <c r="C115" s="299"/>
      <c r="D115" s="299"/>
    </row>
    <row r="116" spans="1:4" s="72" customFormat="1" ht="14.25" hidden="1" customHeight="1">
      <c r="A116" s="440" t="s">
        <v>389</v>
      </c>
      <c r="B116" s="73" t="s">
        <v>390</v>
      </c>
      <c r="C116" s="300"/>
      <c r="D116" s="300"/>
    </row>
    <row r="117" spans="1:4" s="55" customFormat="1" ht="21.75" customHeight="1">
      <c r="A117" s="424" t="s">
        <v>391</v>
      </c>
      <c r="B117" s="368" t="s">
        <v>392</v>
      </c>
      <c r="C117" s="299">
        <f>C118+C221+C206+C218</f>
        <v>44000</v>
      </c>
      <c r="D117" s="299">
        <f>D118+D221+D206+D218</f>
        <v>44000</v>
      </c>
    </row>
    <row r="118" spans="1:4" s="55" customFormat="1" ht="53.25" customHeight="1">
      <c r="A118" s="472" t="s">
        <v>393</v>
      </c>
      <c r="B118" s="471" t="s">
        <v>684</v>
      </c>
      <c r="C118" s="432">
        <f>C119+C124+C181+C200+H187+C169+C192</f>
        <v>44000</v>
      </c>
      <c r="D118" s="432">
        <f>D119+D124+D181+D200+I187+D169+D192</f>
        <v>44000</v>
      </c>
    </row>
    <row r="119" spans="1:4" s="55" customFormat="1" ht="27.75" hidden="1" customHeight="1">
      <c r="A119" s="373" t="s">
        <v>824</v>
      </c>
      <c r="B119" s="373" t="s">
        <v>823</v>
      </c>
      <c r="C119" s="432">
        <f>C122</f>
        <v>0</v>
      </c>
      <c r="D119" s="432">
        <f>D122</f>
        <v>0</v>
      </c>
    </row>
    <row r="120" spans="1:4" s="55" customFormat="1" ht="29.25" hidden="1" customHeight="1">
      <c r="A120" s="433"/>
      <c r="B120" s="349"/>
      <c r="C120" s="300"/>
      <c r="D120" s="300"/>
    </row>
    <row r="121" spans="1:4" s="55" customFormat="1" ht="38.25" hidden="1" customHeight="1">
      <c r="A121" s="425"/>
      <c r="B121" s="58"/>
      <c r="C121" s="300"/>
      <c r="D121" s="300"/>
    </row>
    <row r="122" spans="1:4" s="55" customFormat="1" ht="39" hidden="1" customHeight="1">
      <c r="A122" s="425" t="s">
        <v>822</v>
      </c>
      <c r="B122" s="58" t="s">
        <v>394</v>
      </c>
      <c r="C122" s="300">
        <f>C123</f>
        <v>0</v>
      </c>
      <c r="D122" s="300">
        <f>D123</f>
        <v>0</v>
      </c>
    </row>
    <row r="123" spans="1:4" s="55" customFormat="1" ht="41.25" hidden="1" customHeight="1">
      <c r="A123" s="425" t="s">
        <v>821</v>
      </c>
      <c r="B123" s="58" t="s">
        <v>820</v>
      </c>
      <c r="C123" s="300">
        <v>0</v>
      </c>
      <c r="D123" s="300">
        <v>0</v>
      </c>
    </row>
    <row r="124" spans="1:4" s="55" customFormat="1" ht="41.25" hidden="1" customHeight="1">
      <c r="A124" s="424" t="s">
        <v>395</v>
      </c>
      <c r="B124" s="57" t="s">
        <v>396</v>
      </c>
      <c r="C124" s="299">
        <f>C125+C127+C129+C131+C133+C135+C137+C139+C141+C143+C145+C147+C149+C154+C159+C161+C163+C165+C167</f>
        <v>0</v>
      </c>
      <c r="D124" s="299">
        <f>D125+D127+D129+D131+D133+D135+D137+D139+D141+D143+D145+D147+D149+D154+D159+D161+D163+D165+D167</f>
        <v>0</v>
      </c>
    </row>
    <row r="125" spans="1:4" s="55" customFormat="1" ht="43.5" hidden="1" customHeight="1">
      <c r="A125" s="425" t="s">
        <v>397</v>
      </c>
      <c r="B125" s="58" t="s">
        <v>398</v>
      </c>
      <c r="C125" s="299"/>
      <c r="D125" s="299"/>
    </row>
    <row r="126" spans="1:4" s="55" customFormat="1" ht="38.25" hidden="1" customHeight="1">
      <c r="A126" s="425" t="s">
        <v>399</v>
      </c>
      <c r="B126" s="58" t="s">
        <v>400</v>
      </c>
      <c r="C126" s="300"/>
      <c r="D126" s="300"/>
    </row>
    <row r="127" spans="1:4" s="55" customFormat="1" ht="37.5" hidden="1" customHeight="1">
      <c r="A127" s="425" t="s">
        <v>401</v>
      </c>
      <c r="B127" s="58" t="s">
        <v>402</v>
      </c>
      <c r="C127" s="299">
        <f>C128</f>
        <v>0</v>
      </c>
      <c r="D127" s="299">
        <f>D128</f>
        <v>0</v>
      </c>
    </row>
    <row r="128" spans="1:4" s="55" customFormat="1" ht="40.5" hidden="1" customHeight="1">
      <c r="A128" s="425" t="s">
        <v>403</v>
      </c>
      <c r="B128" s="62" t="s">
        <v>404</v>
      </c>
      <c r="C128" s="300"/>
      <c r="D128" s="300"/>
    </row>
    <row r="129" spans="1:4" s="55" customFormat="1" ht="42" hidden="1" customHeight="1">
      <c r="A129" s="425" t="s">
        <v>405</v>
      </c>
      <c r="B129" s="74" t="s">
        <v>406</v>
      </c>
      <c r="C129" s="299">
        <f>C130</f>
        <v>0</v>
      </c>
      <c r="D129" s="299">
        <f>D130</f>
        <v>0</v>
      </c>
    </row>
    <row r="130" spans="1:4" s="55" customFormat="1" ht="33.75" hidden="1" customHeight="1">
      <c r="A130" s="425" t="s">
        <v>407</v>
      </c>
      <c r="B130" s="74" t="s">
        <v>408</v>
      </c>
      <c r="C130" s="300"/>
      <c r="D130" s="300"/>
    </row>
    <row r="131" spans="1:4" s="55" customFormat="1" ht="32.25" hidden="1" customHeight="1">
      <c r="A131" s="425" t="s">
        <v>409</v>
      </c>
      <c r="B131" s="58" t="s">
        <v>410</v>
      </c>
      <c r="C131" s="299"/>
      <c r="D131" s="299"/>
    </row>
    <row r="132" spans="1:4" s="55" customFormat="1" ht="32.25" hidden="1" customHeight="1">
      <c r="A132" s="425" t="s">
        <v>411</v>
      </c>
      <c r="B132" s="58" t="s">
        <v>412</v>
      </c>
      <c r="C132" s="300"/>
      <c r="D132" s="300"/>
    </row>
    <row r="133" spans="1:4" s="55" customFormat="1" ht="33" hidden="1" customHeight="1">
      <c r="A133" s="425" t="s">
        <v>413</v>
      </c>
      <c r="B133" s="58" t="s">
        <v>414</v>
      </c>
      <c r="C133" s="299">
        <f>C134</f>
        <v>0</v>
      </c>
      <c r="D133" s="299">
        <f>D134</f>
        <v>0</v>
      </c>
    </row>
    <row r="134" spans="1:4" s="55" customFormat="1" ht="33" hidden="1" customHeight="1">
      <c r="A134" s="425" t="s">
        <v>415</v>
      </c>
      <c r="B134" s="58" t="s">
        <v>416</v>
      </c>
      <c r="C134" s="300"/>
      <c r="D134" s="300"/>
    </row>
    <row r="135" spans="1:4" s="55" customFormat="1" ht="30.75" hidden="1" customHeight="1">
      <c r="A135" s="425" t="s">
        <v>417</v>
      </c>
      <c r="B135" s="58" t="s">
        <v>418</v>
      </c>
      <c r="C135" s="299"/>
      <c r="D135" s="299"/>
    </row>
    <row r="136" spans="1:4" s="55" customFormat="1" ht="30.75" hidden="1" customHeight="1">
      <c r="A136" s="425" t="s">
        <v>419</v>
      </c>
      <c r="B136" s="58" t="s">
        <v>420</v>
      </c>
      <c r="C136" s="300"/>
      <c r="D136" s="300"/>
    </row>
    <row r="137" spans="1:4" s="55" customFormat="1" ht="30" hidden="1" customHeight="1">
      <c r="A137" s="425" t="s">
        <v>421</v>
      </c>
      <c r="B137" s="62" t="s">
        <v>422</v>
      </c>
      <c r="C137" s="299">
        <f>C138</f>
        <v>0</v>
      </c>
      <c r="D137" s="299">
        <f>D138</f>
        <v>0</v>
      </c>
    </row>
    <row r="138" spans="1:4" s="55" customFormat="1" ht="28.5" hidden="1" customHeight="1">
      <c r="A138" s="425" t="s">
        <v>423</v>
      </c>
      <c r="B138" s="62" t="s">
        <v>424</v>
      </c>
      <c r="C138" s="300"/>
      <c r="D138" s="300"/>
    </row>
    <row r="139" spans="1:4" s="55" customFormat="1" ht="27.75" hidden="1" customHeight="1">
      <c r="A139" s="425" t="s">
        <v>425</v>
      </c>
      <c r="B139" s="58" t="s">
        <v>426</v>
      </c>
      <c r="C139" s="299">
        <f>C140</f>
        <v>0</v>
      </c>
      <c r="D139" s="299">
        <f>D140</f>
        <v>0</v>
      </c>
    </row>
    <row r="140" spans="1:4" s="55" customFormat="1" ht="28.5" hidden="1" customHeight="1">
      <c r="A140" s="425" t="s">
        <v>427</v>
      </c>
      <c r="B140" s="58" t="s">
        <v>428</v>
      </c>
      <c r="C140" s="300"/>
      <c r="D140" s="300"/>
    </row>
    <row r="141" spans="1:4" s="55" customFormat="1" ht="28.5" hidden="1" customHeight="1">
      <c r="A141" s="425" t="s">
        <v>429</v>
      </c>
      <c r="B141" s="75" t="s">
        <v>430</v>
      </c>
      <c r="C141" s="300">
        <f>C142</f>
        <v>0</v>
      </c>
      <c r="D141" s="300">
        <f>D142</f>
        <v>0</v>
      </c>
    </row>
    <row r="142" spans="1:4" s="55" customFormat="1" ht="0.75" hidden="1" customHeight="1">
      <c r="A142" s="425" t="s">
        <v>431</v>
      </c>
      <c r="B142" s="75" t="s">
        <v>432</v>
      </c>
      <c r="C142" s="300"/>
      <c r="D142" s="300"/>
    </row>
    <row r="143" spans="1:4" s="55" customFormat="1" ht="32.25" hidden="1" customHeight="1">
      <c r="A143" s="425" t="s">
        <v>433</v>
      </c>
      <c r="B143" s="62" t="s">
        <v>445</v>
      </c>
      <c r="C143" s="299">
        <f>C144</f>
        <v>0</v>
      </c>
      <c r="D143" s="299">
        <f>D144</f>
        <v>0</v>
      </c>
    </row>
    <row r="144" spans="1:4" s="55" customFormat="1" ht="32.25" hidden="1" customHeight="1">
      <c r="A144" s="425" t="s">
        <v>446</v>
      </c>
      <c r="B144" s="62" t="s">
        <v>447</v>
      </c>
      <c r="C144" s="300"/>
      <c r="D144" s="300"/>
    </row>
    <row r="145" spans="1:4" s="55" customFormat="1" ht="30.75" hidden="1" customHeight="1">
      <c r="A145" s="425" t="s">
        <v>448</v>
      </c>
      <c r="B145" s="75" t="s">
        <v>449</v>
      </c>
      <c r="C145" s="299">
        <f>C146</f>
        <v>0</v>
      </c>
      <c r="D145" s="299">
        <f>D146</f>
        <v>0</v>
      </c>
    </row>
    <row r="146" spans="1:4" s="55" customFormat="1" ht="30" hidden="1" customHeight="1">
      <c r="A146" s="425" t="s">
        <v>450</v>
      </c>
      <c r="B146" s="75" t="s">
        <v>451</v>
      </c>
      <c r="C146" s="300"/>
      <c r="D146" s="300"/>
    </row>
    <row r="147" spans="1:4" s="55" customFormat="1" ht="29.25" hidden="1" customHeight="1">
      <c r="A147" s="425" t="s">
        <v>452</v>
      </c>
      <c r="B147" s="58" t="s">
        <v>453</v>
      </c>
      <c r="C147" s="299">
        <f>C148</f>
        <v>0</v>
      </c>
      <c r="D147" s="299">
        <f>D148</f>
        <v>0</v>
      </c>
    </row>
    <row r="148" spans="1:4" s="55" customFormat="1" ht="27.75" hidden="1" customHeight="1">
      <c r="A148" s="425" t="s">
        <v>454</v>
      </c>
      <c r="B148" s="58" t="s">
        <v>455</v>
      </c>
      <c r="C148" s="300"/>
      <c r="D148" s="300"/>
    </row>
    <row r="149" spans="1:4" s="55" customFormat="1" ht="24" hidden="1" customHeight="1">
      <c r="A149" s="425" t="s">
        <v>456</v>
      </c>
      <c r="B149" s="58" t="s">
        <v>457</v>
      </c>
      <c r="C149" s="299">
        <f>C150</f>
        <v>0</v>
      </c>
      <c r="D149" s="299">
        <f>D150</f>
        <v>0</v>
      </c>
    </row>
    <row r="150" spans="1:4" s="55" customFormat="1" ht="24.75" hidden="1" customHeight="1">
      <c r="A150" s="425" t="s">
        <v>458</v>
      </c>
      <c r="B150" s="58" t="s">
        <v>459</v>
      </c>
      <c r="C150" s="300">
        <f>C151+C152+C153</f>
        <v>0</v>
      </c>
      <c r="D150" s="300">
        <f>D151+D152+D153</f>
        <v>0</v>
      </c>
    </row>
    <row r="151" spans="1:4" s="55" customFormat="1" ht="24" hidden="1" customHeight="1">
      <c r="A151" s="425" t="s">
        <v>460</v>
      </c>
      <c r="B151" s="58" t="s">
        <v>461</v>
      </c>
      <c r="C151" s="300"/>
      <c r="D151" s="300"/>
    </row>
    <row r="152" spans="1:4" s="55" customFormat="1" ht="24.75" hidden="1" customHeight="1">
      <c r="A152" s="425" t="s">
        <v>462</v>
      </c>
      <c r="B152" s="58" t="s">
        <v>463</v>
      </c>
      <c r="C152" s="300"/>
      <c r="D152" s="300"/>
    </row>
    <row r="153" spans="1:4" s="55" customFormat="1" ht="23.25" hidden="1" customHeight="1">
      <c r="A153" s="425" t="s">
        <v>464</v>
      </c>
      <c r="B153" s="58" t="s">
        <v>465</v>
      </c>
      <c r="C153" s="441"/>
      <c r="D153" s="441"/>
    </row>
    <row r="154" spans="1:4" s="55" customFormat="1" ht="27" hidden="1" customHeight="1">
      <c r="A154" s="425" t="s">
        <v>466</v>
      </c>
      <c r="B154" s="58" t="s">
        <v>467</v>
      </c>
      <c r="C154" s="299">
        <f>C155</f>
        <v>0</v>
      </c>
      <c r="D154" s="299">
        <f>D155</f>
        <v>0</v>
      </c>
    </row>
    <row r="155" spans="1:4" s="55" customFormat="1" ht="27.75" hidden="1" customHeight="1">
      <c r="A155" s="425" t="s">
        <v>468</v>
      </c>
      <c r="B155" s="58" t="s">
        <v>469</v>
      </c>
      <c r="C155" s="300">
        <f>C156+C157+C158</f>
        <v>0</v>
      </c>
      <c r="D155" s="300">
        <f>D156+D157+D158</f>
        <v>0</v>
      </c>
    </row>
    <row r="156" spans="1:4" s="55" customFormat="1" ht="30" hidden="1" customHeight="1">
      <c r="A156" s="425" t="s">
        <v>470</v>
      </c>
      <c r="B156" s="58" t="s">
        <v>471</v>
      </c>
      <c r="C156" s="300"/>
      <c r="D156" s="300"/>
    </row>
    <row r="157" spans="1:4" s="55" customFormat="1" ht="32.25" hidden="1" customHeight="1">
      <c r="A157" s="425" t="s">
        <v>472</v>
      </c>
      <c r="B157" s="58" t="s">
        <v>473</v>
      </c>
      <c r="C157" s="300"/>
      <c r="D157" s="300"/>
    </row>
    <row r="158" spans="1:4" s="55" customFormat="1" ht="24" hidden="1" customHeight="1">
      <c r="A158" s="425" t="s">
        <v>474</v>
      </c>
      <c r="B158" s="58" t="s">
        <v>475</v>
      </c>
      <c r="C158" s="441"/>
      <c r="D158" s="441"/>
    </row>
    <row r="159" spans="1:4" s="55" customFormat="1" ht="25.5" hidden="1" customHeight="1">
      <c r="A159" s="425" t="s">
        <v>476</v>
      </c>
      <c r="B159" s="75" t="s">
        <v>477</v>
      </c>
      <c r="C159" s="300"/>
      <c r="D159" s="300"/>
    </row>
    <row r="160" spans="1:4" s="55" customFormat="1" ht="27" hidden="1" customHeight="1">
      <c r="A160" s="425" t="s">
        <v>478</v>
      </c>
      <c r="B160" s="75" t="s">
        <v>479</v>
      </c>
      <c r="C160" s="300"/>
      <c r="D160" s="300"/>
    </row>
    <row r="161" spans="1:4" s="55" customFormat="1" ht="28.5" hidden="1" customHeight="1">
      <c r="A161" s="425" t="s">
        <v>480</v>
      </c>
      <c r="B161" s="58" t="s">
        <v>481</v>
      </c>
      <c r="C161" s="299">
        <f>C162</f>
        <v>0</v>
      </c>
      <c r="D161" s="299">
        <f>D162</f>
        <v>0</v>
      </c>
    </row>
    <row r="162" spans="1:4" s="55" customFormat="1" ht="29.25" hidden="1" customHeight="1">
      <c r="A162" s="425" t="s">
        <v>482</v>
      </c>
      <c r="B162" s="58" t="s">
        <v>483</v>
      </c>
      <c r="C162" s="300"/>
      <c r="D162" s="300"/>
    </row>
    <row r="163" spans="1:4" s="55" customFormat="1" ht="30" hidden="1" customHeight="1">
      <c r="A163" s="425" t="s">
        <v>484</v>
      </c>
      <c r="B163" s="76" t="s">
        <v>485</v>
      </c>
      <c r="C163" s="300">
        <f>C164</f>
        <v>0</v>
      </c>
      <c r="D163" s="300">
        <f>D164</f>
        <v>0</v>
      </c>
    </row>
    <row r="164" spans="1:4" s="55" customFormat="1" ht="28.5" hidden="1" customHeight="1">
      <c r="A164" s="425" t="s">
        <v>486</v>
      </c>
      <c r="B164" s="77" t="s">
        <v>487</v>
      </c>
      <c r="C164" s="300"/>
      <c r="D164" s="300"/>
    </row>
    <row r="165" spans="1:4" s="55" customFormat="1" ht="33" hidden="1" customHeight="1">
      <c r="A165" s="425" t="s">
        <v>488</v>
      </c>
      <c r="B165" s="78" t="s">
        <v>489</v>
      </c>
      <c r="C165" s="300">
        <f>C166</f>
        <v>0</v>
      </c>
      <c r="D165" s="300">
        <f>D166</f>
        <v>0</v>
      </c>
    </row>
    <row r="166" spans="1:4" s="55" customFormat="1" ht="36.75" hidden="1" customHeight="1">
      <c r="A166" s="433" t="s">
        <v>490</v>
      </c>
      <c r="B166" s="78" t="s">
        <v>491</v>
      </c>
      <c r="C166" s="434"/>
      <c r="D166" s="434"/>
    </row>
    <row r="167" spans="1:4" s="55" customFormat="1" ht="34.5" hidden="1" customHeight="1">
      <c r="A167" s="425" t="s">
        <v>492</v>
      </c>
      <c r="B167" s="58" t="s">
        <v>493</v>
      </c>
      <c r="C167" s="299">
        <f>C168</f>
        <v>0</v>
      </c>
      <c r="D167" s="299">
        <f>D168</f>
        <v>0</v>
      </c>
    </row>
    <row r="168" spans="1:4" s="55" customFormat="1" ht="36" hidden="1" customHeight="1">
      <c r="A168" s="435" t="s">
        <v>494</v>
      </c>
      <c r="B168" s="347" t="s">
        <v>495</v>
      </c>
      <c r="C168" s="300"/>
      <c r="D168" s="300"/>
    </row>
    <row r="169" spans="1:4" s="55" customFormat="1" ht="39.75" hidden="1" customHeight="1">
      <c r="A169" s="373" t="s">
        <v>716</v>
      </c>
      <c r="B169" s="373" t="s">
        <v>717</v>
      </c>
      <c r="C169" s="470">
        <f>C172+C177+C170+C175+C179</f>
        <v>0</v>
      </c>
      <c r="D169" s="470">
        <f>D172+D177+D170+D175+D179</f>
        <v>0</v>
      </c>
    </row>
    <row r="170" spans="1:4" s="55" customFormat="1" ht="122.25" hidden="1" customHeight="1">
      <c r="A170" s="469" t="s">
        <v>819</v>
      </c>
      <c r="B170" s="459" t="s">
        <v>818</v>
      </c>
      <c r="C170" s="333">
        <f>C171</f>
        <v>0</v>
      </c>
      <c r="D170" s="333">
        <f>D171</f>
        <v>0</v>
      </c>
    </row>
    <row r="171" spans="1:4" s="55" customFormat="1" ht="130.5" hidden="1" customHeight="1">
      <c r="A171" s="469" t="s">
        <v>817</v>
      </c>
      <c r="B171" s="332" t="s">
        <v>816</v>
      </c>
      <c r="C171" s="468">
        <v>0</v>
      </c>
      <c r="D171" s="468">
        <v>0</v>
      </c>
    </row>
    <row r="172" spans="1:4" s="55" customFormat="1" ht="48.75" hidden="1" customHeight="1">
      <c r="A172" s="467" t="s">
        <v>815</v>
      </c>
      <c r="B172" s="348" t="s">
        <v>814</v>
      </c>
      <c r="C172" s="431">
        <f>C173</f>
        <v>0</v>
      </c>
      <c r="D172" s="431">
        <f>D173</f>
        <v>0</v>
      </c>
    </row>
    <row r="173" spans="1:4" s="55" customFormat="1" ht="84.75" hidden="1" customHeight="1">
      <c r="A173" s="467" t="s">
        <v>813</v>
      </c>
      <c r="B173" s="348" t="s">
        <v>812</v>
      </c>
      <c r="C173" s="431">
        <f>C174</f>
        <v>0</v>
      </c>
      <c r="D173" s="431">
        <f>D174</f>
        <v>0</v>
      </c>
    </row>
    <row r="174" spans="1:4" s="55" customFormat="1" ht="81.75" hidden="1" customHeight="1">
      <c r="A174" s="467" t="s">
        <v>811</v>
      </c>
      <c r="B174" s="348" t="s">
        <v>810</v>
      </c>
      <c r="C174" s="431">
        <v>0</v>
      </c>
      <c r="D174" s="431">
        <v>0</v>
      </c>
    </row>
    <row r="175" spans="1:4" s="55" customFormat="1" ht="24" hidden="1" customHeight="1">
      <c r="A175" s="467" t="s">
        <v>809</v>
      </c>
      <c r="B175" s="348" t="s">
        <v>808</v>
      </c>
      <c r="C175" s="431">
        <f>C176</f>
        <v>0</v>
      </c>
      <c r="D175" s="431">
        <f>D176</f>
        <v>0</v>
      </c>
    </row>
    <row r="176" spans="1:4" s="55" customFormat="1" ht="60.75" hidden="1" customHeight="1">
      <c r="A176" s="467" t="s">
        <v>807</v>
      </c>
      <c r="B176" s="348" t="s">
        <v>806</v>
      </c>
      <c r="C176" s="431">
        <v>0</v>
      </c>
      <c r="D176" s="431">
        <v>0</v>
      </c>
    </row>
    <row r="177" spans="1:4" s="55" customFormat="1" ht="25.5" hidden="1" customHeight="1">
      <c r="A177" s="467" t="s">
        <v>805</v>
      </c>
      <c r="B177" s="348" t="s">
        <v>804</v>
      </c>
      <c r="C177" s="431">
        <f>C178</f>
        <v>0</v>
      </c>
      <c r="D177" s="431">
        <f>D178</f>
        <v>0</v>
      </c>
    </row>
    <row r="178" spans="1:4" s="55" customFormat="1" ht="27" hidden="1" customHeight="1">
      <c r="A178" s="467" t="s">
        <v>803</v>
      </c>
      <c r="B178" s="465" t="s">
        <v>802</v>
      </c>
      <c r="C178" s="431">
        <v>0</v>
      </c>
      <c r="D178" s="431">
        <v>0</v>
      </c>
    </row>
    <row r="179" spans="1:4" s="55" customFormat="1" ht="63" hidden="1" customHeight="1">
      <c r="A179" s="442" t="s">
        <v>801</v>
      </c>
      <c r="B179" s="465" t="s">
        <v>800</v>
      </c>
      <c r="C179" s="431">
        <f>C180</f>
        <v>0</v>
      </c>
      <c r="D179" s="431">
        <f>D180</f>
        <v>0</v>
      </c>
    </row>
    <row r="180" spans="1:4" s="55" customFormat="1" ht="61.5" hidden="1" customHeight="1">
      <c r="A180" s="452" t="s">
        <v>799</v>
      </c>
      <c r="B180" s="545" t="s">
        <v>798</v>
      </c>
      <c r="C180" s="431">
        <v>0</v>
      </c>
      <c r="D180" s="431">
        <v>0</v>
      </c>
    </row>
    <row r="181" spans="1:4" s="55" customFormat="1" ht="29.25" customHeight="1">
      <c r="A181" s="373" t="s">
        <v>727</v>
      </c>
      <c r="B181" s="350" t="s">
        <v>683</v>
      </c>
      <c r="C181" s="432">
        <f>C186+C188+C190</f>
        <v>44000</v>
      </c>
      <c r="D181" s="432">
        <f>D186+D188+D190</f>
        <v>44000</v>
      </c>
    </row>
    <row r="182" spans="1:4" s="55" customFormat="1" ht="56.25" hidden="1" customHeight="1">
      <c r="A182" s="546" t="s">
        <v>496</v>
      </c>
      <c r="B182" s="547" t="s">
        <v>497</v>
      </c>
      <c r="C182" s="432"/>
      <c r="D182" s="432"/>
    </row>
    <row r="183" spans="1:4" s="55" customFormat="1" ht="56.25" hidden="1" customHeight="1">
      <c r="A183" s="442" t="s">
        <v>498</v>
      </c>
      <c r="B183" s="332" t="s">
        <v>499</v>
      </c>
      <c r="C183" s="431"/>
      <c r="D183" s="431"/>
    </row>
    <row r="184" spans="1:4" s="55" customFormat="1" ht="26.25" hidden="1" customHeight="1">
      <c r="A184" s="442" t="s">
        <v>500</v>
      </c>
      <c r="B184" s="332" t="s">
        <v>501</v>
      </c>
      <c r="C184" s="431">
        <f>C185</f>
        <v>0</v>
      </c>
      <c r="D184" s="431">
        <f>D185</f>
        <v>0</v>
      </c>
    </row>
    <row r="185" spans="1:4" s="55" customFormat="1" ht="36" hidden="1" customHeight="1">
      <c r="A185" s="442" t="s">
        <v>502</v>
      </c>
      <c r="B185" s="332" t="s">
        <v>503</v>
      </c>
      <c r="C185" s="431"/>
      <c r="D185" s="431"/>
    </row>
    <row r="186" spans="1:4" s="55" customFormat="1" ht="42" customHeight="1">
      <c r="A186" s="442" t="s">
        <v>682</v>
      </c>
      <c r="B186" s="348" t="s">
        <v>681</v>
      </c>
      <c r="C186" s="431">
        <f>C187</f>
        <v>0</v>
      </c>
      <c r="D186" s="431">
        <f>D187</f>
        <v>0</v>
      </c>
    </row>
    <row r="187" spans="1:4" s="55" customFormat="1" ht="42" customHeight="1">
      <c r="A187" s="442" t="s">
        <v>680</v>
      </c>
      <c r="B187" s="348" t="s">
        <v>580</v>
      </c>
      <c r="C187" s="431">
        <v>0</v>
      </c>
      <c r="D187" s="431">
        <v>0</v>
      </c>
    </row>
    <row r="188" spans="1:4" s="55" customFormat="1" ht="42" customHeight="1">
      <c r="A188" s="442" t="s">
        <v>732</v>
      </c>
      <c r="B188" s="348" t="s">
        <v>733</v>
      </c>
      <c r="C188" s="431">
        <f>C189</f>
        <v>1000</v>
      </c>
      <c r="D188" s="431">
        <f>D189</f>
        <v>1000</v>
      </c>
    </row>
    <row r="189" spans="1:4" s="55" customFormat="1" ht="42" customHeight="1">
      <c r="A189" s="442" t="s">
        <v>730</v>
      </c>
      <c r="B189" s="348" t="s">
        <v>731</v>
      </c>
      <c r="C189" s="431">
        <v>1000</v>
      </c>
      <c r="D189" s="431">
        <v>1000</v>
      </c>
    </row>
    <row r="190" spans="1:4" s="55" customFormat="1" ht="42" customHeight="1">
      <c r="A190" s="442" t="s">
        <v>685</v>
      </c>
      <c r="B190" s="348" t="s">
        <v>658</v>
      </c>
      <c r="C190" s="431">
        <f>C191</f>
        <v>43000</v>
      </c>
      <c r="D190" s="431">
        <f>D191</f>
        <v>43000</v>
      </c>
    </row>
    <row r="191" spans="1:4" s="55" customFormat="1" ht="42" customHeight="1">
      <c r="A191" s="452" t="s">
        <v>686</v>
      </c>
      <c r="B191" s="348" t="s">
        <v>657</v>
      </c>
      <c r="C191" s="453">
        <v>43000</v>
      </c>
      <c r="D191" s="453">
        <v>43000</v>
      </c>
    </row>
    <row r="192" spans="1:4" s="55" customFormat="1" ht="0.75" customHeight="1" thickBot="1">
      <c r="A192" s="373" t="s">
        <v>729</v>
      </c>
      <c r="B192" s="418" t="s">
        <v>728</v>
      </c>
      <c r="C192" s="375">
        <f>C195+C216+C193</f>
        <v>0</v>
      </c>
      <c r="D192" s="375">
        <f>D195+D216+D193</f>
        <v>0</v>
      </c>
    </row>
    <row r="193" spans="1:20" s="55" customFormat="1" ht="65.25" hidden="1" customHeight="1" thickBot="1">
      <c r="A193" s="332" t="s">
        <v>797</v>
      </c>
      <c r="B193" s="465" t="s">
        <v>516</v>
      </c>
      <c r="C193" s="333">
        <f>C194</f>
        <v>0</v>
      </c>
      <c r="D193" s="333">
        <f>D194</f>
        <v>0</v>
      </c>
      <c r="E193" s="463"/>
      <c r="F193" s="463"/>
      <c r="G193" s="463"/>
      <c r="H193" s="463"/>
      <c r="I193" s="463"/>
      <c r="J193" s="463"/>
      <c r="K193" s="463"/>
      <c r="L193" s="463"/>
      <c r="M193" s="463"/>
      <c r="N193" s="463"/>
      <c r="O193" s="463"/>
      <c r="P193" s="463"/>
      <c r="Q193" s="463"/>
    </row>
    <row r="194" spans="1:20" s="55" customFormat="1" ht="54" hidden="1" customHeight="1" thickBot="1">
      <c r="A194" s="332" t="s">
        <v>796</v>
      </c>
      <c r="B194" s="367" t="s">
        <v>571</v>
      </c>
      <c r="C194" s="333">
        <v>0</v>
      </c>
      <c r="D194" s="333">
        <v>0</v>
      </c>
      <c r="E194" s="464"/>
      <c r="F194" s="463"/>
      <c r="G194" s="463"/>
      <c r="H194" s="463"/>
      <c r="I194" s="463"/>
      <c r="J194" s="463"/>
      <c r="K194" s="463"/>
      <c r="L194" s="463"/>
      <c r="M194" s="463"/>
      <c r="N194" s="463"/>
      <c r="O194" s="463"/>
      <c r="P194" s="463"/>
      <c r="Q194" s="463"/>
      <c r="R194" s="463"/>
      <c r="S194" s="463"/>
      <c r="T194" s="463"/>
    </row>
    <row r="195" spans="1:20" s="55" customFormat="1" ht="39.75" hidden="1" customHeight="1" thickBot="1">
      <c r="A195" s="332" t="s">
        <v>723</v>
      </c>
      <c r="B195" s="334" t="s">
        <v>722</v>
      </c>
      <c r="C195" s="333">
        <f>C196</f>
        <v>0</v>
      </c>
      <c r="D195" s="333">
        <f>D196</f>
        <v>0</v>
      </c>
    </row>
    <row r="196" spans="1:20" s="55" customFormat="1" ht="63" hidden="1" customHeight="1" thickBot="1">
      <c r="A196" s="332" t="s">
        <v>721</v>
      </c>
      <c r="B196" s="334" t="s">
        <v>720</v>
      </c>
      <c r="C196" s="333">
        <f>C197</f>
        <v>0</v>
      </c>
      <c r="D196" s="333">
        <f>D197</f>
        <v>0</v>
      </c>
    </row>
    <row r="197" spans="1:20" s="55" customFormat="1" ht="64.5" hidden="1" customHeight="1" thickBot="1">
      <c r="A197" s="332" t="s">
        <v>718</v>
      </c>
      <c r="B197" s="348" t="s">
        <v>719</v>
      </c>
      <c r="C197" s="333">
        <v>0</v>
      </c>
      <c r="D197" s="333">
        <v>0</v>
      </c>
    </row>
    <row r="198" spans="1:20" s="55" customFormat="1" ht="68.25" hidden="1" customHeight="1">
      <c r="A198" s="425" t="s">
        <v>509</v>
      </c>
      <c r="B198" s="349" t="s">
        <v>510</v>
      </c>
      <c r="C198" s="300">
        <f>C199</f>
        <v>0</v>
      </c>
      <c r="D198" s="300">
        <f>D199</f>
        <v>0</v>
      </c>
    </row>
    <row r="199" spans="1:20" s="55" customFormat="1" ht="60.75" hidden="1" customHeight="1">
      <c r="A199" s="425" t="s">
        <v>511</v>
      </c>
      <c r="B199" s="58" t="s">
        <v>512</v>
      </c>
      <c r="C199" s="300"/>
      <c r="D199" s="300"/>
    </row>
    <row r="200" spans="1:20" s="55" customFormat="1" ht="29.25" hidden="1" customHeight="1">
      <c r="A200" s="424" t="s">
        <v>513</v>
      </c>
      <c r="B200" s="57" t="s">
        <v>514</v>
      </c>
      <c r="C200" s="299">
        <f>C204</f>
        <v>0</v>
      </c>
      <c r="D200" s="299">
        <f>D204</f>
        <v>0</v>
      </c>
    </row>
    <row r="201" spans="1:20" s="55" customFormat="1" ht="60.75" hidden="1">
      <c r="A201" s="425" t="s">
        <v>515</v>
      </c>
      <c r="B201" s="58" t="s">
        <v>516</v>
      </c>
      <c r="C201" s="299">
        <f>C202</f>
        <v>0</v>
      </c>
      <c r="D201" s="299">
        <f>D202</f>
        <v>0</v>
      </c>
    </row>
    <row r="202" spans="1:20" s="55" customFormat="1" ht="60.75" hidden="1">
      <c r="A202" s="425" t="s">
        <v>517</v>
      </c>
      <c r="B202" s="58" t="s">
        <v>518</v>
      </c>
      <c r="C202" s="300"/>
      <c r="D202" s="300"/>
    </row>
    <row r="203" spans="1:20" s="55" customFormat="1" ht="60.75" hidden="1">
      <c r="A203" s="425" t="s">
        <v>519</v>
      </c>
      <c r="B203" s="79" t="s">
        <v>520</v>
      </c>
      <c r="C203" s="299">
        <f>C204</f>
        <v>0</v>
      </c>
      <c r="D203" s="299">
        <f>D204</f>
        <v>0</v>
      </c>
    </row>
    <row r="204" spans="1:20" s="55" customFormat="1" ht="57" hidden="1" customHeight="1">
      <c r="A204" s="425" t="s">
        <v>515</v>
      </c>
      <c r="B204" s="58" t="s">
        <v>516</v>
      </c>
      <c r="C204" s="300">
        <f>C205</f>
        <v>0</v>
      </c>
      <c r="D204" s="300">
        <f>D205</f>
        <v>0</v>
      </c>
    </row>
    <row r="205" spans="1:20" s="55" customFormat="1" ht="57" hidden="1" customHeight="1">
      <c r="A205" s="425" t="s">
        <v>517</v>
      </c>
      <c r="B205" s="58" t="s">
        <v>571</v>
      </c>
      <c r="C205" s="300">
        <v>0</v>
      </c>
      <c r="D205" s="300">
        <v>0</v>
      </c>
    </row>
    <row r="206" spans="1:20" s="55" customFormat="1" ht="31.5" hidden="1" customHeight="1">
      <c r="A206" s="424" t="s">
        <v>587</v>
      </c>
      <c r="B206" s="57" t="s">
        <v>537</v>
      </c>
      <c r="C206" s="299">
        <f>C207</f>
        <v>0</v>
      </c>
      <c r="D206" s="299">
        <f>D207</f>
        <v>0</v>
      </c>
    </row>
    <row r="207" spans="1:20" s="55" customFormat="1" ht="31.5" hidden="1" customHeight="1">
      <c r="A207" s="425" t="s">
        <v>588</v>
      </c>
      <c r="B207" s="58" t="s">
        <v>586</v>
      </c>
      <c r="C207" s="300">
        <f>C208</f>
        <v>0</v>
      </c>
      <c r="D207" s="300">
        <f>D208</f>
        <v>0</v>
      </c>
    </row>
    <row r="208" spans="1:20" s="55" customFormat="1" ht="33" hidden="1" customHeight="1">
      <c r="A208" s="425" t="s">
        <v>585</v>
      </c>
      <c r="B208" s="58" t="s">
        <v>586</v>
      </c>
      <c r="C208" s="300">
        <v>0</v>
      </c>
      <c r="D208" s="300">
        <v>0</v>
      </c>
    </row>
    <row r="209" spans="1:4" s="55" customFormat="1" ht="23.25" hidden="1" customHeight="1">
      <c r="A209" s="425" t="s">
        <v>521</v>
      </c>
      <c r="B209" s="58" t="s">
        <v>522</v>
      </c>
      <c r="C209" s="300"/>
      <c r="D209" s="300"/>
    </row>
    <row r="210" spans="1:4" s="55" customFormat="1" ht="21.75" hidden="1" customHeight="1">
      <c r="A210" s="425" t="s">
        <v>523</v>
      </c>
      <c r="B210" s="58" t="s">
        <v>524</v>
      </c>
      <c r="C210" s="299"/>
      <c r="D210" s="299"/>
    </row>
    <row r="211" spans="1:4" s="55" customFormat="1" ht="19.5" hidden="1" customHeight="1">
      <c r="A211" s="425" t="s">
        <v>525</v>
      </c>
      <c r="B211" s="58" t="s">
        <v>526</v>
      </c>
      <c r="C211" s="300"/>
      <c r="D211" s="300"/>
    </row>
    <row r="212" spans="1:4" s="67" customFormat="1" ht="20.25" hidden="1" customHeight="1">
      <c r="A212" s="436" t="s">
        <v>527</v>
      </c>
      <c r="B212" s="66" t="s">
        <v>528</v>
      </c>
      <c r="C212" s="299">
        <f>C213</f>
        <v>0</v>
      </c>
      <c r="D212" s="299">
        <f>D213</f>
        <v>0</v>
      </c>
    </row>
    <row r="213" spans="1:4" s="67" customFormat="1" ht="21.75" hidden="1" customHeight="1">
      <c r="A213" s="436" t="s">
        <v>529</v>
      </c>
      <c r="B213" s="66" t="s">
        <v>530</v>
      </c>
      <c r="C213" s="300"/>
      <c r="D213" s="300"/>
    </row>
    <row r="214" spans="1:4" s="67" customFormat="1" ht="19.5" hidden="1" customHeight="1">
      <c r="A214" s="425" t="s">
        <v>531</v>
      </c>
      <c r="B214" s="80" t="s">
        <v>532</v>
      </c>
      <c r="C214" s="299">
        <f>C215</f>
        <v>0</v>
      </c>
      <c r="D214" s="299">
        <f>D215</f>
        <v>0</v>
      </c>
    </row>
    <row r="215" spans="1:4" s="67" customFormat="1" ht="23.25" hidden="1" customHeight="1">
      <c r="A215" s="425" t="s">
        <v>533</v>
      </c>
      <c r="B215" s="80" t="s">
        <v>534</v>
      </c>
      <c r="C215" s="300"/>
      <c r="D215" s="300"/>
    </row>
    <row r="216" spans="1:4" s="55" customFormat="1" ht="26.25" hidden="1" customHeight="1" thickBot="1">
      <c r="A216" s="425" t="s">
        <v>795</v>
      </c>
      <c r="B216" s="462" t="s">
        <v>535</v>
      </c>
      <c r="C216" s="299">
        <f>C217</f>
        <v>0</v>
      </c>
      <c r="D216" s="299">
        <f>D217</f>
        <v>0</v>
      </c>
    </row>
    <row r="217" spans="1:4" s="55" customFormat="1" ht="29.25" hidden="1" customHeight="1" thickBot="1">
      <c r="A217" s="425" t="s">
        <v>794</v>
      </c>
      <c r="B217" s="461" t="s">
        <v>606</v>
      </c>
      <c r="C217" s="300">
        <v>0</v>
      </c>
      <c r="D217" s="300">
        <v>0</v>
      </c>
    </row>
    <row r="218" spans="1:4" s="55" customFormat="1" ht="40.5" hidden="1" customHeight="1" thickBot="1">
      <c r="A218" s="373" t="s">
        <v>793</v>
      </c>
      <c r="B218" s="460" t="s">
        <v>792</v>
      </c>
      <c r="C218" s="299">
        <f>C219</f>
        <v>0</v>
      </c>
      <c r="D218" s="299">
        <f>D219</f>
        <v>0</v>
      </c>
    </row>
    <row r="219" spans="1:4" s="55" customFormat="1" ht="37.5" hidden="1" customHeight="1" thickBot="1">
      <c r="A219" s="442" t="s">
        <v>791</v>
      </c>
      <c r="B219" s="348" t="s">
        <v>790</v>
      </c>
      <c r="C219" s="431">
        <f>C220</f>
        <v>0</v>
      </c>
      <c r="D219" s="431">
        <f>D220</f>
        <v>0</v>
      </c>
    </row>
    <row r="220" spans="1:4" s="55" customFormat="1" ht="102" hidden="1" customHeight="1" thickBot="1">
      <c r="A220" s="425" t="s">
        <v>789</v>
      </c>
      <c r="B220" s="459" t="s">
        <v>788</v>
      </c>
      <c r="C220" s="300">
        <v>0</v>
      </c>
      <c r="D220" s="300">
        <v>0</v>
      </c>
    </row>
    <row r="221" spans="1:4" s="55" customFormat="1" ht="21.75" hidden="1" customHeight="1" thickBot="1">
      <c r="A221" s="424" t="s">
        <v>536</v>
      </c>
      <c r="B221" s="57" t="s">
        <v>537</v>
      </c>
      <c r="C221" s="299">
        <f>C222</f>
        <v>0</v>
      </c>
      <c r="D221" s="299">
        <f>D222</f>
        <v>0</v>
      </c>
    </row>
    <row r="222" spans="1:4" s="55" customFormat="1" ht="21.75" hidden="1" customHeight="1" thickBot="1">
      <c r="A222" s="425" t="s">
        <v>538</v>
      </c>
      <c r="B222" s="58" t="s">
        <v>539</v>
      </c>
      <c r="C222" s="300">
        <f>C223</f>
        <v>0</v>
      </c>
      <c r="D222" s="300">
        <f>D223</f>
        <v>0</v>
      </c>
    </row>
    <row r="223" spans="1:4" s="55" customFormat="1" ht="21.75" hidden="1" customHeight="1" thickBot="1">
      <c r="A223" s="425" t="s">
        <v>540</v>
      </c>
      <c r="B223" s="58" t="s">
        <v>539</v>
      </c>
      <c r="C223" s="454"/>
      <c r="D223" s="454"/>
    </row>
    <row r="224" spans="1:4" s="55" customFormat="1" ht="23.25" customHeight="1">
      <c r="A224" s="444" t="s">
        <v>541</v>
      </c>
      <c r="B224" s="445" t="s">
        <v>542</v>
      </c>
      <c r="C224" s="455">
        <f>C17+C117</f>
        <v>34969000</v>
      </c>
      <c r="D224" s="455">
        <f>D17+D117</f>
        <v>36631900</v>
      </c>
    </row>
    <row r="225" spans="1:4" s="55" customFormat="1" ht="12.75" hidden="1" customHeight="1">
      <c r="A225" s="81"/>
      <c r="B225" s="81" t="s">
        <v>543</v>
      </c>
      <c r="C225" s="81"/>
      <c r="D225" s="82"/>
    </row>
    <row r="226" spans="1:4" s="55" customFormat="1" ht="20.25" hidden="1">
      <c r="A226" s="81"/>
      <c r="B226" s="81" t="s">
        <v>544</v>
      </c>
      <c r="C226" s="81"/>
      <c r="D226" s="82"/>
    </row>
    <row r="227" spans="1:4" s="55" customFormat="1" ht="20.25" hidden="1">
      <c r="A227" s="81"/>
      <c r="B227" s="81" t="s">
        <v>545</v>
      </c>
      <c r="C227" s="81"/>
      <c r="D227" s="82"/>
    </row>
    <row r="228" spans="1:4" s="55" customFormat="1" ht="20.25" hidden="1">
      <c r="A228" s="81"/>
      <c r="B228" s="81" t="s">
        <v>546</v>
      </c>
      <c r="C228" s="81"/>
      <c r="D228" s="82"/>
    </row>
    <row r="229" spans="1:4" s="55" customFormat="1" ht="20.25" hidden="1">
      <c r="A229" s="81"/>
      <c r="B229" s="81" t="s">
        <v>547</v>
      </c>
      <c r="C229" s="81"/>
      <c r="D229" s="82"/>
    </row>
    <row r="230" spans="1:4" s="55" customFormat="1" ht="20.25" hidden="1">
      <c r="A230" s="81"/>
      <c r="B230" s="81" t="s">
        <v>548</v>
      </c>
      <c r="C230" s="81"/>
      <c r="D230" s="82"/>
    </row>
    <row r="231" spans="1:4" s="55" customFormat="1" ht="20.25" hidden="1">
      <c r="A231" s="81"/>
      <c r="B231" s="81"/>
      <c r="C231" s="81"/>
      <c r="D231" s="82"/>
    </row>
    <row r="232" spans="1:4" s="55" customFormat="1" ht="20.25" hidden="1">
      <c r="A232" s="81"/>
      <c r="B232" s="81" t="s">
        <v>549</v>
      </c>
      <c r="C232" s="81"/>
      <c r="D232" s="83"/>
    </row>
    <row r="233" spans="1:4" s="55" customFormat="1" ht="20.25" hidden="1">
      <c r="A233" s="81"/>
      <c r="B233" s="84" t="s">
        <v>550</v>
      </c>
      <c r="C233" s="84"/>
      <c r="D233" s="83"/>
    </row>
    <row r="234" spans="1:4" ht="18.75">
      <c r="A234" s="4"/>
      <c r="B234" s="4"/>
      <c r="C234" s="4"/>
      <c r="D234" s="52"/>
    </row>
  </sheetData>
  <sheetProtection selectLockedCells="1" selectUnlockedCells="1"/>
  <mergeCells count="4">
    <mergeCell ref="B9:D9"/>
    <mergeCell ref="A12:D12"/>
    <mergeCell ref="A13:D13"/>
    <mergeCell ref="A14:D14"/>
  </mergeCells>
  <pageMargins left="0.78740157480314965" right="0.39370078740157483" top="0.19685039370078741" bottom="0.39370078740157483" header="0.51181102362204722" footer="0.51181102362204722"/>
  <pageSetup paperSize="9" scale="4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zoomScaleNormal="80" workbookViewId="0">
      <selection activeCell="G15" sqref="G15"/>
    </sheetView>
  </sheetViews>
  <sheetFormatPr defaultRowHeight="12.75"/>
  <cols>
    <col min="1" max="1" width="17.28515625" style="85" customWidth="1"/>
    <col min="2" max="2" width="32.7109375" style="85" customWidth="1"/>
    <col min="3" max="3" width="70.140625" style="86" customWidth="1"/>
    <col min="4" max="16384" width="9.140625" style="85"/>
  </cols>
  <sheetData>
    <row r="1" spans="1:7" s="87" customFormat="1" ht="14.25" customHeight="1">
      <c r="B1" s="120" t="s">
        <v>558</v>
      </c>
      <c r="C1" s="310"/>
    </row>
    <row r="2" spans="1:7" s="87" customFormat="1" ht="18" customHeight="1">
      <c r="B2" s="120" t="s">
        <v>912</v>
      </c>
      <c r="C2" s="310"/>
    </row>
    <row r="3" spans="1:7" s="87" customFormat="1" ht="18" customHeight="1">
      <c r="B3" s="560" t="s">
        <v>572</v>
      </c>
      <c r="C3" s="560"/>
    </row>
    <row r="4" spans="1:7" s="87" customFormat="1" ht="17.25" customHeight="1">
      <c r="B4" s="120" t="s">
        <v>576</v>
      </c>
      <c r="C4" s="310"/>
    </row>
    <row r="5" spans="1:7" s="87" customFormat="1" ht="17.25" customHeight="1">
      <c r="B5" s="561" t="s">
        <v>573</v>
      </c>
      <c r="C5" s="561"/>
    </row>
    <row r="6" spans="1:7" s="87" customFormat="1" ht="18.75" customHeight="1">
      <c r="B6" s="560" t="s">
        <v>871</v>
      </c>
      <c r="C6" s="560"/>
    </row>
    <row r="7" spans="1:7" s="87" customFormat="1" ht="21.75" customHeight="1">
      <c r="B7" s="120" t="s">
        <v>872</v>
      </c>
      <c r="C7" s="310"/>
    </row>
    <row r="8" spans="1:7" s="87" customFormat="1" ht="21.75" customHeight="1">
      <c r="B8" s="120"/>
      <c r="C8" s="120" t="s">
        <v>923</v>
      </c>
      <c r="D8" s="5"/>
      <c r="E8" s="5"/>
      <c r="F8" s="5"/>
    </row>
    <row r="9" spans="1:7" ht="16.5">
      <c r="A9" s="89"/>
      <c r="B9" s="311"/>
      <c r="C9" s="312"/>
      <c r="D9" s="91"/>
      <c r="E9" s="91"/>
      <c r="F9" s="91"/>
      <c r="G9" s="92" t="s">
        <v>168</v>
      </c>
    </row>
    <row r="10" spans="1:7" s="93" customFormat="1" ht="47.25" customHeight="1">
      <c r="A10" s="550" t="s">
        <v>0</v>
      </c>
      <c r="B10" s="550"/>
      <c r="C10" s="550"/>
    </row>
    <row r="11" spans="1:7" s="93" customFormat="1" ht="15.75">
      <c r="A11" s="94"/>
      <c r="B11" s="94"/>
      <c r="C11" s="95" t="s">
        <v>168</v>
      </c>
    </row>
    <row r="12" spans="1:7" s="96" customFormat="1" ht="34.5" customHeight="1">
      <c r="A12" s="562" t="s">
        <v>1</v>
      </c>
      <c r="B12" s="562"/>
      <c r="C12" s="562" t="s">
        <v>172</v>
      </c>
    </row>
    <row r="13" spans="1:7" s="96" customFormat="1" ht="33" customHeight="1">
      <c r="A13" s="305" t="s">
        <v>2</v>
      </c>
      <c r="B13" s="305" t="s">
        <v>3</v>
      </c>
      <c r="C13" s="562"/>
    </row>
    <row r="14" spans="1:7" s="97" customFormat="1" ht="35.25" customHeight="1">
      <c r="A14" s="306" t="s">
        <v>4</v>
      </c>
      <c r="B14" s="559" t="s">
        <v>5</v>
      </c>
      <c r="C14" s="559"/>
    </row>
    <row r="15" spans="1:7" s="97" customFormat="1" ht="72.75" customHeight="1">
      <c r="A15" s="335"/>
      <c r="B15" s="419" t="s">
        <v>913</v>
      </c>
      <c r="C15" s="420" t="s">
        <v>6</v>
      </c>
    </row>
    <row r="16" spans="1:7" s="97" customFormat="1" ht="73.5" customHeight="1">
      <c r="A16" s="335"/>
      <c r="B16" s="421" t="s">
        <v>7</v>
      </c>
      <c r="C16" s="309" t="s">
        <v>570</v>
      </c>
    </row>
    <row r="17" spans="1:9" s="97" customFormat="1" ht="35.25" customHeight="1">
      <c r="A17" s="335"/>
      <c r="B17" s="421" t="s">
        <v>8</v>
      </c>
      <c r="C17" s="309" t="s">
        <v>674</v>
      </c>
    </row>
    <row r="18" spans="1:9" s="97" customFormat="1" ht="35.25" customHeight="1">
      <c r="A18" s="335"/>
      <c r="B18" s="421" t="s">
        <v>659</v>
      </c>
      <c r="C18" s="309" t="s">
        <v>660</v>
      </c>
    </row>
    <row r="19" spans="1:9" s="97" customFormat="1" ht="102.75" customHeight="1">
      <c r="A19" s="335"/>
      <c r="B19" s="421" t="s">
        <v>9</v>
      </c>
      <c r="C19" s="309" t="s">
        <v>578</v>
      </c>
      <c r="H19" s="345"/>
      <c r="I19" s="345"/>
    </row>
    <row r="20" spans="1:9" s="97" customFormat="1" ht="99.75" customHeight="1">
      <c r="A20" s="335"/>
      <c r="B20" s="421" t="s">
        <v>10</v>
      </c>
      <c r="C20" s="309" t="s">
        <v>577</v>
      </c>
    </row>
    <row r="21" spans="1:9" s="97" customFormat="1" ht="67.5" customHeight="1">
      <c r="A21" s="335"/>
      <c r="B21" s="421" t="s">
        <v>914</v>
      </c>
      <c r="C21" s="548" t="s">
        <v>915</v>
      </c>
    </row>
    <row r="22" spans="1:9" s="97" customFormat="1" ht="68.25" customHeight="1">
      <c r="A22" s="335"/>
      <c r="B22" s="421" t="s">
        <v>916</v>
      </c>
      <c r="C22" s="309" t="s">
        <v>917</v>
      </c>
    </row>
    <row r="23" spans="1:9" s="97" customFormat="1" ht="52.5" customHeight="1">
      <c r="A23" s="335"/>
      <c r="B23" s="421" t="s">
        <v>918</v>
      </c>
      <c r="C23" s="309" t="s">
        <v>919</v>
      </c>
    </row>
    <row r="24" spans="1:9" s="97" customFormat="1" ht="54" customHeight="1">
      <c r="A24" s="335"/>
      <c r="B24" s="549" t="s">
        <v>920</v>
      </c>
      <c r="C24" s="309" t="s">
        <v>904</v>
      </c>
    </row>
    <row r="25" spans="1:9" s="97" customFormat="1" ht="36.75" customHeight="1">
      <c r="A25" s="336"/>
      <c r="B25" s="422" t="s">
        <v>11</v>
      </c>
      <c r="C25" s="309" t="s">
        <v>579</v>
      </c>
    </row>
    <row r="26" spans="1:9" s="97" customFormat="1" ht="75.75" customHeight="1">
      <c r="A26" s="337"/>
      <c r="B26" s="423" t="s">
        <v>12</v>
      </c>
      <c r="C26" s="309" t="s">
        <v>676</v>
      </c>
    </row>
    <row r="27" spans="1:9" s="97" customFormat="1" ht="23.25" customHeight="1">
      <c r="A27" s="335"/>
      <c r="B27" s="421" t="s">
        <v>13</v>
      </c>
      <c r="C27" s="309" t="s">
        <v>921</v>
      </c>
    </row>
    <row r="28" spans="1:9" s="97" customFormat="1" ht="42" customHeight="1">
      <c r="A28" s="335"/>
      <c r="B28" s="421" t="s">
        <v>678</v>
      </c>
      <c r="C28" s="309" t="s">
        <v>605</v>
      </c>
    </row>
    <row r="29" spans="1:9" s="97" customFormat="1" ht="42" customHeight="1">
      <c r="A29" s="335"/>
      <c r="B29" s="421" t="s">
        <v>910</v>
      </c>
      <c r="C29" s="309" t="s">
        <v>820</v>
      </c>
    </row>
    <row r="30" spans="1:9" s="97" customFormat="1" ht="39" customHeight="1">
      <c r="A30" s="335"/>
      <c r="B30" s="421" t="s">
        <v>922</v>
      </c>
      <c r="C30" s="309" t="s">
        <v>802</v>
      </c>
    </row>
    <row r="31" spans="1:9" s="97" customFormat="1" ht="70.5" customHeight="1">
      <c r="A31" s="335"/>
      <c r="B31" s="421" t="s">
        <v>911</v>
      </c>
      <c r="C31" s="309" t="s">
        <v>798</v>
      </c>
    </row>
    <row r="32" spans="1:9" s="97" customFormat="1" ht="42" customHeight="1">
      <c r="A32" s="335"/>
      <c r="B32" s="421" t="s">
        <v>787</v>
      </c>
      <c r="C32" s="309" t="s">
        <v>786</v>
      </c>
    </row>
    <row r="33" spans="1:3" s="97" customFormat="1" ht="53.25" customHeight="1">
      <c r="A33" s="335"/>
      <c r="B33" s="421" t="s">
        <v>679</v>
      </c>
      <c r="C33" s="309" t="s">
        <v>580</v>
      </c>
    </row>
    <row r="34" spans="1:3" s="97" customFormat="1" ht="38.25" customHeight="1">
      <c r="A34" s="335"/>
      <c r="B34" s="421" t="s">
        <v>687</v>
      </c>
      <c r="C34" s="309" t="s">
        <v>657</v>
      </c>
    </row>
    <row r="35" spans="1:3" s="97" customFormat="1" ht="69.75" customHeight="1">
      <c r="A35" s="335"/>
      <c r="B35" s="421" t="s">
        <v>689</v>
      </c>
      <c r="C35" s="309" t="s">
        <v>581</v>
      </c>
    </row>
    <row r="36" spans="1:3" s="97" customFormat="1" ht="52.5" customHeight="1">
      <c r="A36" s="335"/>
      <c r="B36" s="421" t="s">
        <v>688</v>
      </c>
      <c r="C36" s="309" t="s">
        <v>571</v>
      </c>
    </row>
    <row r="37" spans="1:3" s="97" customFormat="1" ht="39" customHeight="1">
      <c r="A37" s="335"/>
      <c r="B37" s="421" t="s">
        <v>690</v>
      </c>
      <c r="C37" s="309" t="s">
        <v>606</v>
      </c>
    </row>
    <row r="38" spans="1:3" s="97" customFormat="1" ht="41.25" customHeight="1">
      <c r="A38" s="335"/>
      <c r="B38" s="421" t="s">
        <v>691</v>
      </c>
      <c r="C38" s="309" t="s">
        <v>602</v>
      </c>
    </row>
    <row r="39" spans="1:3" s="97" customFormat="1" ht="103.5" customHeight="1">
      <c r="A39" s="335"/>
      <c r="B39" s="421" t="s">
        <v>692</v>
      </c>
      <c r="C39" s="309" t="s">
        <v>582</v>
      </c>
    </row>
    <row r="40" spans="1:3" s="97" customFormat="1" ht="71.25" customHeight="1">
      <c r="A40" s="335"/>
      <c r="B40" s="421" t="s">
        <v>693</v>
      </c>
      <c r="C40" s="309" t="s">
        <v>583</v>
      </c>
    </row>
    <row r="41" spans="1:3" s="97" customFormat="1" ht="58.5" customHeight="1">
      <c r="A41" s="336"/>
      <c r="B41" s="422" t="s">
        <v>694</v>
      </c>
      <c r="C41" s="309" t="s">
        <v>607</v>
      </c>
    </row>
  </sheetData>
  <sheetProtection selectLockedCells="1" selectUnlockedCells="1"/>
  <mergeCells count="7">
    <mergeCell ref="B14:C14"/>
    <mergeCell ref="B3:C3"/>
    <mergeCell ref="B5:C5"/>
    <mergeCell ref="B6:C6"/>
    <mergeCell ref="A10:C10"/>
    <mergeCell ref="A12:B12"/>
    <mergeCell ref="C12:C13"/>
  </mergeCells>
  <pageMargins left="0" right="0" top="0.39374999999999999" bottom="0" header="0.51180555555555551" footer="0.51180555555555551"/>
  <pageSetup paperSize="9" scale="85" firstPageNumber="0" orientation="portrait" horizontalDpi="300" verticalDpi="300" r:id="rId1"/>
  <headerFooter alignWithMargins="0"/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J21"/>
  <sheetViews>
    <sheetView view="pageBreakPreview" topLeftCell="A4" zoomScaleNormal="80" workbookViewId="0">
      <selection activeCell="G15" sqref="G15"/>
    </sheetView>
  </sheetViews>
  <sheetFormatPr defaultRowHeight="12.75"/>
  <cols>
    <col min="1" max="1" width="10" style="85" customWidth="1"/>
    <col min="2" max="2" width="32.7109375" style="85" customWidth="1"/>
    <col min="3" max="3" width="70.140625" style="86" customWidth="1"/>
    <col min="4" max="16384" width="9.140625" style="85"/>
  </cols>
  <sheetData>
    <row r="1" spans="1:10" s="87" customFormat="1" ht="14.25" customHeight="1">
      <c r="B1" s="120" t="s">
        <v>626</v>
      </c>
      <c r="C1" s="310"/>
    </row>
    <row r="2" spans="1:10" s="87" customFormat="1" ht="18" customHeight="1">
      <c r="B2" s="120" t="s">
        <v>754</v>
      </c>
      <c r="C2" s="310"/>
    </row>
    <row r="3" spans="1:10" s="87" customFormat="1" ht="18" customHeight="1">
      <c r="B3" s="560" t="s">
        <v>572</v>
      </c>
      <c r="C3" s="560"/>
    </row>
    <row r="4" spans="1:10" s="87" customFormat="1" ht="17.25" customHeight="1">
      <c r="B4" s="120" t="s">
        <v>576</v>
      </c>
      <c r="C4" s="310"/>
    </row>
    <row r="5" spans="1:10" s="87" customFormat="1" ht="17.25" customHeight="1">
      <c r="B5" s="561" t="s">
        <v>573</v>
      </c>
      <c r="C5" s="561"/>
    </row>
    <row r="6" spans="1:10" s="87" customFormat="1" ht="18.75" customHeight="1">
      <c r="B6" s="560" t="s">
        <v>871</v>
      </c>
      <c r="C6" s="560"/>
    </row>
    <row r="7" spans="1:10" s="87" customFormat="1" ht="21.75" customHeight="1">
      <c r="B7" s="120" t="s">
        <v>872</v>
      </c>
      <c r="C7" s="310"/>
    </row>
    <row r="8" spans="1:10" s="87" customFormat="1" ht="21.75" customHeight="1">
      <c r="B8" s="120" t="s">
        <v>656</v>
      </c>
      <c r="C8" s="120" t="s">
        <v>873</v>
      </c>
      <c r="D8" s="5"/>
      <c r="E8" s="5"/>
      <c r="F8" s="5"/>
    </row>
    <row r="9" spans="1:10" ht="15.75">
      <c r="A9" s="89"/>
      <c r="B9" s="89"/>
      <c r="C9" s="90"/>
      <c r="D9" s="91"/>
      <c r="E9" s="91"/>
      <c r="F9" s="91"/>
      <c r="G9" s="92" t="s">
        <v>168</v>
      </c>
    </row>
    <row r="10" spans="1:10" s="93" customFormat="1" ht="63.75" customHeight="1">
      <c r="A10" s="550" t="s">
        <v>624</v>
      </c>
      <c r="B10" s="550"/>
      <c r="C10" s="550"/>
    </row>
    <row r="11" spans="1:10" s="93" customFormat="1" ht="15.75">
      <c r="A11" s="94"/>
      <c r="B11" s="94"/>
      <c r="C11" s="95" t="s">
        <v>168</v>
      </c>
    </row>
    <row r="12" spans="1:10" s="96" customFormat="1" ht="34.5" customHeight="1">
      <c r="A12" s="562" t="s">
        <v>1</v>
      </c>
      <c r="B12" s="562"/>
      <c r="C12" s="562" t="s">
        <v>612</v>
      </c>
      <c r="I12" s="304"/>
    </row>
    <row r="13" spans="1:10" s="96" customFormat="1" ht="57.75" customHeight="1">
      <c r="A13" s="305" t="s">
        <v>2</v>
      </c>
      <c r="B13" s="305" t="s">
        <v>613</v>
      </c>
      <c r="C13" s="562"/>
      <c r="J13" s="304"/>
    </row>
    <row r="14" spans="1:10" s="97" customFormat="1" ht="35.25" customHeight="1">
      <c r="A14" s="306" t="s">
        <v>4</v>
      </c>
      <c r="B14" s="559" t="s">
        <v>5</v>
      </c>
      <c r="C14" s="559"/>
    </row>
    <row r="15" spans="1:10" s="97" customFormat="1" ht="28.5" customHeight="1">
      <c r="A15" s="307"/>
      <c r="B15" s="308" t="s">
        <v>608</v>
      </c>
      <c r="C15" s="309" t="s">
        <v>609</v>
      </c>
    </row>
    <row r="16" spans="1:10" s="97" customFormat="1" ht="29.25" customHeight="1">
      <c r="A16" s="307"/>
      <c r="B16" s="308" t="s">
        <v>610</v>
      </c>
      <c r="C16" s="309" t="s">
        <v>611</v>
      </c>
      <c r="J16" s="97" t="s">
        <v>625</v>
      </c>
    </row>
    <row r="17" spans="1:3" s="97" customFormat="1" ht="30" customHeight="1">
      <c r="A17" s="307"/>
      <c r="B17" s="308" t="s">
        <v>614</v>
      </c>
      <c r="C17" s="309" t="s">
        <v>615</v>
      </c>
    </row>
    <row r="18" spans="1:3" s="97" customFormat="1" ht="35.25" customHeight="1">
      <c r="A18" s="307"/>
      <c r="B18" s="308" t="s">
        <v>616</v>
      </c>
      <c r="C18" s="309" t="s">
        <v>623</v>
      </c>
    </row>
    <row r="19" spans="1:3" s="97" customFormat="1" ht="29.25" customHeight="1">
      <c r="A19" s="307"/>
      <c r="B19" s="308" t="s">
        <v>617</v>
      </c>
      <c r="C19" s="309" t="s">
        <v>618</v>
      </c>
    </row>
    <row r="20" spans="1:3" s="97" customFormat="1" ht="33" customHeight="1">
      <c r="A20" s="307"/>
      <c r="B20" s="308" t="s">
        <v>619</v>
      </c>
      <c r="C20" s="309" t="s">
        <v>620</v>
      </c>
    </row>
    <row r="21" spans="1:3" s="97" customFormat="1" ht="33" customHeight="1">
      <c r="A21" s="307"/>
      <c r="B21" s="308" t="s">
        <v>621</v>
      </c>
      <c r="C21" s="309" t="s">
        <v>622</v>
      </c>
    </row>
  </sheetData>
  <sheetProtection selectLockedCells="1" selectUnlockedCells="1"/>
  <mergeCells count="7">
    <mergeCell ref="B14:C14"/>
    <mergeCell ref="B3:C3"/>
    <mergeCell ref="B5:C5"/>
    <mergeCell ref="B6:C6"/>
    <mergeCell ref="A10:C10"/>
    <mergeCell ref="A12:B12"/>
    <mergeCell ref="C12:C13"/>
  </mergeCells>
  <pageMargins left="1.1811023622047245" right="0.59055118110236227" top="0.59055118110236227" bottom="0.59055118110236227" header="0.51181102362204722" footer="0.51181102362204722"/>
  <pageSetup paperSize="9" scale="74" firstPageNumber="0" orientation="portrait" horizontalDpi="300" verticalDpi="300" r:id="rId1"/>
  <headerFooter alignWithMargins="0"/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L227"/>
  <sheetViews>
    <sheetView view="pageBreakPreview" topLeftCell="A212" zoomScaleNormal="80" workbookViewId="0">
      <selection activeCell="A201" sqref="A201"/>
    </sheetView>
  </sheetViews>
  <sheetFormatPr defaultRowHeight="12.75"/>
  <cols>
    <col min="1" max="1" width="77.28515625" customWidth="1"/>
    <col min="2" max="2" width="9.5703125" style="98" customWidth="1"/>
    <col min="3" max="3" width="8" style="99" customWidth="1"/>
    <col min="4" max="4" width="7.140625" style="99" customWidth="1"/>
    <col min="5" max="5" width="17.140625" style="99" customWidth="1"/>
    <col min="6" max="6" width="8.7109375" style="99" customWidth="1"/>
    <col min="7" max="7" width="24.140625" style="100" customWidth="1"/>
    <col min="9" max="9" width="16.28515625" customWidth="1"/>
    <col min="10" max="10" width="1.42578125" customWidth="1"/>
    <col min="11" max="12" width="9.140625" hidden="1" customWidth="1"/>
  </cols>
  <sheetData>
    <row r="1" spans="1:9" ht="18.75">
      <c r="A1" t="s">
        <v>168</v>
      </c>
      <c r="B1" s="120"/>
      <c r="C1" s="5" t="s">
        <v>876</v>
      </c>
      <c r="D1" s="101"/>
      <c r="E1" s="101"/>
      <c r="F1" s="101"/>
      <c r="G1" s="101"/>
      <c r="H1" s="101"/>
    </row>
    <row r="2" spans="1:9" ht="18.75">
      <c r="B2" s="120"/>
      <c r="C2" s="5" t="s">
        <v>759</v>
      </c>
      <c r="D2" s="101"/>
      <c r="E2" s="101"/>
      <c r="F2" s="101"/>
      <c r="G2" s="355"/>
      <c r="H2" s="355"/>
      <c r="I2" s="354"/>
    </row>
    <row r="3" spans="1:9" ht="18.75">
      <c r="B3" s="120"/>
      <c r="C3" s="5" t="s">
        <v>756</v>
      </c>
      <c r="D3" s="101"/>
      <c r="E3" s="101"/>
      <c r="F3" s="101"/>
      <c r="G3" s="356"/>
      <c r="H3" s="356"/>
      <c r="I3" s="354"/>
    </row>
    <row r="4" spans="1:9" ht="18.75">
      <c r="B4" s="120"/>
      <c r="C4" s="5" t="s">
        <v>760</v>
      </c>
      <c r="D4" s="101"/>
      <c r="E4" s="101"/>
      <c r="F4" s="101"/>
      <c r="G4" s="355"/>
      <c r="H4" s="355"/>
      <c r="I4" s="358"/>
    </row>
    <row r="5" spans="1:9" ht="18.75">
      <c r="B5" s="120"/>
      <c r="C5" s="5" t="s">
        <v>758</v>
      </c>
      <c r="D5" s="101"/>
      <c r="E5" s="101"/>
      <c r="F5" s="101"/>
      <c r="G5" s="355"/>
      <c r="H5" s="355"/>
      <c r="I5" s="358"/>
    </row>
    <row r="6" spans="1:9" ht="18.75">
      <c r="B6" s="120"/>
      <c r="C6" s="2" t="s">
        <v>874</v>
      </c>
      <c r="D6" s="101"/>
      <c r="E6" s="101"/>
      <c r="F6" s="101"/>
      <c r="G6" s="359"/>
      <c r="H6" s="359"/>
      <c r="I6" s="359"/>
    </row>
    <row r="7" spans="1:9" ht="18.75">
      <c r="B7" s="120"/>
      <c r="C7" s="5" t="s">
        <v>875</v>
      </c>
      <c r="D7" s="101"/>
      <c r="E7" s="101"/>
      <c r="F7" s="101"/>
      <c r="G7" s="359"/>
      <c r="H7" s="359"/>
      <c r="I7" s="359"/>
    </row>
    <row r="8" spans="1:9" ht="18.75">
      <c r="B8" s="120"/>
      <c r="C8" s="5" t="s">
        <v>879</v>
      </c>
      <c r="D8" s="101"/>
      <c r="E8" s="101"/>
      <c r="F8" s="101"/>
      <c r="G8" s="355"/>
      <c r="H8" s="355"/>
      <c r="I8" s="358"/>
    </row>
    <row r="9" spans="1:9" ht="16.5">
      <c r="B9" s="120"/>
      <c r="C9" s="357"/>
      <c r="D9" s="358"/>
      <c r="E9" s="358"/>
      <c r="F9" s="358"/>
      <c r="G9" s="355"/>
      <c r="H9" s="355"/>
      <c r="I9" s="358"/>
    </row>
    <row r="10" spans="1:9" ht="16.5">
      <c r="B10" s="120"/>
      <c r="C10" s="357"/>
      <c r="D10" s="358"/>
      <c r="E10" s="358"/>
      <c r="F10" s="358"/>
      <c r="G10" s="355"/>
      <c r="H10" s="355"/>
      <c r="I10" s="358"/>
    </row>
    <row r="11" spans="1:9" ht="19.5" customHeight="1"/>
    <row r="12" spans="1:9" ht="18.75">
      <c r="A12" s="563" t="s">
        <v>14</v>
      </c>
      <c r="B12" s="563"/>
      <c r="C12" s="563"/>
      <c r="D12" s="563"/>
      <c r="E12" s="563"/>
      <c r="F12" s="563"/>
      <c r="G12" s="563"/>
    </row>
    <row r="13" spans="1:9" ht="18.75" customHeight="1">
      <c r="A13" s="564" t="s">
        <v>506</v>
      </c>
      <c r="B13" s="564"/>
      <c r="C13" s="564"/>
      <c r="D13" s="564"/>
      <c r="E13" s="564"/>
      <c r="F13" s="564"/>
      <c r="G13" s="564"/>
    </row>
    <row r="14" spans="1:9" ht="18.75" customHeight="1">
      <c r="A14" s="564" t="s">
        <v>15</v>
      </c>
      <c r="B14" s="564"/>
      <c r="C14" s="564"/>
      <c r="D14" s="564"/>
      <c r="E14" s="564"/>
      <c r="F14" s="564"/>
      <c r="G14" s="564"/>
    </row>
    <row r="15" spans="1:9" ht="18.75" customHeight="1">
      <c r="A15" s="564" t="s">
        <v>877</v>
      </c>
      <c r="B15" s="564"/>
      <c r="C15" s="564"/>
      <c r="D15" s="564"/>
      <c r="E15" s="564"/>
      <c r="F15" s="564"/>
      <c r="G15" s="564"/>
    </row>
    <row r="16" spans="1:9" ht="19.5" thickBot="1">
      <c r="A16" s="87"/>
      <c r="B16" s="104"/>
      <c r="C16" s="105" t="s">
        <v>168</v>
      </c>
      <c r="D16" s="106"/>
      <c r="E16" s="106"/>
      <c r="F16" s="106"/>
      <c r="G16" s="107" t="s">
        <v>110</v>
      </c>
    </row>
    <row r="17" spans="1:7" ht="32.25" customHeight="1" thickBot="1">
      <c r="A17" s="234" t="s">
        <v>112</v>
      </c>
      <c r="B17" s="235"/>
      <c r="C17" s="236" t="s">
        <v>16</v>
      </c>
      <c r="D17" s="236" t="s">
        <v>17</v>
      </c>
      <c r="E17" s="236" t="s">
        <v>18</v>
      </c>
      <c r="F17" s="236" t="s">
        <v>19</v>
      </c>
      <c r="G17" s="237" t="s">
        <v>878</v>
      </c>
    </row>
    <row r="18" spans="1:7" ht="36" customHeight="1">
      <c r="A18" s="499" t="s">
        <v>5</v>
      </c>
      <c r="B18" s="498" t="s">
        <v>4</v>
      </c>
      <c r="C18" s="497"/>
      <c r="D18" s="497"/>
      <c r="E18" s="497"/>
      <c r="F18" s="497"/>
      <c r="G18" s="496"/>
    </row>
    <row r="19" spans="1:7" ht="16.5">
      <c r="A19" s="188" t="s">
        <v>20</v>
      </c>
      <c r="B19" s="168" t="s">
        <v>4</v>
      </c>
      <c r="C19" s="169" t="s">
        <v>21</v>
      </c>
      <c r="D19" s="169"/>
      <c r="E19" s="169"/>
      <c r="F19" s="169"/>
      <c r="G19" s="189">
        <f>G20+G25+G30+G45+G40</f>
        <v>6545231</v>
      </c>
    </row>
    <row r="20" spans="1:7" ht="33">
      <c r="A20" s="494" t="s">
        <v>22</v>
      </c>
      <c r="B20" s="171" t="s">
        <v>4</v>
      </c>
      <c r="C20" s="171" t="s">
        <v>21</v>
      </c>
      <c r="D20" s="172" t="s">
        <v>23</v>
      </c>
      <c r="E20" s="172"/>
      <c r="F20" s="172"/>
      <c r="G20" s="190">
        <f>G21</f>
        <v>1337699</v>
      </c>
    </row>
    <row r="21" spans="1:7" ht="49.5">
      <c r="A21" s="150" t="s">
        <v>24</v>
      </c>
      <c r="B21" s="174" t="s">
        <v>4</v>
      </c>
      <c r="C21" s="174" t="s">
        <v>21</v>
      </c>
      <c r="D21" s="174" t="s">
        <v>23</v>
      </c>
      <c r="E21" s="175" t="s">
        <v>257</v>
      </c>
      <c r="F21" s="176"/>
      <c r="G21" s="191">
        <f>G22</f>
        <v>1337699</v>
      </c>
    </row>
    <row r="22" spans="1:7" ht="16.5">
      <c r="A22" s="150" t="s">
        <v>25</v>
      </c>
      <c r="B22" s="174" t="s">
        <v>4</v>
      </c>
      <c r="C22" s="174" t="s">
        <v>21</v>
      </c>
      <c r="D22" s="176" t="s">
        <v>23</v>
      </c>
      <c r="E22" s="175" t="s">
        <v>258</v>
      </c>
      <c r="F22" s="176"/>
      <c r="G22" s="191">
        <f>G23</f>
        <v>1337699</v>
      </c>
    </row>
    <row r="23" spans="1:7" ht="20.25" customHeight="1">
      <c r="A23" s="150" t="s">
        <v>26</v>
      </c>
      <c r="B23" s="174" t="s">
        <v>4</v>
      </c>
      <c r="C23" s="174" t="s">
        <v>21</v>
      </c>
      <c r="D23" s="174" t="s">
        <v>23</v>
      </c>
      <c r="E23" s="175" t="s">
        <v>259</v>
      </c>
      <c r="F23" s="176"/>
      <c r="G23" s="191">
        <f>G24</f>
        <v>1337699</v>
      </c>
    </row>
    <row r="24" spans="1:7" ht="21.75" customHeight="1">
      <c r="A24" s="150" t="s">
        <v>27</v>
      </c>
      <c r="B24" s="174" t="s">
        <v>4</v>
      </c>
      <c r="C24" s="174" t="s">
        <v>21</v>
      </c>
      <c r="D24" s="174" t="s">
        <v>23</v>
      </c>
      <c r="E24" s="175" t="s">
        <v>259</v>
      </c>
      <c r="F24" s="176" t="s">
        <v>28</v>
      </c>
      <c r="G24" s="191">
        <v>1337699</v>
      </c>
    </row>
    <row r="25" spans="1:7" ht="54.75" customHeight="1">
      <c r="A25" s="494" t="s">
        <v>29</v>
      </c>
      <c r="B25" s="171" t="s">
        <v>4</v>
      </c>
      <c r="C25" s="171" t="s">
        <v>21</v>
      </c>
      <c r="D25" s="172" t="s">
        <v>30</v>
      </c>
      <c r="E25" s="172"/>
      <c r="F25" s="172"/>
      <c r="G25" s="190">
        <f>G26</f>
        <v>540332</v>
      </c>
    </row>
    <row r="26" spans="1:7" ht="49.5">
      <c r="A26" s="150" t="s">
        <v>24</v>
      </c>
      <c r="B26" s="174" t="s">
        <v>4</v>
      </c>
      <c r="C26" s="174" t="s">
        <v>21</v>
      </c>
      <c r="D26" s="176" t="s">
        <v>30</v>
      </c>
      <c r="E26" s="175" t="s">
        <v>257</v>
      </c>
      <c r="F26" s="176"/>
      <c r="G26" s="191">
        <f>G27</f>
        <v>540332</v>
      </c>
    </row>
    <row r="27" spans="1:7" ht="33.75" customHeight="1">
      <c r="A27" s="150" t="s">
        <v>31</v>
      </c>
      <c r="B27" s="174" t="s">
        <v>4</v>
      </c>
      <c r="C27" s="174" t="s">
        <v>21</v>
      </c>
      <c r="D27" s="176" t="s">
        <v>30</v>
      </c>
      <c r="E27" s="175" t="s">
        <v>260</v>
      </c>
      <c r="F27" s="176"/>
      <c r="G27" s="191">
        <f>G28</f>
        <v>540332</v>
      </c>
    </row>
    <row r="28" spans="1:7" ht="36" customHeight="1">
      <c r="A28" s="150" t="s">
        <v>32</v>
      </c>
      <c r="B28" s="174" t="s">
        <v>4</v>
      </c>
      <c r="C28" s="174" t="s">
        <v>21</v>
      </c>
      <c r="D28" s="176" t="s">
        <v>30</v>
      </c>
      <c r="E28" s="175" t="s">
        <v>261</v>
      </c>
      <c r="F28" s="176"/>
      <c r="G28" s="191">
        <f>G29</f>
        <v>540332</v>
      </c>
    </row>
    <row r="29" spans="1:7" ht="24" customHeight="1">
      <c r="A29" s="150" t="s">
        <v>27</v>
      </c>
      <c r="B29" s="174" t="s">
        <v>4</v>
      </c>
      <c r="C29" s="174" t="s">
        <v>21</v>
      </c>
      <c r="D29" s="176" t="s">
        <v>30</v>
      </c>
      <c r="E29" s="175" t="s">
        <v>261</v>
      </c>
      <c r="F29" s="176" t="s">
        <v>28</v>
      </c>
      <c r="G29" s="191">
        <v>540332</v>
      </c>
    </row>
    <row r="30" spans="1:7" ht="49.5">
      <c r="A30" s="494" t="s">
        <v>33</v>
      </c>
      <c r="B30" s="171" t="s">
        <v>4</v>
      </c>
      <c r="C30" s="171" t="s">
        <v>21</v>
      </c>
      <c r="D30" s="171" t="s">
        <v>34</v>
      </c>
      <c r="E30" s="171"/>
      <c r="F30" s="171"/>
      <c r="G30" s="190">
        <f>G31</f>
        <v>4511395</v>
      </c>
    </row>
    <row r="31" spans="1:7" ht="49.5">
      <c r="A31" s="150" t="s">
        <v>24</v>
      </c>
      <c r="B31" s="174" t="s">
        <v>4</v>
      </c>
      <c r="C31" s="174" t="s">
        <v>21</v>
      </c>
      <c r="D31" s="176" t="s">
        <v>34</v>
      </c>
      <c r="E31" s="175" t="s">
        <v>257</v>
      </c>
      <c r="F31" s="176"/>
      <c r="G31" s="191">
        <f>G32</f>
        <v>4511395</v>
      </c>
    </row>
    <row r="32" spans="1:7" ht="21" customHeight="1">
      <c r="A32" s="150" t="s">
        <v>35</v>
      </c>
      <c r="B32" s="174" t="s">
        <v>4</v>
      </c>
      <c r="C32" s="174" t="s">
        <v>21</v>
      </c>
      <c r="D32" s="176" t="s">
        <v>34</v>
      </c>
      <c r="E32" s="175" t="s">
        <v>262</v>
      </c>
      <c r="F32" s="176"/>
      <c r="G32" s="191">
        <f>G33+G36</f>
        <v>4511395</v>
      </c>
    </row>
    <row r="33" spans="1:7" ht="21.75" customHeight="1">
      <c r="A33" s="150" t="s">
        <v>36</v>
      </c>
      <c r="B33" s="174" t="s">
        <v>4</v>
      </c>
      <c r="C33" s="174" t="s">
        <v>21</v>
      </c>
      <c r="D33" s="176" t="s">
        <v>34</v>
      </c>
      <c r="E33" s="175" t="s">
        <v>263</v>
      </c>
      <c r="F33" s="176"/>
      <c r="G33" s="191">
        <f>G34+G35+G38+G39</f>
        <v>4510395</v>
      </c>
    </row>
    <row r="34" spans="1:7" ht="21" customHeight="1">
      <c r="A34" s="150" t="s">
        <v>27</v>
      </c>
      <c r="B34" s="174" t="s">
        <v>4</v>
      </c>
      <c r="C34" s="174" t="s">
        <v>21</v>
      </c>
      <c r="D34" s="176" t="s">
        <v>34</v>
      </c>
      <c r="E34" s="175" t="s">
        <v>263</v>
      </c>
      <c r="F34" s="176" t="s">
        <v>28</v>
      </c>
      <c r="G34" s="191">
        <v>2920694</v>
      </c>
    </row>
    <row r="35" spans="1:7" ht="33">
      <c r="A35" s="192" t="s">
        <v>37</v>
      </c>
      <c r="B35" s="174" t="s">
        <v>4</v>
      </c>
      <c r="C35" s="174" t="s">
        <v>21</v>
      </c>
      <c r="D35" s="176" t="s">
        <v>34</v>
      </c>
      <c r="E35" s="175" t="s">
        <v>263</v>
      </c>
      <c r="F35" s="176" t="s">
        <v>38</v>
      </c>
      <c r="G35" s="191">
        <v>1510546</v>
      </c>
    </row>
    <row r="36" spans="1:7" ht="49.5">
      <c r="A36" s="194" t="s">
        <v>734</v>
      </c>
      <c r="B36" s="174" t="s">
        <v>4</v>
      </c>
      <c r="C36" s="174" t="s">
        <v>21</v>
      </c>
      <c r="D36" s="176" t="s">
        <v>34</v>
      </c>
      <c r="E36" s="175" t="s">
        <v>735</v>
      </c>
      <c r="F36" s="176"/>
      <c r="G36" s="191">
        <f>G37</f>
        <v>1000</v>
      </c>
    </row>
    <row r="37" spans="1:7" ht="33">
      <c r="A37" s="192" t="s">
        <v>37</v>
      </c>
      <c r="B37" s="174" t="s">
        <v>4</v>
      </c>
      <c r="C37" s="174" t="s">
        <v>21</v>
      </c>
      <c r="D37" s="176" t="s">
        <v>34</v>
      </c>
      <c r="E37" s="175" t="s">
        <v>735</v>
      </c>
      <c r="F37" s="176" t="s">
        <v>38</v>
      </c>
      <c r="G37" s="191">
        <v>1000</v>
      </c>
    </row>
    <row r="38" spans="1:7" ht="16.5">
      <c r="A38" s="193" t="s">
        <v>39</v>
      </c>
      <c r="B38" s="174" t="s">
        <v>4</v>
      </c>
      <c r="C38" s="174" t="s">
        <v>21</v>
      </c>
      <c r="D38" s="176" t="s">
        <v>34</v>
      </c>
      <c r="E38" s="175" t="s">
        <v>263</v>
      </c>
      <c r="F38" s="176" t="s">
        <v>40</v>
      </c>
      <c r="G38" s="191">
        <v>79155</v>
      </c>
    </row>
    <row r="39" spans="1:7" ht="16.5">
      <c r="A39" s="193" t="s">
        <v>628</v>
      </c>
      <c r="B39" s="174" t="s">
        <v>4</v>
      </c>
      <c r="C39" s="174" t="s">
        <v>21</v>
      </c>
      <c r="D39" s="176" t="s">
        <v>34</v>
      </c>
      <c r="E39" s="175" t="s">
        <v>263</v>
      </c>
      <c r="F39" s="176" t="s">
        <v>629</v>
      </c>
      <c r="G39" s="191">
        <v>0</v>
      </c>
    </row>
    <row r="40" spans="1:7" ht="16.5">
      <c r="A40" s="495" t="s">
        <v>264</v>
      </c>
      <c r="B40" s="178" t="s">
        <v>4</v>
      </c>
      <c r="C40" s="178" t="s">
        <v>21</v>
      </c>
      <c r="D40" s="178" t="s">
        <v>87</v>
      </c>
      <c r="E40" s="178"/>
      <c r="F40" s="178"/>
      <c r="G40" s="190">
        <f>G41</f>
        <v>25000</v>
      </c>
    </row>
    <row r="41" spans="1:7" ht="49.5">
      <c r="A41" s="487" t="s">
        <v>24</v>
      </c>
      <c r="B41" s="160" t="s">
        <v>4</v>
      </c>
      <c r="C41" s="175" t="s">
        <v>21</v>
      </c>
      <c r="D41" s="175" t="s">
        <v>87</v>
      </c>
      <c r="E41" s="176" t="s">
        <v>257</v>
      </c>
      <c r="F41" s="179"/>
      <c r="G41" s="191">
        <f>G42</f>
        <v>25000</v>
      </c>
    </row>
    <row r="42" spans="1:7" ht="21.75" customHeight="1">
      <c r="A42" s="150" t="s">
        <v>41</v>
      </c>
      <c r="B42" s="160" t="s">
        <v>4</v>
      </c>
      <c r="C42" s="175" t="s">
        <v>21</v>
      </c>
      <c r="D42" s="175" t="s">
        <v>87</v>
      </c>
      <c r="E42" s="176" t="s">
        <v>265</v>
      </c>
      <c r="F42" s="179"/>
      <c r="G42" s="191">
        <f>G43</f>
        <v>25000</v>
      </c>
    </row>
    <row r="43" spans="1:7" ht="36" customHeight="1">
      <c r="A43" s="150" t="s">
        <v>52</v>
      </c>
      <c r="B43" s="160" t="s">
        <v>4</v>
      </c>
      <c r="C43" s="175" t="s">
        <v>21</v>
      </c>
      <c r="D43" s="175" t="s">
        <v>87</v>
      </c>
      <c r="E43" s="176" t="s">
        <v>266</v>
      </c>
      <c r="F43" s="179"/>
      <c r="G43" s="191">
        <f>G44</f>
        <v>25000</v>
      </c>
    </row>
    <row r="44" spans="1:7" ht="16.5">
      <c r="A44" s="150" t="s">
        <v>53</v>
      </c>
      <c r="B44" s="160" t="s">
        <v>4</v>
      </c>
      <c r="C44" s="175" t="s">
        <v>21</v>
      </c>
      <c r="D44" s="175" t="s">
        <v>87</v>
      </c>
      <c r="E44" s="176" t="s">
        <v>266</v>
      </c>
      <c r="F44" s="179" t="s">
        <v>54</v>
      </c>
      <c r="G44" s="191">
        <v>25000</v>
      </c>
    </row>
    <row r="45" spans="1:7" ht="16.5">
      <c r="A45" s="494" t="s">
        <v>41</v>
      </c>
      <c r="B45" s="171" t="s">
        <v>4</v>
      </c>
      <c r="C45" s="171" t="s">
        <v>21</v>
      </c>
      <c r="D45" s="171" t="s">
        <v>42</v>
      </c>
      <c r="E45" s="172"/>
      <c r="F45" s="172"/>
      <c r="G45" s="190">
        <f>G46+G51</f>
        <v>130805</v>
      </c>
    </row>
    <row r="46" spans="1:7" ht="49.5">
      <c r="A46" s="150" t="s">
        <v>24</v>
      </c>
      <c r="B46" s="174" t="s">
        <v>4</v>
      </c>
      <c r="C46" s="174" t="s">
        <v>21</v>
      </c>
      <c r="D46" s="176" t="s">
        <v>42</v>
      </c>
      <c r="E46" s="176" t="s">
        <v>267</v>
      </c>
      <c r="F46" s="176"/>
      <c r="G46" s="191">
        <f>G47</f>
        <v>112805</v>
      </c>
    </row>
    <row r="47" spans="1:7" ht="16.5">
      <c r="A47" s="150" t="s">
        <v>41</v>
      </c>
      <c r="B47" s="174" t="s">
        <v>4</v>
      </c>
      <c r="C47" s="176" t="s">
        <v>21</v>
      </c>
      <c r="D47" s="176" t="s">
        <v>42</v>
      </c>
      <c r="E47" s="176" t="s">
        <v>265</v>
      </c>
      <c r="F47" s="176"/>
      <c r="G47" s="191">
        <f>G48</f>
        <v>112805</v>
      </c>
    </row>
    <row r="48" spans="1:7" ht="16.5">
      <c r="A48" s="150" t="s">
        <v>43</v>
      </c>
      <c r="B48" s="174" t="s">
        <v>4</v>
      </c>
      <c r="C48" s="176" t="s">
        <v>21</v>
      </c>
      <c r="D48" s="176" t="s">
        <v>42</v>
      </c>
      <c r="E48" s="176" t="s">
        <v>268</v>
      </c>
      <c r="F48" s="176"/>
      <c r="G48" s="191">
        <f>+G50+G49</f>
        <v>112805</v>
      </c>
    </row>
    <row r="49" spans="1:10" ht="16.5">
      <c r="A49" s="193" t="s">
        <v>628</v>
      </c>
      <c r="B49" s="174" t="s">
        <v>4</v>
      </c>
      <c r="C49" s="176" t="s">
        <v>21</v>
      </c>
      <c r="D49" s="176" t="s">
        <v>42</v>
      </c>
      <c r="E49" s="176" t="s">
        <v>268</v>
      </c>
      <c r="F49" s="176" t="s">
        <v>629</v>
      </c>
      <c r="G49" s="191">
        <v>0</v>
      </c>
      <c r="J49" s="111"/>
    </row>
    <row r="50" spans="1:10" ht="16.5">
      <c r="A50" s="192" t="s">
        <v>39</v>
      </c>
      <c r="B50" s="174" t="s">
        <v>4</v>
      </c>
      <c r="C50" s="176" t="s">
        <v>21</v>
      </c>
      <c r="D50" s="176" t="s">
        <v>42</v>
      </c>
      <c r="E50" s="176" t="s">
        <v>268</v>
      </c>
      <c r="F50" s="176" t="s">
        <v>40</v>
      </c>
      <c r="G50" s="191">
        <v>112805</v>
      </c>
      <c r="J50" s="111"/>
    </row>
    <row r="51" spans="1:10" ht="33">
      <c r="A51" s="194" t="s">
        <v>771</v>
      </c>
      <c r="B51" s="174" t="s">
        <v>4</v>
      </c>
      <c r="C51" s="176" t="s">
        <v>21</v>
      </c>
      <c r="D51" s="176" t="s">
        <v>42</v>
      </c>
      <c r="E51" s="176" t="s">
        <v>298</v>
      </c>
      <c r="F51" s="176"/>
      <c r="G51" s="191">
        <f>G52</f>
        <v>18000</v>
      </c>
      <c r="J51" s="111"/>
    </row>
    <row r="52" spans="1:10" ht="16.5">
      <c r="A52" s="339" t="s">
        <v>504</v>
      </c>
      <c r="B52" s="174" t="s">
        <v>4</v>
      </c>
      <c r="C52" s="176" t="s">
        <v>21</v>
      </c>
      <c r="D52" s="176" t="s">
        <v>42</v>
      </c>
      <c r="E52" s="176" t="s">
        <v>295</v>
      </c>
      <c r="F52" s="176"/>
      <c r="G52" s="191">
        <f>G53</f>
        <v>18000</v>
      </c>
      <c r="J52" s="111"/>
    </row>
    <row r="53" spans="1:10" ht="16.5">
      <c r="A53" s="339" t="s">
        <v>505</v>
      </c>
      <c r="B53" s="174" t="s">
        <v>4</v>
      </c>
      <c r="C53" s="176" t="s">
        <v>21</v>
      </c>
      <c r="D53" s="176" t="s">
        <v>42</v>
      </c>
      <c r="E53" s="176" t="s">
        <v>651</v>
      </c>
      <c r="F53" s="176"/>
      <c r="G53" s="191">
        <f>G54</f>
        <v>18000</v>
      </c>
      <c r="J53" s="111"/>
    </row>
    <row r="54" spans="1:10" ht="33">
      <c r="A54" s="192" t="s">
        <v>37</v>
      </c>
      <c r="B54" s="174" t="s">
        <v>4</v>
      </c>
      <c r="C54" s="176" t="s">
        <v>21</v>
      </c>
      <c r="D54" s="176" t="s">
        <v>42</v>
      </c>
      <c r="E54" s="176" t="s">
        <v>651</v>
      </c>
      <c r="F54" s="176" t="s">
        <v>38</v>
      </c>
      <c r="G54" s="191">
        <v>18000</v>
      </c>
    </row>
    <row r="55" spans="1:10" ht="16.5">
      <c r="A55" s="195" t="s">
        <v>44</v>
      </c>
      <c r="B55" s="172" t="s">
        <v>4</v>
      </c>
      <c r="C55" s="172" t="s">
        <v>23</v>
      </c>
      <c r="D55" s="172"/>
      <c r="E55" s="172"/>
      <c r="F55" s="172"/>
      <c r="G55" s="196">
        <f>G56</f>
        <v>0</v>
      </c>
    </row>
    <row r="56" spans="1:10" ht="16.5">
      <c r="A56" s="195" t="s">
        <v>45</v>
      </c>
      <c r="B56" s="176" t="s">
        <v>4</v>
      </c>
      <c r="C56" s="172" t="s">
        <v>23</v>
      </c>
      <c r="D56" s="172" t="s">
        <v>30</v>
      </c>
      <c r="E56" s="172"/>
      <c r="F56" s="172"/>
      <c r="G56" s="197">
        <f>G57</f>
        <v>0</v>
      </c>
    </row>
    <row r="57" spans="1:10" ht="49.5">
      <c r="A57" s="487" t="s">
        <v>24</v>
      </c>
      <c r="B57" s="176" t="s">
        <v>4</v>
      </c>
      <c r="C57" s="176" t="s">
        <v>23</v>
      </c>
      <c r="D57" s="176" t="s">
        <v>30</v>
      </c>
      <c r="E57" s="176" t="s">
        <v>257</v>
      </c>
      <c r="F57" s="176"/>
      <c r="G57" s="191">
        <f>G59</f>
        <v>0</v>
      </c>
    </row>
    <row r="58" spans="1:10" ht="16.5">
      <c r="A58" s="150" t="s">
        <v>41</v>
      </c>
      <c r="B58" s="176" t="s">
        <v>4</v>
      </c>
      <c r="C58" s="176" t="s">
        <v>23</v>
      </c>
      <c r="D58" s="176" t="s">
        <v>30</v>
      </c>
      <c r="E58" s="176" t="s">
        <v>265</v>
      </c>
      <c r="F58" s="176"/>
      <c r="G58" s="191">
        <f>G59</f>
        <v>0</v>
      </c>
    </row>
    <row r="59" spans="1:10" ht="36.75" customHeight="1">
      <c r="A59" s="487" t="s">
        <v>46</v>
      </c>
      <c r="B59" s="176" t="s">
        <v>4</v>
      </c>
      <c r="C59" s="176" t="s">
        <v>23</v>
      </c>
      <c r="D59" s="176" t="s">
        <v>30</v>
      </c>
      <c r="E59" s="176" t="s">
        <v>695</v>
      </c>
      <c r="F59" s="172"/>
      <c r="G59" s="197">
        <f>G60+G61</f>
        <v>0</v>
      </c>
    </row>
    <row r="60" spans="1:10" ht="24.75" customHeight="1">
      <c r="A60" s="150" t="s">
        <v>27</v>
      </c>
      <c r="B60" s="176" t="s">
        <v>4</v>
      </c>
      <c r="C60" s="176" t="s">
        <v>23</v>
      </c>
      <c r="D60" s="176" t="s">
        <v>30</v>
      </c>
      <c r="E60" s="176" t="s">
        <v>695</v>
      </c>
      <c r="F60" s="176" t="s">
        <v>28</v>
      </c>
      <c r="G60" s="191">
        <v>0</v>
      </c>
    </row>
    <row r="61" spans="1:10" ht="35.25" customHeight="1">
      <c r="A61" s="192" t="s">
        <v>37</v>
      </c>
      <c r="B61" s="176" t="s">
        <v>4</v>
      </c>
      <c r="C61" s="176" t="s">
        <v>23</v>
      </c>
      <c r="D61" s="176" t="s">
        <v>30</v>
      </c>
      <c r="E61" s="176" t="s">
        <v>695</v>
      </c>
      <c r="F61" s="176" t="s">
        <v>38</v>
      </c>
      <c r="G61" s="191">
        <v>0</v>
      </c>
    </row>
    <row r="62" spans="1:10" ht="22.9" customHeight="1">
      <c r="A62" s="188" t="s">
        <v>47</v>
      </c>
      <c r="B62" s="168" t="s">
        <v>4</v>
      </c>
      <c r="C62" s="169" t="s">
        <v>30</v>
      </c>
      <c r="D62" s="169"/>
      <c r="E62" s="169"/>
      <c r="F62" s="169"/>
      <c r="G62" s="189">
        <f>G63+G74</f>
        <v>113500</v>
      </c>
    </row>
    <row r="63" spans="1:10" ht="24" customHeight="1">
      <c r="A63" s="494" t="s">
        <v>48</v>
      </c>
      <c r="B63" s="171" t="s">
        <v>4</v>
      </c>
      <c r="C63" s="171" t="s">
        <v>30</v>
      </c>
      <c r="D63" s="171" t="s">
        <v>23</v>
      </c>
      <c r="E63" s="172"/>
      <c r="F63" s="172"/>
      <c r="G63" s="190">
        <f>G64+G70</f>
        <v>13000</v>
      </c>
    </row>
    <row r="64" spans="1:10" ht="35.25" customHeight="1">
      <c r="A64" s="150" t="s">
        <v>772</v>
      </c>
      <c r="B64" s="174" t="s">
        <v>4</v>
      </c>
      <c r="C64" s="174" t="s">
        <v>30</v>
      </c>
      <c r="D64" s="176" t="s">
        <v>23</v>
      </c>
      <c r="E64" s="176" t="s">
        <v>285</v>
      </c>
      <c r="F64" s="176"/>
      <c r="G64" s="191">
        <f>G65</f>
        <v>11000</v>
      </c>
    </row>
    <row r="65" spans="1:7" ht="16.5">
      <c r="A65" s="150" t="s">
        <v>271</v>
      </c>
      <c r="B65" s="174" t="s">
        <v>4</v>
      </c>
      <c r="C65" s="174" t="s">
        <v>30</v>
      </c>
      <c r="D65" s="174" t="s">
        <v>23</v>
      </c>
      <c r="E65" s="176" t="s">
        <v>584</v>
      </c>
      <c r="F65" s="176"/>
      <c r="G65" s="191">
        <f>G66</f>
        <v>11000</v>
      </c>
    </row>
    <row r="66" spans="1:7" ht="34.5" customHeight="1">
      <c r="A66" s="198" t="s">
        <v>49</v>
      </c>
      <c r="B66" s="174" t="s">
        <v>4</v>
      </c>
      <c r="C66" s="174" t="s">
        <v>30</v>
      </c>
      <c r="D66" s="174" t="s">
        <v>23</v>
      </c>
      <c r="E66" s="176" t="s">
        <v>630</v>
      </c>
      <c r="F66" s="176"/>
      <c r="G66" s="191">
        <f>G68+G67+G69</f>
        <v>11000</v>
      </c>
    </row>
    <row r="67" spans="1:7" ht="24.75" customHeight="1">
      <c r="A67" s="150" t="s">
        <v>27</v>
      </c>
      <c r="B67" s="174" t="s">
        <v>4</v>
      </c>
      <c r="C67" s="174" t="s">
        <v>30</v>
      </c>
      <c r="D67" s="174" t="s">
        <v>23</v>
      </c>
      <c r="E67" s="176" t="s">
        <v>630</v>
      </c>
      <c r="F67" s="176" t="s">
        <v>28</v>
      </c>
      <c r="G67" s="191">
        <v>7000</v>
      </c>
    </row>
    <row r="68" spans="1:7" ht="33.75" customHeight="1">
      <c r="A68" s="192" t="s">
        <v>37</v>
      </c>
      <c r="B68" s="174" t="s">
        <v>4</v>
      </c>
      <c r="C68" s="174" t="s">
        <v>30</v>
      </c>
      <c r="D68" s="174" t="s">
        <v>23</v>
      </c>
      <c r="E68" s="176" t="s">
        <v>630</v>
      </c>
      <c r="F68" s="176" t="s">
        <v>38</v>
      </c>
      <c r="G68" s="191">
        <v>4000</v>
      </c>
    </row>
    <row r="69" spans="1:7" ht="19.5" customHeight="1">
      <c r="A69" s="192" t="s">
        <v>707</v>
      </c>
      <c r="B69" s="174" t="s">
        <v>4</v>
      </c>
      <c r="C69" s="174" t="s">
        <v>30</v>
      </c>
      <c r="D69" s="174" t="s">
        <v>23</v>
      </c>
      <c r="E69" s="176" t="s">
        <v>630</v>
      </c>
      <c r="F69" s="176" t="s">
        <v>696</v>
      </c>
      <c r="G69" s="191">
        <v>0</v>
      </c>
    </row>
    <row r="70" spans="1:7" ht="33">
      <c r="A70" s="194" t="s">
        <v>773</v>
      </c>
      <c r="B70" s="174" t="s">
        <v>4</v>
      </c>
      <c r="C70" s="174" t="s">
        <v>30</v>
      </c>
      <c r="D70" s="174" t="s">
        <v>23</v>
      </c>
      <c r="E70" s="176" t="s">
        <v>286</v>
      </c>
      <c r="F70" s="176"/>
      <c r="G70" s="191">
        <f>G72</f>
        <v>2000</v>
      </c>
    </row>
    <row r="71" spans="1:7" ht="16.5">
      <c r="A71" s="194" t="s">
        <v>272</v>
      </c>
      <c r="B71" s="174" t="s">
        <v>4</v>
      </c>
      <c r="C71" s="174" t="s">
        <v>30</v>
      </c>
      <c r="D71" s="174" t="s">
        <v>23</v>
      </c>
      <c r="E71" s="176" t="s">
        <v>287</v>
      </c>
      <c r="F71" s="176"/>
      <c r="G71" s="191">
        <f>G72</f>
        <v>2000</v>
      </c>
    </row>
    <row r="72" spans="1:7" ht="31.5" customHeight="1">
      <c r="A72" s="198" t="s">
        <v>49</v>
      </c>
      <c r="B72" s="174" t="s">
        <v>4</v>
      </c>
      <c r="C72" s="174" t="s">
        <v>30</v>
      </c>
      <c r="D72" s="174" t="s">
        <v>23</v>
      </c>
      <c r="E72" s="179" t="s">
        <v>631</v>
      </c>
      <c r="F72" s="176"/>
      <c r="G72" s="191">
        <f>G73</f>
        <v>2000</v>
      </c>
    </row>
    <row r="73" spans="1:7" ht="33">
      <c r="A73" s="192" t="s">
        <v>37</v>
      </c>
      <c r="B73" s="174" t="s">
        <v>4</v>
      </c>
      <c r="C73" s="174" t="s">
        <v>30</v>
      </c>
      <c r="D73" s="174" t="s">
        <v>23</v>
      </c>
      <c r="E73" s="179" t="s">
        <v>631</v>
      </c>
      <c r="F73" s="176" t="s">
        <v>38</v>
      </c>
      <c r="G73" s="191">
        <v>2000</v>
      </c>
    </row>
    <row r="74" spans="1:7" ht="34.5" customHeight="1">
      <c r="A74" s="526" t="s">
        <v>909</v>
      </c>
      <c r="B74" s="171" t="s">
        <v>4</v>
      </c>
      <c r="C74" s="172" t="s">
        <v>30</v>
      </c>
      <c r="D74" s="172" t="s">
        <v>55</v>
      </c>
      <c r="E74" s="172"/>
      <c r="F74" s="172"/>
      <c r="G74" s="190">
        <f>G75</f>
        <v>100500</v>
      </c>
    </row>
    <row r="75" spans="1:7" ht="30.75" customHeight="1">
      <c r="A75" s="150" t="s">
        <v>774</v>
      </c>
      <c r="B75" s="174" t="s">
        <v>4</v>
      </c>
      <c r="C75" s="176" t="s">
        <v>30</v>
      </c>
      <c r="D75" s="176" t="s">
        <v>55</v>
      </c>
      <c r="E75" s="176" t="s">
        <v>273</v>
      </c>
      <c r="F75" s="176"/>
      <c r="G75" s="191">
        <f>G76</f>
        <v>100500</v>
      </c>
    </row>
    <row r="76" spans="1:7" ht="22.5" customHeight="1">
      <c r="A76" s="150" t="s">
        <v>276</v>
      </c>
      <c r="B76" s="174" t="s">
        <v>4</v>
      </c>
      <c r="C76" s="176" t="s">
        <v>30</v>
      </c>
      <c r="D76" s="176" t="s">
        <v>55</v>
      </c>
      <c r="E76" s="176" t="s">
        <v>274</v>
      </c>
      <c r="F76" s="176"/>
      <c r="G76" s="191">
        <f>G77</f>
        <v>100500</v>
      </c>
    </row>
    <row r="77" spans="1:7" ht="33">
      <c r="A77" s="199" t="s">
        <v>437</v>
      </c>
      <c r="B77" s="174" t="s">
        <v>4</v>
      </c>
      <c r="C77" s="176" t="s">
        <v>30</v>
      </c>
      <c r="D77" s="176" t="s">
        <v>55</v>
      </c>
      <c r="E77" s="176" t="s">
        <v>275</v>
      </c>
      <c r="F77" s="176"/>
      <c r="G77" s="191">
        <f>G79+G80+G78</f>
        <v>100500</v>
      </c>
    </row>
    <row r="78" spans="1:7" ht="24" hidden="1" customHeight="1">
      <c r="A78" s="150" t="s">
        <v>27</v>
      </c>
      <c r="B78" s="174" t="s">
        <v>4</v>
      </c>
      <c r="C78" s="176" t="s">
        <v>30</v>
      </c>
      <c r="D78" s="176" t="s">
        <v>55</v>
      </c>
      <c r="E78" s="176" t="s">
        <v>275</v>
      </c>
      <c r="F78" s="176" t="s">
        <v>28</v>
      </c>
      <c r="G78" s="191">
        <v>0</v>
      </c>
    </row>
    <row r="79" spans="1:7" ht="33">
      <c r="A79" s="200" t="s">
        <v>37</v>
      </c>
      <c r="B79" s="174" t="s">
        <v>4</v>
      </c>
      <c r="C79" s="176" t="s">
        <v>30</v>
      </c>
      <c r="D79" s="176" t="s">
        <v>55</v>
      </c>
      <c r="E79" s="176" t="s">
        <v>275</v>
      </c>
      <c r="F79" s="176" t="s">
        <v>38</v>
      </c>
      <c r="G79" s="191">
        <v>88500</v>
      </c>
    </row>
    <row r="80" spans="1:7" ht="22.5" customHeight="1">
      <c r="A80" s="192" t="s">
        <v>707</v>
      </c>
      <c r="B80" s="174" t="s">
        <v>4</v>
      </c>
      <c r="C80" s="176" t="s">
        <v>30</v>
      </c>
      <c r="D80" s="176" t="s">
        <v>55</v>
      </c>
      <c r="E80" s="176" t="s">
        <v>275</v>
      </c>
      <c r="F80" s="176" t="s">
        <v>696</v>
      </c>
      <c r="G80" s="191">
        <v>12000</v>
      </c>
    </row>
    <row r="81" spans="1:9" ht="16.5">
      <c r="A81" s="188" t="s">
        <v>56</v>
      </c>
      <c r="B81" s="168" t="s">
        <v>4</v>
      </c>
      <c r="C81" s="169" t="s">
        <v>34</v>
      </c>
      <c r="D81" s="172"/>
      <c r="E81" s="172"/>
      <c r="F81" s="172"/>
      <c r="G81" s="190">
        <f>+G82</f>
        <v>3132200</v>
      </c>
    </row>
    <row r="82" spans="1:9" ht="16.5">
      <c r="A82" s="484" t="s">
        <v>58</v>
      </c>
      <c r="B82" s="171" t="s">
        <v>4</v>
      </c>
      <c r="C82" s="172" t="s">
        <v>34</v>
      </c>
      <c r="D82" s="172" t="s">
        <v>51</v>
      </c>
      <c r="E82" s="172"/>
      <c r="F82" s="172"/>
      <c r="G82" s="190">
        <f>G83</f>
        <v>3132200</v>
      </c>
    </row>
    <row r="83" spans="1:9" ht="33">
      <c r="A83" s="493" t="s">
        <v>925</v>
      </c>
      <c r="B83" s="174" t="s">
        <v>4</v>
      </c>
      <c r="C83" s="176" t="s">
        <v>34</v>
      </c>
      <c r="D83" s="176" t="s">
        <v>51</v>
      </c>
      <c r="E83" s="176" t="s">
        <v>281</v>
      </c>
      <c r="F83" s="176"/>
      <c r="G83" s="191">
        <f>G84</f>
        <v>3132200</v>
      </c>
    </row>
    <row r="84" spans="1:9" ht="33">
      <c r="A84" s="492" t="s">
        <v>284</v>
      </c>
      <c r="B84" s="174" t="s">
        <v>4</v>
      </c>
      <c r="C84" s="176" t="s">
        <v>34</v>
      </c>
      <c r="D84" s="176" t="s">
        <v>51</v>
      </c>
      <c r="E84" s="176" t="s">
        <v>282</v>
      </c>
      <c r="F84" s="176"/>
      <c r="G84" s="191">
        <f>G85</f>
        <v>3132200</v>
      </c>
    </row>
    <row r="85" spans="1:9" ht="36" customHeight="1">
      <c r="A85" s="200" t="s">
        <v>59</v>
      </c>
      <c r="B85" s="174" t="s">
        <v>4</v>
      </c>
      <c r="C85" s="176" t="s">
        <v>34</v>
      </c>
      <c r="D85" s="176" t="s">
        <v>51</v>
      </c>
      <c r="E85" s="176" t="s">
        <v>283</v>
      </c>
      <c r="F85" s="176"/>
      <c r="G85" s="191">
        <f>G86</f>
        <v>3132200</v>
      </c>
    </row>
    <row r="86" spans="1:9" ht="33">
      <c r="A86" s="200" t="s">
        <v>37</v>
      </c>
      <c r="B86" s="174" t="s">
        <v>4</v>
      </c>
      <c r="C86" s="176" t="s">
        <v>34</v>
      </c>
      <c r="D86" s="176" t="s">
        <v>51</v>
      </c>
      <c r="E86" s="176" t="s">
        <v>283</v>
      </c>
      <c r="F86" s="176" t="s">
        <v>38</v>
      </c>
      <c r="G86" s="191">
        <v>3132200</v>
      </c>
    </row>
    <row r="87" spans="1:9" ht="20.25" customHeight="1">
      <c r="A87" s="481" t="s">
        <v>60</v>
      </c>
      <c r="B87" s="168" t="s">
        <v>4</v>
      </c>
      <c r="C87" s="169" t="s">
        <v>61</v>
      </c>
      <c r="D87" s="169"/>
      <c r="E87" s="169"/>
      <c r="F87" s="169"/>
      <c r="G87" s="189">
        <f>G88+G106+G117+G144</f>
        <v>4414658</v>
      </c>
    </row>
    <row r="88" spans="1:9" ht="16.5">
      <c r="A88" s="481" t="s">
        <v>62</v>
      </c>
      <c r="B88" s="182" t="s">
        <v>4</v>
      </c>
      <c r="C88" s="182" t="s">
        <v>61</v>
      </c>
      <c r="D88" s="183" t="s">
        <v>21</v>
      </c>
      <c r="E88" s="183"/>
      <c r="F88" s="183"/>
      <c r="G88" s="396">
        <f>+G93+G89</f>
        <v>0</v>
      </c>
    </row>
    <row r="89" spans="1:9" ht="33">
      <c r="A89" s="198" t="s">
        <v>882</v>
      </c>
      <c r="B89" s="176" t="s">
        <v>4</v>
      </c>
      <c r="C89" s="176" t="s">
        <v>61</v>
      </c>
      <c r="D89" s="176" t="s">
        <v>21</v>
      </c>
      <c r="E89" s="176" t="s">
        <v>883</v>
      </c>
      <c r="F89" s="176"/>
      <c r="G89" s="191">
        <f>G90</f>
        <v>0</v>
      </c>
    </row>
    <row r="90" spans="1:9" ht="33">
      <c r="A90" s="487" t="s">
        <v>858</v>
      </c>
      <c r="B90" s="176" t="s">
        <v>4</v>
      </c>
      <c r="C90" s="176" t="s">
        <v>61</v>
      </c>
      <c r="D90" s="176" t="s">
        <v>21</v>
      </c>
      <c r="E90" s="176" t="s">
        <v>884</v>
      </c>
      <c r="F90" s="176"/>
      <c r="G90" s="191">
        <f>G91</f>
        <v>0</v>
      </c>
    </row>
    <row r="91" spans="1:9" ht="33">
      <c r="A91" s="487" t="s">
        <v>856</v>
      </c>
      <c r="B91" s="176" t="s">
        <v>4</v>
      </c>
      <c r="C91" s="176" t="s">
        <v>61</v>
      </c>
      <c r="D91" s="176" t="s">
        <v>21</v>
      </c>
      <c r="E91" s="176" t="s">
        <v>881</v>
      </c>
      <c r="F91" s="176"/>
      <c r="G91" s="191">
        <f>G92</f>
        <v>0</v>
      </c>
    </row>
    <row r="92" spans="1:9" ht="17.25" customHeight="1">
      <c r="A92" s="487" t="s">
        <v>64</v>
      </c>
      <c r="B92" s="176" t="s">
        <v>4</v>
      </c>
      <c r="C92" s="176" t="s">
        <v>61</v>
      </c>
      <c r="D92" s="176" t="s">
        <v>21</v>
      </c>
      <c r="E92" s="176" t="s">
        <v>881</v>
      </c>
      <c r="F92" s="176" t="s">
        <v>65</v>
      </c>
      <c r="G92" s="191">
        <v>0</v>
      </c>
    </row>
    <row r="93" spans="1:9" ht="0.75" hidden="1" customHeight="1">
      <c r="A93" s="194" t="s">
        <v>775</v>
      </c>
      <c r="B93" s="175" t="s">
        <v>4</v>
      </c>
      <c r="C93" s="175" t="s">
        <v>61</v>
      </c>
      <c r="D93" s="175" t="s">
        <v>21</v>
      </c>
      <c r="E93" s="376" t="s">
        <v>269</v>
      </c>
      <c r="F93" s="376"/>
      <c r="G93" s="397">
        <f>G94</f>
        <v>0</v>
      </c>
    </row>
    <row r="94" spans="1:9" ht="33" hidden="1">
      <c r="A94" s="194" t="s">
        <v>854</v>
      </c>
      <c r="B94" s="175" t="s">
        <v>4</v>
      </c>
      <c r="C94" s="175" t="s">
        <v>61</v>
      </c>
      <c r="D94" s="175" t="s">
        <v>21</v>
      </c>
      <c r="E94" s="376" t="s">
        <v>853</v>
      </c>
      <c r="F94" s="376"/>
      <c r="G94" s="397">
        <f>G95+G98+G101+G104</f>
        <v>0</v>
      </c>
    </row>
    <row r="95" spans="1:9" ht="46.5" hidden="1" customHeight="1">
      <c r="A95" s="194" t="s">
        <v>852</v>
      </c>
      <c r="B95" s="175" t="s">
        <v>4</v>
      </c>
      <c r="C95" s="175" t="s">
        <v>61</v>
      </c>
      <c r="D95" s="175" t="s">
        <v>21</v>
      </c>
      <c r="E95" s="376" t="s">
        <v>851</v>
      </c>
      <c r="F95" s="376"/>
      <c r="G95" s="397">
        <f>G96+G97</f>
        <v>0</v>
      </c>
    </row>
    <row r="96" spans="1:9" ht="33" hidden="1">
      <c r="A96" s="200" t="s">
        <v>37</v>
      </c>
      <c r="B96" s="175" t="s">
        <v>4</v>
      </c>
      <c r="C96" s="175" t="s">
        <v>61</v>
      </c>
      <c r="D96" s="175" t="s">
        <v>21</v>
      </c>
      <c r="E96" s="376" t="s">
        <v>851</v>
      </c>
      <c r="F96" s="376" t="s">
        <v>38</v>
      </c>
      <c r="G96" s="397">
        <v>0</v>
      </c>
      <c r="H96" s="117"/>
      <c r="I96" s="118"/>
    </row>
    <row r="97" spans="1:9" ht="18" hidden="1" customHeight="1">
      <c r="A97" s="491" t="s">
        <v>64</v>
      </c>
      <c r="B97" s="175" t="s">
        <v>4</v>
      </c>
      <c r="C97" s="175" t="s">
        <v>61</v>
      </c>
      <c r="D97" s="175" t="s">
        <v>21</v>
      </c>
      <c r="E97" s="376" t="s">
        <v>851</v>
      </c>
      <c r="F97" s="376" t="s">
        <v>65</v>
      </c>
      <c r="G97" s="397">
        <v>0</v>
      </c>
      <c r="H97" s="117"/>
      <c r="I97" s="118"/>
    </row>
    <row r="98" spans="1:9" ht="33" hidden="1" customHeight="1">
      <c r="A98" s="200" t="s">
        <v>850</v>
      </c>
      <c r="B98" s="175" t="s">
        <v>4</v>
      </c>
      <c r="C98" s="175" t="s">
        <v>61</v>
      </c>
      <c r="D98" s="175" t="s">
        <v>21</v>
      </c>
      <c r="E98" s="376" t="s">
        <v>849</v>
      </c>
      <c r="F98" s="376"/>
      <c r="G98" s="397">
        <f>G99+G100</f>
        <v>0</v>
      </c>
      <c r="H98" s="117"/>
      <c r="I98" s="118"/>
    </row>
    <row r="99" spans="1:9" ht="33.75" hidden="1" customHeight="1">
      <c r="A99" s="200" t="s">
        <v>37</v>
      </c>
      <c r="B99" s="175" t="s">
        <v>4</v>
      </c>
      <c r="C99" s="175" t="s">
        <v>61</v>
      </c>
      <c r="D99" s="175" t="s">
        <v>21</v>
      </c>
      <c r="E99" s="376" t="s">
        <v>849</v>
      </c>
      <c r="F99" s="376" t="s">
        <v>38</v>
      </c>
      <c r="G99" s="397">
        <v>0</v>
      </c>
      <c r="H99" s="117"/>
      <c r="I99" s="118"/>
    </row>
    <row r="100" spans="1:9" ht="21" hidden="1" customHeight="1">
      <c r="A100" s="491" t="s">
        <v>64</v>
      </c>
      <c r="B100" s="175" t="s">
        <v>4</v>
      </c>
      <c r="C100" s="175" t="s">
        <v>61</v>
      </c>
      <c r="D100" s="175" t="s">
        <v>21</v>
      </c>
      <c r="E100" s="376" t="s">
        <v>849</v>
      </c>
      <c r="F100" s="376" t="s">
        <v>65</v>
      </c>
      <c r="G100" s="397">
        <v>0</v>
      </c>
      <c r="H100" s="117"/>
      <c r="I100" s="118"/>
    </row>
    <row r="101" spans="1:9" ht="35.25" hidden="1" customHeight="1">
      <c r="A101" s="490" t="s">
        <v>847</v>
      </c>
      <c r="B101" s="175" t="s">
        <v>4</v>
      </c>
      <c r="C101" s="175" t="s">
        <v>61</v>
      </c>
      <c r="D101" s="175" t="s">
        <v>21</v>
      </c>
      <c r="E101" s="376" t="s">
        <v>848</v>
      </c>
      <c r="F101" s="376"/>
      <c r="G101" s="397">
        <f>G102+G103</f>
        <v>0</v>
      </c>
      <c r="H101" s="117"/>
      <c r="I101" s="118"/>
    </row>
    <row r="102" spans="1:9" ht="33" hidden="1" customHeight="1">
      <c r="A102" s="200" t="s">
        <v>37</v>
      </c>
      <c r="B102" s="175" t="s">
        <v>4</v>
      </c>
      <c r="C102" s="175" t="s">
        <v>61</v>
      </c>
      <c r="D102" s="175" t="s">
        <v>21</v>
      </c>
      <c r="E102" s="376" t="s">
        <v>848</v>
      </c>
      <c r="F102" s="376" t="s">
        <v>38</v>
      </c>
      <c r="G102" s="397">
        <v>0</v>
      </c>
      <c r="H102" s="117"/>
      <c r="I102" s="118"/>
    </row>
    <row r="103" spans="1:9" ht="20.25" hidden="1" customHeight="1">
      <c r="A103" s="489" t="s">
        <v>64</v>
      </c>
      <c r="B103" s="175" t="s">
        <v>4</v>
      </c>
      <c r="C103" s="175" t="s">
        <v>61</v>
      </c>
      <c r="D103" s="175" t="s">
        <v>21</v>
      </c>
      <c r="E103" s="376" t="s">
        <v>848</v>
      </c>
      <c r="F103" s="376" t="s">
        <v>65</v>
      </c>
      <c r="G103" s="397">
        <v>0</v>
      </c>
      <c r="H103" s="117"/>
      <c r="I103" s="118"/>
    </row>
    <row r="104" spans="1:9" ht="34.5" hidden="1" customHeight="1">
      <c r="A104" s="490" t="s">
        <v>847</v>
      </c>
      <c r="B104" s="175" t="s">
        <v>4</v>
      </c>
      <c r="C104" s="175" t="s">
        <v>61</v>
      </c>
      <c r="D104" s="175" t="s">
        <v>21</v>
      </c>
      <c r="E104" s="376" t="s">
        <v>846</v>
      </c>
      <c r="F104" s="376"/>
      <c r="G104" s="397">
        <f>G105</f>
        <v>0</v>
      </c>
      <c r="H104" s="117"/>
      <c r="I104" s="118"/>
    </row>
    <row r="105" spans="1:9" ht="21" hidden="1" customHeight="1">
      <c r="A105" s="489" t="s">
        <v>64</v>
      </c>
      <c r="B105" s="175" t="s">
        <v>4</v>
      </c>
      <c r="C105" s="175" t="s">
        <v>61</v>
      </c>
      <c r="D105" s="175" t="s">
        <v>21</v>
      </c>
      <c r="E105" s="376" t="s">
        <v>846</v>
      </c>
      <c r="F105" s="376" t="s">
        <v>65</v>
      </c>
      <c r="G105" s="397">
        <v>0</v>
      </c>
      <c r="H105" s="117"/>
      <c r="I105" s="118"/>
    </row>
    <row r="106" spans="1:9" ht="20.25" customHeight="1">
      <c r="A106" s="484" t="s">
        <v>63</v>
      </c>
      <c r="B106" s="168" t="s">
        <v>4</v>
      </c>
      <c r="C106" s="182" t="s">
        <v>61</v>
      </c>
      <c r="D106" s="183" t="s">
        <v>23</v>
      </c>
      <c r="E106" s="183"/>
      <c r="F106" s="169"/>
      <c r="G106" s="480">
        <f>G107</f>
        <v>1815800</v>
      </c>
      <c r="H106" s="117"/>
      <c r="I106" s="118"/>
    </row>
    <row r="107" spans="1:9" ht="51" customHeight="1">
      <c r="A107" s="204" t="s">
        <v>924</v>
      </c>
      <c r="B107" s="176" t="s">
        <v>4</v>
      </c>
      <c r="C107" s="176" t="s">
        <v>61</v>
      </c>
      <c r="D107" s="176" t="s">
        <v>23</v>
      </c>
      <c r="E107" s="176" t="s">
        <v>313</v>
      </c>
      <c r="F107" s="176"/>
      <c r="G107" s="191">
        <f>+G111+G108+G114</f>
        <v>1815800</v>
      </c>
      <c r="H107" s="117"/>
      <c r="I107" s="118"/>
    </row>
    <row r="108" spans="1:9" ht="22.5" customHeight="1">
      <c r="A108" s="155" t="s">
        <v>444</v>
      </c>
      <c r="B108" s="176" t="s">
        <v>4</v>
      </c>
      <c r="C108" s="176" t="s">
        <v>61</v>
      </c>
      <c r="D108" s="176" t="s">
        <v>23</v>
      </c>
      <c r="E108" s="176" t="s">
        <v>442</v>
      </c>
      <c r="F108" s="176"/>
      <c r="G108" s="191">
        <f>+G109</f>
        <v>965800</v>
      </c>
      <c r="H108" s="117"/>
      <c r="I108" s="118"/>
    </row>
    <row r="109" spans="1:9" ht="33">
      <c r="A109" s="204" t="s">
        <v>711</v>
      </c>
      <c r="B109" s="176" t="s">
        <v>4</v>
      </c>
      <c r="C109" s="176" t="s">
        <v>61</v>
      </c>
      <c r="D109" s="176" t="s">
        <v>23</v>
      </c>
      <c r="E109" s="176" t="s">
        <v>712</v>
      </c>
      <c r="F109" s="176"/>
      <c r="G109" s="191">
        <f>G110</f>
        <v>965800</v>
      </c>
      <c r="H109" s="117"/>
      <c r="I109" s="118"/>
    </row>
    <row r="110" spans="1:9" ht="37.5" customHeight="1">
      <c r="A110" s="204" t="s">
        <v>710</v>
      </c>
      <c r="B110" s="176" t="s">
        <v>4</v>
      </c>
      <c r="C110" s="176" t="s">
        <v>61</v>
      </c>
      <c r="D110" s="176" t="s">
        <v>23</v>
      </c>
      <c r="E110" s="176" t="s">
        <v>712</v>
      </c>
      <c r="F110" s="176" t="s">
        <v>38</v>
      </c>
      <c r="G110" s="191">
        <v>965800</v>
      </c>
      <c r="H110" s="117"/>
      <c r="I110" s="118"/>
    </row>
    <row r="111" spans="1:9" ht="23.25" customHeight="1">
      <c r="A111" s="157" t="s">
        <v>290</v>
      </c>
      <c r="B111" s="343" t="s">
        <v>4</v>
      </c>
      <c r="C111" s="343" t="s">
        <v>61</v>
      </c>
      <c r="D111" s="343" t="s">
        <v>23</v>
      </c>
      <c r="E111" s="174" t="s">
        <v>604</v>
      </c>
      <c r="F111" s="174"/>
      <c r="G111" s="488">
        <f>G112</f>
        <v>850000</v>
      </c>
      <c r="H111" s="117"/>
      <c r="I111" s="118"/>
    </row>
    <row r="112" spans="1:9" ht="33">
      <c r="A112" s="157" t="s">
        <v>291</v>
      </c>
      <c r="B112" s="343" t="s">
        <v>4</v>
      </c>
      <c r="C112" s="343" t="s">
        <v>61</v>
      </c>
      <c r="D112" s="343" t="s">
        <v>23</v>
      </c>
      <c r="E112" s="174" t="s">
        <v>632</v>
      </c>
      <c r="F112" s="174"/>
      <c r="G112" s="488">
        <f>G113</f>
        <v>850000</v>
      </c>
    </row>
    <row r="113" spans="1:7" ht="16.5">
      <c r="A113" s="482" t="s">
        <v>64</v>
      </c>
      <c r="B113" s="343" t="s">
        <v>4</v>
      </c>
      <c r="C113" s="343" t="s">
        <v>61</v>
      </c>
      <c r="D113" s="343" t="s">
        <v>23</v>
      </c>
      <c r="E113" s="174" t="s">
        <v>632</v>
      </c>
      <c r="F113" s="343" t="s">
        <v>65</v>
      </c>
      <c r="G113" s="488">
        <v>850000</v>
      </c>
    </row>
    <row r="114" spans="1:7" ht="33" hidden="1">
      <c r="A114" s="200" t="s">
        <v>845</v>
      </c>
      <c r="B114" s="343" t="s">
        <v>4</v>
      </c>
      <c r="C114" s="343" t="s">
        <v>61</v>
      </c>
      <c r="D114" s="343" t="s">
        <v>23</v>
      </c>
      <c r="E114" s="174" t="s">
        <v>652</v>
      </c>
      <c r="F114" s="343"/>
      <c r="G114" s="488">
        <f>G115</f>
        <v>0</v>
      </c>
    </row>
    <row r="115" spans="1:7" ht="31.5" hidden="1" customHeight="1">
      <c r="A115" s="200" t="s">
        <v>844</v>
      </c>
      <c r="B115" s="343" t="s">
        <v>4</v>
      </c>
      <c r="C115" s="343" t="s">
        <v>61</v>
      </c>
      <c r="D115" s="343" t="s">
        <v>23</v>
      </c>
      <c r="E115" s="174" t="s">
        <v>843</v>
      </c>
      <c r="F115" s="343"/>
      <c r="G115" s="488">
        <f>G116</f>
        <v>0</v>
      </c>
    </row>
    <row r="116" spans="1:7" ht="16.5" hidden="1">
      <c r="A116" s="482" t="s">
        <v>64</v>
      </c>
      <c r="B116" s="343" t="s">
        <v>4</v>
      </c>
      <c r="C116" s="343" t="s">
        <v>61</v>
      </c>
      <c r="D116" s="343" t="s">
        <v>23</v>
      </c>
      <c r="E116" s="174" t="s">
        <v>843</v>
      </c>
      <c r="F116" s="343" t="s">
        <v>65</v>
      </c>
      <c r="G116" s="488">
        <v>0</v>
      </c>
    </row>
    <row r="117" spans="1:7" ht="16.5">
      <c r="A117" s="188" t="s">
        <v>66</v>
      </c>
      <c r="B117" s="171" t="s">
        <v>4</v>
      </c>
      <c r="C117" s="172" t="s">
        <v>61</v>
      </c>
      <c r="D117" s="172" t="s">
        <v>30</v>
      </c>
      <c r="E117" s="172"/>
      <c r="F117" s="172"/>
      <c r="G117" s="190">
        <f>G128+G122+G136+G118+G140</f>
        <v>2048858</v>
      </c>
    </row>
    <row r="118" spans="1:7" ht="33">
      <c r="A118" s="150" t="s">
        <v>776</v>
      </c>
      <c r="B118" s="174" t="s">
        <v>4</v>
      </c>
      <c r="C118" s="176" t="s">
        <v>61</v>
      </c>
      <c r="D118" s="176" t="s">
        <v>30</v>
      </c>
      <c r="E118" s="176" t="s">
        <v>277</v>
      </c>
      <c r="F118" s="176"/>
      <c r="G118" s="191">
        <f>G119</f>
        <v>80500</v>
      </c>
    </row>
    <row r="119" spans="1:7" ht="16.5">
      <c r="A119" s="150" t="s">
        <v>280</v>
      </c>
      <c r="B119" s="174" t="s">
        <v>4</v>
      </c>
      <c r="C119" s="176" t="s">
        <v>61</v>
      </c>
      <c r="D119" s="176" t="s">
        <v>30</v>
      </c>
      <c r="E119" s="176" t="s">
        <v>278</v>
      </c>
      <c r="F119" s="176"/>
      <c r="G119" s="191">
        <f>G120</f>
        <v>80500</v>
      </c>
    </row>
    <row r="120" spans="1:7" ht="16.5">
      <c r="A120" s="193" t="s">
        <v>57</v>
      </c>
      <c r="B120" s="174" t="s">
        <v>4</v>
      </c>
      <c r="C120" s="176" t="s">
        <v>61</v>
      </c>
      <c r="D120" s="176" t="s">
        <v>30</v>
      </c>
      <c r="E120" s="176" t="s">
        <v>279</v>
      </c>
      <c r="F120" s="176"/>
      <c r="G120" s="191">
        <f>G121</f>
        <v>80500</v>
      </c>
    </row>
    <row r="121" spans="1:7" ht="33">
      <c r="A121" s="200" t="s">
        <v>37</v>
      </c>
      <c r="B121" s="174" t="s">
        <v>4</v>
      </c>
      <c r="C121" s="176" t="s">
        <v>61</v>
      </c>
      <c r="D121" s="176" t="s">
        <v>30</v>
      </c>
      <c r="E121" s="176" t="s">
        <v>279</v>
      </c>
      <c r="F121" s="176" t="s">
        <v>38</v>
      </c>
      <c r="G121" s="191">
        <v>80500</v>
      </c>
    </row>
    <row r="122" spans="1:7" ht="33">
      <c r="A122" s="194" t="s">
        <v>771</v>
      </c>
      <c r="B122" s="174" t="s">
        <v>4</v>
      </c>
      <c r="C122" s="176" t="s">
        <v>61</v>
      </c>
      <c r="D122" s="176" t="s">
        <v>30</v>
      </c>
      <c r="E122" s="176" t="s">
        <v>298</v>
      </c>
      <c r="F122" s="176"/>
      <c r="G122" s="191">
        <f>G123</f>
        <v>42500</v>
      </c>
    </row>
    <row r="123" spans="1:7" ht="18.75" customHeight="1">
      <c r="A123" s="339" t="s">
        <v>440</v>
      </c>
      <c r="B123" s="174" t="s">
        <v>4</v>
      </c>
      <c r="C123" s="176" t="s">
        <v>61</v>
      </c>
      <c r="D123" s="176" t="s">
        <v>30</v>
      </c>
      <c r="E123" s="176" t="s">
        <v>633</v>
      </c>
      <c r="F123" s="176"/>
      <c r="G123" s="191">
        <f>G124</f>
        <v>42500</v>
      </c>
    </row>
    <row r="124" spans="1:7" ht="16.5">
      <c r="A124" s="200" t="s">
        <v>57</v>
      </c>
      <c r="B124" s="174" t="s">
        <v>4</v>
      </c>
      <c r="C124" s="176" t="s">
        <v>61</v>
      </c>
      <c r="D124" s="176" t="s">
        <v>30</v>
      </c>
      <c r="E124" s="176" t="s">
        <v>634</v>
      </c>
      <c r="F124" s="176"/>
      <c r="G124" s="191">
        <f>G127+G125+G126</f>
        <v>42500</v>
      </c>
    </row>
    <row r="125" spans="1:7" ht="22.5" customHeight="1">
      <c r="A125" s="150" t="s">
        <v>27</v>
      </c>
      <c r="B125" s="174" t="s">
        <v>4</v>
      </c>
      <c r="C125" s="176" t="s">
        <v>61</v>
      </c>
      <c r="D125" s="176" t="s">
        <v>30</v>
      </c>
      <c r="E125" s="176" t="s">
        <v>634</v>
      </c>
      <c r="F125" s="176" t="s">
        <v>28</v>
      </c>
      <c r="G125" s="191">
        <v>0</v>
      </c>
    </row>
    <row r="126" spans="1:7" ht="15.75" customHeight="1">
      <c r="A126" s="192" t="s">
        <v>707</v>
      </c>
      <c r="B126" s="174" t="s">
        <v>4</v>
      </c>
      <c r="C126" s="176" t="s">
        <v>61</v>
      </c>
      <c r="D126" s="176" t="s">
        <v>30</v>
      </c>
      <c r="E126" s="176" t="s">
        <v>634</v>
      </c>
      <c r="F126" s="176" t="s">
        <v>696</v>
      </c>
      <c r="G126" s="191">
        <v>19000</v>
      </c>
    </row>
    <row r="127" spans="1:7" ht="31.5" customHeight="1">
      <c r="A127" s="200" t="s">
        <v>37</v>
      </c>
      <c r="B127" s="174" t="s">
        <v>4</v>
      </c>
      <c r="C127" s="176" t="s">
        <v>61</v>
      </c>
      <c r="D127" s="176" t="s">
        <v>30</v>
      </c>
      <c r="E127" s="176" t="s">
        <v>634</v>
      </c>
      <c r="F127" s="176" t="s">
        <v>38</v>
      </c>
      <c r="G127" s="191">
        <v>23500</v>
      </c>
    </row>
    <row r="128" spans="1:7" ht="31.5" customHeight="1">
      <c r="A128" s="487" t="s">
        <v>782</v>
      </c>
      <c r="B128" s="174" t="s">
        <v>4</v>
      </c>
      <c r="C128" s="176" t="s">
        <v>61</v>
      </c>
      <c r="D128" s="176" t="s">
        <v>30</v>
      </c>
      <c r="E128" s="176" t="s">
        <v>292</v>
      </c>
      <c r="F128" s="176"/>
      <c r="G128" s="191">
        <f>G129</f>
        <v>1840858</v>
      </c>
    </row>
    <row r="129" spans="1:12" ht="18" customHeight="1">
      <c r="A129" s="486" t="s">
        <v>187</v>
      </c>
      <c r="B129" s="174" t="s">
        <v>4</v>
      </c>
      <c r="C129" s="176" t="s">
        <v>61</v>
      </c>
      <c r="D129" s="176" t="s">
        <v>30</v>
      </c>
      <c r="E129" s="176" t="s">
        <v>293</v>
      </c>
      <c r="F129" s="176"/>
      <c r="G129" s="191">
        <f>G130+G132+G134</f>
        <v>1840858</v>
      </c>
    </row>
    <row r="130" spans="1:12" ht="33">
      <c r="A130" s="200" t="s">
        <v>71</v>
      </c>
      <c r="B130" s="174" t="s">
        <v>4</v>
      </c>
      <c r="C130" s="176" t="s">
        <v>61</v>
      </c>
      <c r="D130" s="176" t="s">
        <v>30</v>
      </c>
      <c r="E130" s="176" t="s">
        <v>294</v>
      </c>
      <c r="F130" s="176"/>
      <c r="G130" s="191">
        <f>G131</f>
        <v>801773</v>
      </c>
      <c r="H130" s="117"/>
    </row>
    <row r="131" spans="1:12" ht="33">
      <c r="A131" s="200" t="s">
        <v>37</v>
      </c>
      <c r="B131" s="174" t="s">
        <v>4</v>
      </c>
      <c r="C131" s="176" t="s">
        <v>61</v>
      </c>
      <c r="D131" s="176" t="s">
        <v>30</v>
      </c>
      <c r="E131" s="176" t="s">
        <v>294</v>
      </c>
      <c r="F131" s="176" t="s">
        <v>38</v>
      </c>
      <c r="G131" s="191">
        <v>801773</v>
      </c>
    </row>
    <row r="132" spans="1:12" ht="16.5">
      <c r="A132" s="200" t="s">
        <v>57</v>
      </c>
      <c r="B132" s="174" t="s">
        <v>4</v>
      </c>
      <c r="C132" s="176" t="s">
        <v>61</v>
      </c>
      <c r="D132" s="176" t="s">
        <v>30</v>
      </c>
      <c r="E132" s="176" t="s">
        <v>67</v>
      </c>
      <c r="F132" s="176"/>
      <c r="G132" s="191">
        <f>G133</f>
        <v>1039085</v>
      </c>
    </row>
    <row r="133" spans="1:12" ht="31.5" customHeight="1">
      <c r="A133" s="200" t="s">
        <v>37</v>
      </c>
      <c r="B133" s="174" t="s">
        <v>4</v>
      </c>
      <c r="C133" s="176" t="s">
        <v>61</v>
      </c>
      <c r="D133" s="176" t="s">
        <v>30</v>
      </c>
      <c r="E133" s="176" t="s">
        <v>67</v>
      </c>
      <c r="F133" s="176" t="s">
        <v>38</v>
      </c>
      <c r="G133" s="191">
        <v>1039085</v>
      </c>
    </row>
    <row r="134" spans="1:12" ht="20.25" hidden="1" customHeight="1">
      <c r="A134" s="200" t="s">
        <v>669</v>
      </c>
      <c r="B134" s="174" t="s">
        <v>4</v>
      </c>
      <c r="C134" s="176" t="s">
        <v>61</v>
      </c>
      <c r="D134" s="176" t="s">
        <v>30</v>
      </c>
      <c r="E134" s="176" t="s">
        <v>668</v>
      </c>
      <c r="F134" s="176"/>
      <c r="G134" s="191">
        <f>G135</f>
        <v>0</v>
      </c>
    </row>
    <row r="135" spans="1:12" ht="33.75" hidden="1" customHeight="1">
      <c r="A135" s="200" t="s">
        <v>37</v>
      </c>
      <c r="B135" s="174" t="s">
        <v>4</v>
      </c>
      <c r="C135" s="176" t="s">
        <v>61</v>
      </c>
      <c r="D135" s="176" t="s">
        <v>30</v>
      </c>
      <c r="E135" s="176" t="s">
        <v>668</v>
      </c>
      <c r="F135" s="176" t="s">
        <v>38</v>
      </c>
      <c r="G135" s="191">
        <v>0</v>
      </c>
    </row>
    <row r="136" spans="1:12" ht="33" customHeight="1">
      <c r="A136" s="150" t="s">
        <v>772</v>
      </c>
      <c r="B136" s="174" t="s">
        <v>4</v>
      </c>
      <c r="C136" s="176" t="s">
        <v>61</v>
      </c>
      <c r="D136" s="176" t="s">
        <v>30</v>
      </c>
      <c r="E136" s="176" t="s">
        <v>285</v>
      </c>
      <c r="F136" s="176"/>
      <c r="G136" s="191">
        <f>G137</f>
        <v>30000</v>
      </c>
      <c r="L136">
        <v>9</v>
      </c>
    </row>
    <row r="137" spans="1:12" ht="18.75" customHeight="1">
      <c r="A137" s="150" t="s">
        <v>271</v>
      </c>
      <c r="B137" s="174" t="s">
        <v>4</v>
      </c>
      <c r="C137" s="176" t="s">
        <v>61</v>
      </c>
      <c r="D137" s="176" t="s">
        <v>30</v>
      </c>
      <c r="E137" s="176" t="s">
        <v>584</v>
      </c>
      <c r="F137" s="176"/>
      <c r="G137" s="191">
        <f>G138</f>
        <v>30000</v>
      </c>
    </row>
    <row r="138" spans="1:12" ht="33" customHeight="1">
      <c r="A138" s="192" t="s">
        <v>603</v>
      </c>
      <c r="B138" s="174" t="s">
        <v>4</v>
      </c>
      <c r="C138" s="176" t="s">
        <v>61</v>
      </c>
      <c r="D138" s="176" t="s">
        <v>30</v>
      </c>
      <c r="E138" s="176" t="s">
        <v>635</v>
      </c>
      <c r="F138" s="176"/>
      <c r="G138" s="191">
        <f>G139</f>
        <v>30000</v>
      </c>
    </row>
    <row r="139" spans="1:12" ht="33" customHeight="1">
      <c r="A139" s="192" t="s">
        <v>37</v>
      </c>
      <c r="B139" s="174" t="s">
        <v>4</v>
      </c>
      <c r="C139" s="176" t="s">
        <v>61</v>
      </c>
      <c r="D139" s="176" t="s">
        <v>30</v>
      </c>
      <c r="E139" s="176" t="s">
        <v>635</v>
      </c>
      <c r="F139" s="176" t="s">
        <v>38</v>
      </c>
      <c r="G139" s="191">
        <v>30000</v>
      </c>
    </row>
    <row r="140" spans="1:12" ht="53.25" customHeight="1">
      <c r="A140" s="192" t="s">
        <v>880</v>
      </c>
      <c r="B140" s="174" t="s">
        <v>4</v>
      </c>
      <c r="C140" s="176" t="s">
        <v>61</v>
      </c>
      <c r="D140" s="176" t="s">
        <v>30</v>
      </c>
      <c r="E140" s="176" t="s">
        <v>269</v>
      </c>
      <c r="F140" s="176"/>
      <c r="G140" s="191">
        <f>G141</f>
        <v>55000</v>
      </c>
    </row>
    <row r="141" spans="1:12" ht="33" customHeight="1">
      <c r="A141" s="192" t="s">
        <v>887</v>
      </c>
      <c r="B141" s="174" t="s">
        <v>4</v>
      </c>
      <c r="C141" s="176" t="s">
        <v>61</v>
      </c>
      <c r="D141" s="176" t="s">
        <v>30</v>
      </c>
      <c r="E141" s="176" t="s">
        <v>270</v>
      </c>
      <c r="F141" s="176"/>
      <c r="G141" s="191">
        <f>G142</f>
        <v>55000</v>
      </c>
    </row>
    <row r="142" spans="1:12" ht="33" customHeight="1">
      <c r="A142" s="192" t="s">
        <v>886</v>
      </c>
      <c r="B142" s="174" t="s">
        <v>4</v>
      </c>
      <c r="C142" s="176" t="s">
        <v>61</v>
      </c>
      <c r="D142" s="176" t="s">
        <v>30</v>
      </c>
      <c r="E142" s="176" t="s">
        <v>885</v>
      </c>
      <c r="F142" s="176"/>
      <c r="G142" s="191">
        <f>G143</f>
        <v>55000</v>
      </c>
    </row>
    <row r="143" spans="1:12" ht="33" customHeight="1">
      <c r="A143" s="192" t="s">
        <v>37</v>
      </c>
      <c r="B143" s="174" t="s">
        <v>4</v>
      </c>
      <c r="C143" s="176" t="s">
        <v>61</v>
      </c>
      <c r="D143" s="176" t="s">
        <v>30</v>
      </c>
      <c r="E143" s="176" t="s">
        <v>885</v>
      </c>
      <c r="F143" s="176" t="s">
        <v>38</v>
      </c>
      <c r="G143" s="191">
        <v>55000</v>
      </c>
    </row>
    <row r="144" spans="1:12" ht="18.75" customHeight="1">
      <c r="A144" s="484" t="s">
        <v>661</v>
      </c>
      <c r="B144" s="171" t="s">
        <v>4</v>
      </c>
      <c r="C144" s="172" t="s">
        <v>61</v>
      </c>
      <c r="D144" s="172" t="s">
        <v>61</v>
      </c>
      <c r="E144" s="172"/>
      <c r="F144" s="172"/>
      <c r="G144" s="190">
        <f>G145</f>
        <v>550000</v>
      </c>
    </row>
    <row r="145" spans="1:7" ht="49.5">
      <c r="A145" s="204" t="s">
        <v>924</v>
      </c>
      <c r="B145" s="176" t="s">
        <v>4</v>
      </c>
      <c r="C145" s="176" t="s">
        <v>61</v>
      </c>
      <c r="D145" s="176" t="s">
        <v>61</v>
      </c>
      <c r="E145" s="176" t="s">
        <v>313</v>
      </c>
      <c r="F145" s="176"/>
      <c r="G145" s="191">
        <f>G146</f>
        <v>550000</v>
      </c>
    </row>
    <row r="146" spans="1:7" ht="23.25" customHeight="1">
      <c r="A146" s="155" t="s">
        <v>444</v>
      </c>
      <c r="B146" s="174" t="s">
        <v>4</v>
      </c>
      <c r="C146" s="174" t="s">
        <v>61</v>
      </c>
      <c r="D146" s="174" t="s">
        <v>61</v>
      </c>
      <c r="E146" s="174" t="s">
        <v>442</v>
      </c>
      <c r="F146" s="174"/>
      <c r="G146" s="191">
        <f>G147</f>
        <v>550000</v>
      </c>
    </row>
    <row r="147" spans="1:7" ht="48" customHeight="1">
      <c r="A147" s="155" t="s">
        <v>708</v>
      </c>
      <c r="B147" s="174" t="s">
        <v>4</v>
      </c>
      <c r="C147" s="174" t="s">
        <v>61</v>
      </c>
      <c r="D147" s="174" t="s">
        <v>61</v>
      </c>
      <c r="E147" s="174" t="s">
        <v>636</v>
      </c>
      <c r="F147" s="174"/>
      <c r="G147" s="191">
        <f>G149+G148</f>
        <v>550000</v>
      </c>
    </row>
    <row r="148" spans="1:7" ht="33" hidden="1">
      <c r="A148" s="192" t="s">
        <v>37</v>
      </c>
      <c r="B148" s="174" t="s">
        <v>4</v>
      </c>
      <c r="C148" s="174" t="s">
        <v>61</v>
      </c>
      <c r="D148" s="174" t="s">
        <v>61</v>
      </c>
      <c r="E148" s="174" t="s">
        <v>636</v>
      </c>
      <c r="F148" s="174" t="s">
        <v>38</v>
      </c>
      <c r="G148" s="191">
        <v>0</v>
      </c>
    </row>
    <row r="149" spans="1:7" ht="16.5">
      <c r="A149" s="200" t="s">
        <v>438</v>
      </c>
      <c r="B149" s="174" t="s">
        <v>4</v>
      </c>
      <c r="C149" s="174" t="s">
        <v>61</v>
      </c>
      <c r="D149" s="174" t="s">
        <v>61</v>
      </c>
      <c r="E149" s="174" t="s">
        <v>636</v>
      </c>
      <c r="F149" s="174" t="s">
        <v>439</v>
      </c>
      <c r="G149" s="191">
        <v>550000</v>
      </c>
    </row>
    <row r="150" spans="1:7" ht="16.5">
      <c r="A150" s="188" t="s">
        <v>72</v>
      </c>
      <c r="B150" s="168" t="s">
        <v>4</v>
      </c>
      <c r="C150" s="169" t="s">
        <v>73</v>
      </c>
      <c r="D150" s="169"/>
      <c r="E150" s="169"/>
      <c r="F150" s="169"/>
      <c r="G150" s="189">
        <f>G151+G181</f>
        <v>14792128</v>
      </c>
    </row>
    <row r="151" spans="1:7" ht="16.5">
      <c r="A151" s="188" t="s">
        <v>74</v>
      </c>
      <c r="B151" s="168" t="s">
        <v>4</v>
      </c>
      <c r="C151" s="168" t="s">
        <v>73</v>
      </c>
      <c r="D151" s="168" t="s">
        <v>21</v>
      </c>
      <c r="E151" s="169"/>
      <c r="F151" s="169"/>
      <c r="G151" s="480">
        <f>G152+G173+G177</f>
        <v>12056665</v>
      </c>
    </row>
    <row r="152" spans="1:7" ht="33">
      <c r="A152" s="485" t="s">
        <v>777</v>
      </c>
      <c r="B152" s="160" t="s">
        <v>4</v>
      </c>
      <c r="C152" s="179" t="s">
        <v>73</v>
      </c>
      <c r="D152" s="160" t="s">
        <v>21</v>
      </c>
      <c r="E152" s="179" t="s">
        <v>304</v>
      </c>
      <c r="F152" s="160"/>
      <c r="G152" s="191">
        <f>G153+G162+G167+G170</f>
        <v>11789665</v>
      </c>
    </row>
    <row r="153" spans="1:7" ht="16.5">
      <c r="A153" s="479" t="s">
        <v>299</v>
      </c>
      <c r="B153" s="179" t="s">
        <v>4</v>
      </c>
      <c r="C153" s="179" t="s">
        <v>73</v>
      </c>
      <c r="D153" s="179" t="s">
        <v>21</v>
      </c>
      <c r="E153" s="176" t="s">
        <v>300</v>
      </c>
      <c r="F153" s="160"/>
      <c r="G153" s="191">
        <f>G154+G159</f>
        <v>10738965</v>
      </c>
    </row>
    <row r="154" spans="1:7" ht="49.5">
      <c r="A154" s="199" t="s">
        <v>75</v>
      </c>
      <c r="B154" s="160" t="s">
        <v>4</v>
      </c>
      <c r="C154" s="179" t="s">
        <v>73</v>
      </c>
      <c r="D154" s="160" t="s">
        <v>21</v>
      </c>
      <c r="E154" s="176" t="s">
        <v>301</v>
      </c>
      <c r="F154" s="160"/>
      <c r="G154" s="191">
        <f>G155+G156+G158+G157</f>
        <v>8469795</v>
      </c>
    </row>
    <row r="155" spans="1:7" ht="19.5" customHeight="1">
      <c r="A155" s="200" t="s">
        <v>76</v>
      </c>
      <c r="B155" s="175" t="s">
        <v>4</v>
      </c>
      <c r="C155" s="175" t="s">
        <v>73</v>
      </c>
      <c r="D155" s="175" t="s">
        <v>21</v>
      </c>
      <c r="E155" s="176" t="s">
        <v>301</v>
      </c>
      <c r="F155" s="179" t="s">
        <v>77</v>
      </c>
      <c r="G155" s="191">
        <v>5302567</v>
      </c>
    </row>
    <row r="156" spans="1:7" ht="17.25" customHeight="1">
      <c r="A156" s="203" t="s">
        <v>37</v>
      </c>
      <c r="B156" s="174" t="s">
        <v>4</v>
      </c>
      <c r="C156" s="176" t="s">
        <v>73</v>
      </c>
      <c r="D156" s="176" t="s">
        <v>21</v>
      </c>
      <c r="E156" s="176" t="s">
        <v>301</v>
      </c>
      <c r="F156" s="176" t="s">
        <v>38</v>
      </c>
      <c r="G156" s="191">
        <v>2918170</v>
      </c>
    </row>
    <row r="157" spans="1:7" ht="16.5">
      <c r="A157" s="193" t="s">
        <v>628</v>
      </c>
      <c r="B157" s="174" t="s">
        <v>4</v>
      </c>
      <c r="C157" s="176" t="s">
        <v>73</v>
      </c>
      <c r="D157" s="176" t="s">
        <v>21</v>
      </c>
      <c r="E157" s="176" t="s">
        <v>301</v>
      </c>
      <c r="F157" s="176" t="s">
        <v>629</v>
      </c>
      <c r="G157" s="191">
        <v>0</v>
      </c>
    </row>
    <row r="158" spans="1:7" ht="21" customHeight="1">
      <c r="A158" s="193" t="s">
        <v>39</v>
      </c>
      <c r="B158" s="160" t="s">
        <v>4</v>
      </c>
      <c r="C158" s="160" t="s">
        <v>73</v>
      </c>
      <c r="D158" s="160" t="s">
        <v>21</v>
      </c>
      <c r="E158" s="176" t="s">
        <v>301</v>
      </c>
      <c r="F158" s="179" t="s">
        <v>40</v>
      </c>
      <c r="G158" s="202">
        <v>249058</v>
      </c>
    </row>
    <row r="159" spans="1:7" ht="16.5">
      <c r="A159" s="204" t="s">
        <v>302</v>
      </c>
      <c r="B159" s="175" t="s">
        <v>4</v>
      </c>
      <c r="C159" s="175" t="s">
        <v>73</v>
      </c>
      <c r="D159" s="175" t="s">
        <v>21</v>
      </c>
      <c r="E159" s="176" t="s">
        <v>303</v>
      </c>
      <c r="F159" s="176"/>
      <c r="G159" s="202">
        <f>G160+G161</f>
        <v>2269170</v>
      </c>
    </row>
    <row r="160" spans="1:7" ht="33">
      <c r="A160" s="200" t="s">
        <v>37</v>
      </c>
      <c r="B160" s="175" t="s">
        <v>4</v>
      </c>
      <c r="C160" s="175" t="s">
        <v>73</v>
      </c>
      <c r="D160" s="175" t="s">
        <v>21</v>
      </c>
      <c r="E160" s="176" t="s">
        <v>303</v>
      </c>
      <c r="F160" s="176" t="s">
        <v>38</v>
      </c>
      <c r="G160" s="202">
        <v>2188745</v>
      </c>
    </row>
    <row r="161" spans="1:7" ht="16.5">
      <c r="A161" s="200" t="s">
        <v>707</v>
      </c>
      <c r="B161" s="175" t="s">
        <v>4</v>
      </c>
      <c r="C161" s="175" t="s">
        <v>73</v>
      </c>
      <c r="D161" s="175" t="s">
        <v>21</v>
      </c>
      <c r="E161" s="176" t="s">
        <v>303</v>
      </c>
      <c r="F161" s="176" t="s">
        <v>696</v>
      </c>
      <c r="G161" s="202">
        <v>80425</v>
      </c>
    </row>
    <row r="162" spans="1:7" ht="16.5">
      <c r="A162" s="200" t="s">
        <v>670</v>
      </c>
      <c r="B162" s="175" t="s">
        <v>4</v>
      </c>
      <c r="C162" s="175" t="s">
        <v>73</v>
      </c>
      <c r="D162" s="175" t="s">
        <v>21</v>
      </c>
      <c r="E162" s="176" t="s">
        <v>713</v>
      </c>
      <c r="F162" s="176"/>
      <c r="G162" s="202">
        <f>G163+G165</f>
        <v>1050700</v>
      </c>
    </row>
    <row r="163" spans="1:7" ht="17.25" customHeight="1">
      <c r="A163" s="200" t="s">
        <v>715</v>
      </c>
      <c r="B163" s="175" t="s">
        <v>4</v>
      </c>
      <c r="C163" s="175" t="s">
        <v>73</v>
      </c>
      <c r="D163" s="175" t="s">
        <v>21</v>
      </c>
      <c r="E163" s="176" t="s">
        <v>714</v>
      </c>
      <c r="F163" s="176"/>
      <c r="G163" s="202">
        <f>G164</f>
        <v>1050700</v>
      </c>
    </row>
    <row r="164" spans="1:7" ht="15" customHeight="1">
      <c r="A164" s="200" t="s">
        <v>37</v>
      </c>
      <c r="B164" s="175" t="s">
        <v>4</v>
      </c>
      <c r="C164" s="175" t="s">
        <v>73</v>
      </c>
      <c r="D164" s="175" t="s">
        <v>21</v>
      </c>
      <c r="E164" s="176" t="s">
        <v>714</v>
      </c>
      <c r="F164" s="176" t="s">
        <v>38</v>
      </c>
      <c r="G164" s="202">
        <v>1050700</v>
      </c>
    </row>
    <row r="165" spans="1:7" ht="0.75" hidden="1" customHeight="1">
      <c r="A165" s="204" t="s">
        <v>740</v>
      </c>
      <c r="B165" s="175" t="s">
        <v>4</v>
      </c>
      <c r="C165" s="175" t="s">
        <v>73</v>
      </c>
      <c r="D165" s="175" t="s">
        <v>21</v>
      </c>
      <c r="E165" s="176" t="s">
        <v>739</v>
      </c>
      <c r="F165" s="176"/>
      <c r="G165" s="202">
        <f>G166</f>
        <v>0</v>
      </c>
    </row>
    <row r="166" spans="1:7" ht="18" hidden="1" customHeight="1">
      <c r="A166" s="482" t="s">
        <v>64</v>
      </c>
      <c r="B166" s="175" t="s">
        <v>4</v>
      </c>
      <c r="C166" s="175" t="s">
        <v>73</v>
      </c>
      <c r="D166" s="175" t="s">
        <v>21</v>
      </c>
      <c r="E166" s="176" t="s">
        <v>739</v>
      </c>
      <c r="F166" s="176" t="s">
        <v>65</v>
      </c>
      <c r="G166" s="202">
        <v>0</v>
      </c>
    </row>
    <row r="167" spans="1:7" ht="18" customHeight="1">
      <c r="A167" s="482" t="s">
        <v>842</v>
      </c>
      <c r="B167" s="175" t="s">
        <v>4</v>
      </c>
      <c r="C167" s="175" t="s">
        <v>73</v>
      </c>
      <c r="D167" s="175" t="s">
        <v>21</v>
      </c>
      <c r="E167" s="176" t="s">
        <v>841</v>
      </c>
      <c r="F167" s="176"/>
      <c r="G167" s="202">
        <f>G168</f>
        <v>0</v>
      </c>
    </row>
    <row r="168" spans="1:7" ht="1.5" customHeight="1">
      <c r="A168" s="153" t="s">
        <v>840</v>
      </c>
      <c r="B168" s="175" t="s">
        <v>4</v>
      </c>
      <c r="C168" s="175" t="s">
        <v>73</v>
      </c>
      <c r="D168" s="175" t="s">
        <v>21</v>
      </c>
      <c r="E168" s="176" t="s">
        <v>839</v>
      </c>
      <c r="F168" s="176"/>
      <c r="G168" s="202">
        <f>G169</f>
        <v>0</v>
      </c>
    </row>
    <row r="169" spans="1:7" ht="35.25" hidden="1" customHeight="1">
      <c r="A169" s="200" t="s">
        <v>37</v>
      </c>
      <c r="B169" s="175" t="s">
        <v>4</v>
      </c>
      <c r="C169" s="175" t="s">
        <v>73</v>
      </c>
      <c r="D169" s="175" t="s">
        <v>21</v>
      </c>
      <c r="E169" s="176" t="s">
        <v>839</v>
      </c>
      <c r="F169" s="176" t="s">
        <v>38</v>
      </c>
      <c r="G169" s="202">
        <v>0</v>
      </c>
    </row>
    <row r="170" spans="1:7" ht="20.25" hidden="1" customHeight="1">
      <c r="A170" s="200" t="s">
        <v>838</v>
      </c>
      <c r="B170" s="175" t="s">
        <v>4</v>
      </c>
      <c r="C170" s="175" t="s">
        <v>73</v>
      </c>
      <c r="D170" s="175" t="s">
        <v>21</v>
      </c>
      <c r="E170" s="176" t="s">
        <v>837</v>
      </c>
      <c r="F170" s="176"/>
      <c r="G170" s="202">
        <f>G171</f>
        <v>0</v>
      </c>
    </row>
    <row r="171" spans="1:7" ht="17.25" hidden="1" customHeight="1">
      <c r="A171" s="200" t="s">
        <v>836</v>
      </c>
      <c r="B171" s="175" t="s">
        <v>4</v>
      </c>
      <c r="C171" s="175" t="s">
        <v>73</v>
      </c>
      <c r="D171" s="175" t="s">
        <v>21</v>
      </c>
      <c r="E171" s="176" t="s">
        <v>835</v>
      </c>
      <c r="F171" s="176"/>
      <c r="G171" s="202">
        <f>G172</f>
        <v>0</v>
      </c>
    </row>
    <row r="172" spans="1:7" ht="32.25" hidden="1" customHeight="1">
      <c r="A172" s="200" t="s">
        <v>37</v>
      </c>
      <c r="B172" s="175" t="s">
        <v>4</v>
      </c>
      <c r="C172" s="175" t="s">
        <v>73</v>
      </c>
      <c r="D172" s="175" t="s">
        <v>21</v>
      </c>
      <c r="E172" s="176" t="s">
        <v>835</v>
      </c>
      <c r="F172" s="176" t="s">
        <v>38</v>
      </c>
      <c r="G172" s="202">
        <v>0</v>
      </c>
    </row>
    <row r="173" spans="1:7" ht="32.25" customHeight="1">
      <c r="A173" s="200" t="s">
        <v>926</v>
      </c>
      <c r="B173" s="175" t="s">
        <v>4</v>
      </c>
      <c r="C173" s="175" t="s">
        <v>73</v>
      </c>
      <c r="D173" s="175" t="s">
        <v>21</v>
      </c>
      <c r="E173" s="176" t="s">
        <v>314</v>
      </c>
      <c r="F173" s="176"/>
      <c r="G173" s="202">
        <f>G174</f>
        <v>175000</v>
      </c>
    </row>
    <row r="174" spans="1:7" ht="19.5" customHeight="1">
      <c r="A174" s="200" t="s">
        <v>670</v>
      </c>
      <c r="B174" s="175" t="s">
        <v>4</v>
      </c>
      <c r="C174" s="175" t="s">
        <v>73</v>
      </c>
      <c r="D174" s="175" t="s">
        <v>21</v>
      </c>
      <c r="E174" s="176" t="s">
        <v>672</v>
      </c>
      <c r="F174" s="176"/>
      <c r="G174" s="202">
        <f>G175</f>
        <v>175000</v>
      </c>
    </row>
    <row r="175" spans="1:7" ht="21" customHeight="1">
      <c r="A175" s="200" t="s">
        <v>671</v>
      </c>
      <c r="B175" s="175" t="s">
        <v>4</v>
      </c>
      <c r="C175" s="175" t="s">
        <v>73</v>
      </c>
      <c r="D175" s="175" t="s">
        <v>21</v>
      </c>
      <c r="E175" s="176" t="s">
        <v>673</v>
      </c>
      <c r="F175" s="176"/>
      <c r="G175" s="202">
        <f>G176</f>
        <v>175000</v>
      </c>
    </row>
    <row r="176" spans="1:7" ht="33">
      <c r="A176" s="200" t="s">
        <v>37</v>
      </c>
      <c r="B176" s="175" t="s">
        <v>4</v>
      </c>
      <c r="C176" s="175" t="s">
        <v>73</v>
      </c>
      <c r="D176" s="175" t="s">
        <v>21</v>
      </c>
      <c r="E176" s="176" t="s">
        <v>673</v>
      </c>
      <c r="F176" s="176" t="s">
        <v>38</v>
      </c>
      <c r="G176" s="202">
        <v>175000</v>
      </c>
    </row>
    <row r="177" spans="1:7" ht="49.5">
      <c r="A177" s="192" t="s">
        <v>880</v>
      </c>
      <c r="B177" s="174" t="s">
        <v>4</v>
      </c>
      <c r="C177" s="175" t="s">
        <v>73</v>
      </c>
      <c r="D177" s="175" t="s">
        <v>21</v>
      </c>
      <c r="E177" s="176" t="s">
        <v>269</v>
      </c>
      <c r="F177" s="176"/>
      <c r="G177" s="202">
        <f>G178</f>
        <v>92000</v>
      </c>
    </row>
    <row r="178" spans="1:7" ht="33">
      <c r="A178" s="192" t="s">
        <v>887</v>
      </c>
      <c r="B178" s="174" t="s">
        <v>4</v>
      </c>
      <c r="C178" s="175" t="s">
        <v>73</v>
      </c>
      <c r="D178" s="175" t="s">
        <v>21</v>
      </c>
      <c r="E178" s="176" t="s">
        <v>270</v>
      </c>
      <c r="F178" s="176"/>
      <c r="G178" s="202">
        <f>G179</f>
        <v>92000</v>
      </c>
    </row>
    <row r="179" spans="1:7" ht="33">
      <c r="A179" s="192" t="s">
        <v>886</v>
      </c>
      <c r="B179" s="174" t="s">
        <v>4</v>
      </c>
      <c r="C179" s="175" t="s">
        <v>73</v>
      </c>
      <c r="D179" s="175" t="s">
        <v>21</v>
      </c>
      <c r="E179" s="176" t="s">
        <v>885</v>
      </c>
      <c r="F179" s="176"/>
      <c r="G179" s="202">
        <f>G180</f>
        <v>92000</v>
      </c>
    </row>
    <row r="180" spans="1:7" ht="33">
      <c r="A180" s="192" t="s">
        <v>37</v>
      </c>
      <c r="B180" s="174" t="s">
        <v>4</v>
      </c>
      <c r="C180" s="175" t="s">
        <v>73</v>
      </c>
      <c r="D180" s="175" t="s">
        <v>21</v>
      </c>
      <c r="E180" s="176" t="s">
        <v>885</v>
      </c>
      <c r="F180" s="176" t="s">
        <v>38</v>
      </c>
      <c r="G180" s="202">
        <v>92000</v>
      </c>
    </row>
    <row r="181" spans="1:7" ht="16.5">
      <c r="A181" s="188" t="s">
        <v>78</v>
      </c>
      <c r="B181" s="171" t="s">
        <v>4</v>
      </c>
      <c r="C181" s="172" t="s">
        <v>73</v>
      </c>
      <c r="D181" s="172" t="s">
        <v>34</v>
      </c>
      <c r="E181" s="186"/>
      <c r="F181" s="172"/>
      <c r="G181" s="190">
        <f>G182</f>
        <v>2735463</v>
      </c>
    </row>
    <row r="182" spans="1:7" ht="33">
      <c r="A182" s="199" t="s">
        <v>777</v>
      </c>
      <c r="B182" s="174" t="s">
        <v>4</v>
      </c>
      <c r="C182" s="176" t="s">
        <v>73</v>
      </c>
      <c r="D182" s="176" t="s">
        <v>34</v>
      </c>
      <c r="E182" s="176" t="s">
        <v>304</v>
      </c>
      <c r="F182" s="176"/>
      <c r="G182" s="191">
        <f>G183</f>
        <v>2735463</v>
      </c>
    </row>
    <row r="183" spans="1:7" ht="16.5">
      <c r="A183" s="199" t="s">
        <v>305</v>
      </c>
      <c r="B183" s="160" t="s">
        <v>4</v>
      </c>
      <c r="C183" s="160" t="s">
        <v>73</v>
      </c>
      <c r="D183" s="160" t="s">
        <v>34</v>
      </c>
      <c r="E183" s="176" t="s">
        <v>306</v>
      </c>
      <c r="F183" s="176"/>
      <c r="G183" s="191">
        <f>G184</f>
        <v>2735463</v>
      </c>
    </row>
    <row r="184" spans="1:7" ht="33">
      <c r="A184" s="199" t="s">
        <v>443</v>
      </c>
      <c r="B184" s="160" t="s">
        <v>4</v>
      </c>
      <c r="C184" s="160" t="s">
        <v>73</v>
      </c>
      <c r="D184" s="160" t="s">
        <v>34</v>
      </c>
      <c r="E184" s="160" t="s">
        <v>307</v>
      </c>
      <c r="F184" s="179"/>
      <c r="G184" s="202">
        <f>G185+G186</f>
        <v>2735463</v>
      </c>
    </row>
    <row r="185" spans="1:7" ht="24" customHeight="1">
      <c r="A185" s="199" t="s">
        <v>27</v>
      </c>
      <c r="B185" s="160" t="s">
        <v>4</v>
      </c>
      <c r="C185" s="160" t="s">
        <v>73</v>
      </c>
      <c r="D185" s="160" t="s">
        <v>34</v>
      </c>
      <c r="E185" s="160" t="s">
        <v>307</v>
      </c>
      <c r="F185" s="179" t="s">
        <v>28</v>
      </c>
      <c r="G185" s="202">
        <v>2327163</v>
      </c>
    </row>
    <row r="186" spans="1:7" ht="33" customHeight="1">
      <c r="A186" s="200" t="s">
        <v>37</v>
      </c>
      <c r="B186" s="160" t="s">
        <v>4</v>
      </c>
      <c r="C186" s="160" t="s">
        <v>73</v>
      </c>
      <c r="D186" s="160" t="s">
        <v>34</v>
      </c>
      <c r="E186" s="160" t="s">
        <v>307</v>
      </c>
      <c r="F186" s="179" t="s">
        <v>38</v>
      </c>
      <c r="G186" s="202">
        <v>408300</v>
      </c>
    </row>
    <row r="187" spans="1:7" ht="16.5">
      <c r="A187" s="484" t="s">
        <v>79</v>
      </c>
      <c r="B187" s="168" t="s">
        <v>4</v>
      </c>
      <c r="C187" s="168" t="s">
        <v>55</v>
      </c>
      <c r="D187" s="168"/>
      <c r="E187" s="168"/>
      <c r="F187" s="169"/>
      <c r="G187" s="480">
        <f>G188+G193</f>
        <v>520500</v>
      </c>
    </row>
    <row r="188" spans="1:7" ht="18" customHeight="1">
      <c r="A188" s="484" t="s">
        <v>80</v>
      </c>
      <c r="B188" s="168" t="s">
        <v>4</v>
      </c>
      <c r="C188" s="168" t="s">
        <v>55</v>
      </c>
      <c r="D188" s="168" t="s">
        <v>21</v>
      </c>
      <c r="E188" s="160"/>
      <c r="F188" s="179"/>
      <c r="G188" s="480">
        <f>G189</f>
        <v>153900</v>
      </c>
    </row>
    <row r="189" spans="1:7" ht="36.75" customHeight="1">
      <c r="A189" s="199" t="s">
        <v>781</v>
      </c>
      <c r="B189" s="160" t="s">
        <v>4</v>
      </c>
      <c r="C189" s="160" t="s">
        <v>55</v>
      </c>
      <c r="D189" s="160" t="s">
        <v>21</v>
      </c>
      <c r="E189" s="160" t="s">
        <v>288</v>
      </c>
      <c r="F189" s="179"/>
      <c r="G189" s="202">
        <f>G190</f>
        <v>153900</v>
      </c>
    </row>
    <row r="190" spans="1:7" ht="33">
      <c r="A190" s="165" t="s">
        <v>309</v>
      </c>
      <c r="B190" s="160" t="s">
        <v>4</v>
      </c>
      <c r="C190" s="160" t="s">
        <v>55</v>
      </c>
      <c r="D190" s="160" t="s">
        <v>21</v>
      </c>
      <c r="E190" s="160" t="s">
        <v>551</v>
      </c>
      <c r="F190" s="179"/>
      <c r="G190" s="202">
        <f>G191</f>
        <v>153900</v>
      </c>
    </row>
    <row r="191" spans="1:7" ht="18.75" customHeight="1">
      <c r="A191" s="203" t="s">
        <v>310</v>
      </c>
      <c r="B191" s="160" t="s">
        <v>4</v>
      </c>
      <c r="C191" s="160" t="s">
        <v>55</v>
      </c>
      <c r="D191" s="160" t="s">
        <v>21</v>
      </c>
      <c r="E191" s="160" t="s">
        <v>649</v>
      </c>
      <c r="F191" s="179"/>
      <c r="G191" s="202">
        <f>G192</f>
        <v>153900</v>
      </c>
    </row>
    <row r="192" spans="1:7" ht="16.5">
      <c r="A192" s="200" t="s">
        <v>81</v>
      </c>
      <c r="B192" s="160" t="s">
        <v>4</v>
      </c>
      <c r="C192" s="160" t="s">
        <v>55</v>
      </c>
      <c r="D192" s="160" t="s">
        <v>21</v>
      </c>
      <c r="E192" s="160" t="s">
        <v>649</v>
      </c>
      <c r="F192" s="179" t="s">
        <v>82</v>
      </c>
      <c r="G192" s="202">
        <v>153900</v>
      </c>
    </row>
    <row r="193" spans="1:8" ht="15.75" customHeight="1">
      <c r="A193" s="483" t="s">
        <v>83</v>
      </c>
      <c r="B193" s="168" t="s">
        <v>4</v>
      </c>
      <c r="C193" s="168" t="s">
        <v>55</v>
      </c>
      <c r="D193" s="168" t="s">
        <v>30</v>
      </c>
      <c r="E193" s="168"/>
      <c r="F193" s="169"/>
      <c r="G193" s="480">
        <f>+G198+G194</f>
        <v>366600</v>
      </c>
    </row>
    <row r="194" spans="1:8" ht="33">
      <c r="A194" s="200" t="s">
        <v>780</v>
      </c>
      <c r="B194" s="179" t="s">
        <v>4</v>
      </c>
      <c r="C194" s="179" t="s">
        <v>55</v>
      </c>
      <c r="D194" s="179" t="s">
        <v>30</v>
      </c>
      <c r="E194" s="160" t="s">
        <v>637</v>
      </c>
      <c r="F194" s="179"/>
      <c r="G194" s="202">
        <f>G195</f>
        <v>33600</v>
      </c>
    </row>
    <row r="195" spans="1:8" ht="16.5">
      <c r="A195" s="200" t="s">
        <v>664</v>
      </c>
      <c r="B195" s="179" t="s">
        <v>4</v>
      </c>
      <c r="C195" s="179" t="s">
        <v>55</v>
      </c>
      <c r="D195" s="179" t="s">
        <v>30</v>
      </c>
      <c r="E195" s="160" t="s">
        <v>638</v>
      </c>
      <c r="F195" s="179"/>
      <c r="G195" s="202">
        <f>G196</f>
        <v>33600</v>
      </c>
    </row>
    <row r="196" spans="1:8" ht="21" customHeight="1">
      <c r="A196" s="200" t="s">
        <v>599</v>
      </c>
      <c r="B196" s="179" t="s">
        <v>4</v>
      </c>
      <c r="C196" s="179" t="s">
        <v>55</v>
      </c>
      <c r="D196" s="179" t="s">
        <v>30</v>
      </c>
      <c r="E196" s="160" t="s">
        <v>639</v>
      </c>
      <c r="F196" s="179"/>
      <c r="G196" s="202">
        <f>G197</f>
        <v>33600</v>
      </c>
    </row>
    <row r="197" spans="1:8" ht="30.75" customHeight="1">
      <c r="A197" s="200" t="s">
        <v>597</v>
      </c>
      <c r="B197" s="179" t="s">
        <v>4</v>
      </c>
      <c r="C197" s="179" t="s">
        <v>55</v>
      </c>
      <c r="D197" s="179" t="s">
        <v>30</v>
      </c>
      <c r="E197" s="160" t="s">
        <v>639</v>
      </c>
      <c r="F197" s="179" t="s">
        <v>596</v>
      </c>
      <c r="G197" s="202">
        <v>33600</v>
      </c>
    </row>
    <row r="198" spans="1:8" ht="32.25" customHeight="1">
      <c r="A198" s="199" t="s">
        <v>779</v>
      </c>
      <c r="B198" s="160" t="s">
        <v>4</v>
      </c>
      <c r="C198" s="160" t="s">
        <v>55</v>
      </c>
      <c r="D198" s="160" t="s">
        <v>30</v>
      </c>
      <c r="E198" s="160" t="s">
        <v>288</v>
      </c>
      <c r="F198" s="179"/>
      <c r="G198" s="202">
        <f>G199+G206</f>
        <v>333000</v>
      </c>
    </row>
    <row r="199" spans="1:8" ht="22.5" customHeight="1">
      <c r="A199" s="199" t="s">
        <v>311</v>
      </c>
      <c r="B199" s="160" t="s">
        <v>4</v>
      </c>
      <c r="C199" s="160" t="s">
        <v>55</v>
      </c>
      <c r="D199" s="160" t="s">
        <v>30</v>
      </c>
      <c r="E199" s="160" t="s">
        <v>289</v>
      </c>
      <c r="F199" s="179"/>
      <c r="G199" s="202">
        <f>G200+G202+G204</f>
        <v>290000</v>
      </c>
    </row>
    <row r="200" spans="1:8" ht="18.75" customHeight="1">
      <c r="A200" s="203" t="s">
        <v>312</v>
      </c>
      <c r="B200" s="160" t="s">
        <v>4</v>
      </c>
      <c r="C200" s="160" t="s">
        <v>55</v>
      </c>
      <c r="D200" s="160" t="s">
        <v>30</v>
      </c>
      <c r="E200" s="160" t="s">
        <v>640</v>
      </c>
      <c r="F200" s="179"/>
      <c r="G200" s="202">
        <f>+G201</f>
        <v>170000</v>
      </c>
      <c r="H200" s="117"/>
    </row>
    <row r="201" spans="1:8" ht="36" customHeight="1">
      <c r="A201" s="200" t="s">
        <v>597</v>
      </c>
      <c r="B201" s="160" t="s">
        <v>4</v>
      </c>
      <c r="C201" s="160" t="s">
        <v>55</v>
      </c>
      <c r="D201" s="160" t="s">
        <v>30</v>
      </c>
      <c r="E201" s="160" t="s">
        <v>640</v>
      </c>
      <c r="F201" s="179" t="s">
        <v>596</v>
      </c>
      <c r="G201" s="202">
        <v>170000</v>
      </c>
      <c r="H201" s="117"/>
    </row>
    <row r="202" spans="1:8" ht="17.25" customHeight="1">
      <c r="A202" s="482" t="s">
        <v>84</v>
      </c>
      <c r="B202" s="179" t="s">
        <v>4</v>
      </c>
      <c r="C202" s="179" t="s">
        <v>55</v>
      </c>
      <c r="D202" s="179" t="s">
        <v>30</v>
      </c>
      <c r="E202" s="160" t="s">
        <v>641</v>
      </c>
      <c r="F202" s="179"/>
      <c r="G202" s="202">
        <f>+G203</f>
        <v>120000</v>
      </c>
      <c r="H202" s="117"/>
    </row>
    <row r="203" spans="1:8" ht="29.25" customHeight="1">
      <c r="A203" s="200" t="s">
        <v>597</v>
      </c>
      <c r="B203" s="179" t="s">
        <v>4</v>
      </c>
      <c r="C203" s="179" t="s">
        <v>55</v>
      </c>
      <c r="D203" s="179" t="s">
        <v>30</v>
      </c>
      <c r="E203" s="160" t="s">
        <v>641</v>
      </c>
      <c r="F203" s="179" t="s">
        <v>596</v>
      </c>
      <c r="G203" s="202">
        <v>120000</v>
      </c>
      <c r="H203" s="117"/>
    </row>
    <row r="204" spans="1:8" ht="0.75" hidden="1" customHeight="1">
      <c r="A204" s="203" t="s">
        <v>85</v>
      </c>
      <c r="B204" s="179" t="s">
        <v>4</v>
      </c>
      <c r="C204" s="179" t="s">
        <v>55</v>
      </c>
      <c r="D204" s="179" t="s">
        <v>30</v>
      </c>
      <c r="E204" s="160" t="s">
        <v>642</v>
      </c>
      <c r="F204" s="187"/>
      <c r="G204" s="202">
        <f>+G205</f>
        <v>0</v>
      </c>
      <c r="H204" s="117"/>
    </row>
    <row r="205" spans="1:8" ht="33" hidden="1">
      <c r="A205" s="200" t="s">
        <v>597</v>
      </c>
      <c r="B205" s="179" t="s">
        <v>4</v>
      </c>
      <c r="C205" s="179" t="s">
        <v>55</v>
      </c>
      <c r="D205" s="179" t="s">
        <v>30</v>
      </c>
      <c r="E205" s="160" t="s">
        <v>642</v>
      </c>
      <c r="F205" s="179" t="s">
        <v>596</v>
      </c>
      <c r="G205" s="202">
        <v>0</v>
      </c>
      <c r="H205" s="117"/>
    </row>
    <row r="206" spans="1:8" ht="15.75" customHeight="1">
      <c r="A206" s="165" t="s">
        <v>309</v>
      </c>
      <c r="B206" s="160" t="s">
        <v>4</v>
      </c>
      <c r="C206" s="160" t="s">
        <v>55</v>
      </c>
      <c r="D206" s="160" t="s">
        <v>30</v>
      </c>
      <c r="E206" s="160" t="s">
        <v>551</v>
      </c>
      <c r="F206" s="179"/>
      <c r="G206" s="202">
        <f>G207</f>
        <v>43000</v>
      </c>
    </row>
    <row r="207" spans="1:8" ht="49.5">
      <c r="A207" s="165" t="s">
        <v>662</v>
      </c>
      <c r="B207" s="160" t="s">
        <v>4</v>
      </c>
      <c r="C207" s="160" t="s">
        <v>55</v>
      </c>
      <c r="D207" s="160" t="s">
        <v>30</v>
      </c>
      <c r="E207" s="160" t="s">
        <v>650</v>
      </c>
      <c r="F207" s="179"/>
      <c r="G207" s="202">
        <f>+G208</f>
        <v>43000</v>
      </c>
    </row>
    <row r="208" spans="1:8" ht="18" customHeight="1">
      <c r="A208" s="200" t="s">
        <v>76</v>
      </c>
      <c r="B208" s="160" t="s">
        <v>4</v>
      </c>
      <c r="C208" s="160" t="s">
        <v>55</v>
      </c>
      <c r="D208" s="160" t="s">
        <v>30</v>
      </c>
      <c r="E208" s="160" t="s">
        <v>650</v>
      </c>
      <c r="F208" s="179" t="s">
        <v>77</v>
      </c>
      <c r="G208" s="202">
        <v>43000</v>
      </c>
    </row>
    <row r="209" spans="1:7" ht="17.25" customHeight="1">
      <c r="A209" s="205" t="s">
        <v>86</v>
      </c>
      <c r="B209" s="168" t="s">
        <v>4</v>
      </c>
      <c r="C209" s="169" t="s">
        <v>87</v>
      </c>
      <c r="D209" s="169"/>
      <c r="E209" s="169"/>
      <c r="F209" s="169"/>
      <c r="G209" s="189">
        <f>G210</f>
        <v>3883433</v>
      </c>
    </row>
    <row r="210" spans="1:7" ht="16.5">
      <c r="A210" s="481" t="s">
        <v>88</v>
      </c>
      <c r="B210" s="169" t="s">
        <v>4</v>
      </c>
      <c r="C210" s="169" t="s">
        <v>87</v>
      </c>
      <c r="D210" s="168" t="s">
        <v>21</v>
      </c>
      <c r="E210" s="169"/>
      <c r="F210" s="169"/>
      <c r="G210" s="480">
        <f>G211+G215</f>
        <v>3883433</v>
      </c>
    </row>
    <row r="211" spans="1:7" ht="33">
      <c r="A211" s="150" t="s">
        <v>772</v>
      </c>
      <c r="B211" s="179" t="s">
        <v>4</v>
      </c>
      <c r="C211" s="179" t="s">
        <v>87</v>
      </c>
      <c r="D211" s="179" t="s">
        <v>21</v>
      </c>
      <c r="E211" s="179" t="s">
        <v>285</v>
      </c>
      <c r="F211" s="179"/>
      <c r="G211" s="202">
        <f>G212</f>
        <v>9500</v>
      </c>
    </row>
    <row r="212" spans="1:7" ht="16.5">
      <c r="A212" s="154" t="s">
        <v>315</v>
      </c>
      <c r="B212" s="179" t="s">
        <v>4</v>
      </c>
      <c r="C212" s="179" t="s">
        <v>87</v>
      </c>
      <c r="D212" s="179" t="s">
        <v>21</v>
      </c>
      <c r="E212" s="179" t="s">
        <v>643</v>
      </c>
      <c r="F212" s="179"/>
      <c r="G212" s="202">
        <f>G213</f>
        <v>9500</v>
      </c>
    </row>
    <row r="213" spans="1:7" ht="33">
      <c r="A213" s="479" t="s">
        <v>89</v>
      </c>
      <c r="B213" s="176" t="s">
        <v>4</v>
      </c>
      <c r="C213" s="179" t="s">
        <v>87</v>
      </c>
      <c r="D213" s="179" t="s">
        <v>21</v>
      </c>
      <c r="E213" s="176" t="s">
        <v>644</v>
      </c>
      <c r="F213" s="179"/>
      <c r="G213" s="202">
        <f>G214</f>
        <v>9500</v>
      </c>
    </row>
    <row r="214" spans="1:7" ht="33">
      <c r="A214" s="203" t="s">
        <v>37</v>
      </c>
      <c r="B214" s="176" t="s">
        <v>4</v>
      </c>
      <c r="C214" s="179" t="s">
        <v>87</v>
      </c>
      <c r="D214" s="179" t="s">
        <v>21</v>
      </c>
      <c r="E214" s="176" t="s">
        <v>644</v>
      </c>
      <c r="F214" s="179" t="s">
        <v>38</v>
      </c>
      <c r="G214" s="202">
        <v>9500</v>
      </c>
    </row>
    <row r="215" spans="1:7" ht="36.75" customHeight="1">
      <c r="A215" s="150" t="s">
        <v>778</v>
      </c>
      <c r="B215" s="179" t="s">
        <v>4</v>
      </c>
      <c r="C215" s="179" t="s">
        <v>87</v>
      </c>
      <c r="D215" s="179" t="s">
        <v>21</v>
      </c>
      <c r="E215" s="179" t="s">
        <v>441</v>
      </c>
      <c r="F215" s="179"/>
      <c r="G215" s="202">
        <f>G216+G221+G224</f>
        <v>3873933</v>
      </c>
    </row>
    <row r="216" spans="1:7" ht="19.5" customHeight="1">
      <c r="A216" s="150" t="s">
        <v>316</v>
      </c>
      <c r="B216" s="175" t="s">
        <v>4</v>
      </c>
      <c r="C216" s="175" t="s">
        <v>87</v>
      </c>
      <c r="D216" s="175" t="s">
        <v>21</v>
      </c>
      <c r="E216" s="179" t="s">
        <v>308</v>
      </c>
      <c r="F216" s="179"/>
      <c r="G216" s="202">
        <f>G217</f>
        <v>3242283</v>
      </c>
    </row>
    <row r="217" spans="1:7" ht="21.75" customHeight="1">
      <c r="A217" s="199" t="s">
        <v>75</v>
      </c>
      <c r="B217" s="175" t="s">
        <v>4</v>
      </c>
      <c r="C217" s="175" t="s">
        <v>87</v>
      </c>
      <c r="D217" s="175" t="s">
        <v>21</v>
      </c>
      <c r="E217" s="179" t="s">
        <v>645</v>
      </c>
      <c r="F217" s="179"/>
      <c r="G217" s="202">
        <f>G218+G219+G220</f>
        <v>3242283</v>
      </c>
    </row>
    <row r="218" spans="1:7" ht="20.25" customHeight="1">
      <c r="A218" s="200" t="s">
        <v>76</v>
      </c>
      <c r="B218" s="175" t="s">
        <v>4</v>
      </c>
      <c r="C218" s="175" t="s">
        <v>87</v>
      </c>
      <c r="D218" s="175" t="s">
        <v>21</v>
      </c>
      <c r="E218" s="179" t="s">
        <v>645</v>
      </c>
      <c r="F218" s="179" t="s">
        <v>77</v>
      </c>
      <c r="G218" s="202">
        <v>1844884</v>
      </c>
    </row>
    <row r="219" spans="1:7" ht="32.25" customHeight="1">
      <c r="A219" s="200" t="s">
        <v>37</v>
      </c>
      <c r="B219" s="175" t="s">
        <v>4</v>
      </c>
      <c r="C219" s="175" t="s">
        <v>87</v>
      </c>
      <c r="D219" s="175" t="s">
        <v>21</v>
      </c>
      <c r="E219" s="179" t="s">
        <v>645</v>
      </c>
      <c r="F219" s="179" t="s">
        <v>38</v>
      </c>
      <c r="G219" s="202">
        <v>1074369</v>
      </c>
    </row>
    <row r="220" spans="1:7" ht="16.5">
      <c r="A220" s="200" t="s">
        <v>39</v>
      </c>
      <c r="B220" s="175" t="s">
        <v>4</v>
      </c>
      <c r="C220" s="175" t="s">
        <v>87</v>
      </c>
      <c r="D220" s="175" t="s">
        <v>21</v>
      </c>
      <c r="E220" s="179" t="s">
        <v>645</v>
      </c>
      <c r="F220" s="179" t="s">
        <v>40</v>
      </c>
      <c r="G220" s="202">
        <v>323030</v>
      </c>
    </row>
    <row r="221" spans="1:7" ht="16.5">
      <c r="A221" s="194" t="s">
        <v>317</v>
      </c>
      <c r="B221" s="175" t="s">
        <v>4</v>
      </c>
      <c r="C221" s="175" t="s">
        <v>87</v>
      </c>
      <c r="D221" s="175" t="s">
        <v>21</v>
      </c>
      <c r="E221" s="179" t="s">
        <v>646</v>
      </c>
      <c r="F221" s="179"/>
      <c r="G221" s="202">
        <f>G222</f>
        <v>231650</v>
      </c>
    </row>
    <row r="222" spans="1:7" ht="17.25" customHeight="1">
      <c r="A222" s="194" t="s">
        <v>90</v>
      </c>
      <c r="B222" s="175" t="s">
        <v>4</v>
      </c>
      <c r="C222" s="175" t="s">
        <v>87</v>
      </c>
      <c r="D222" s="175" t="s">
        <v>21</v>
      </c>
      <c r="E222" s="179" t="s">
        <v>647</v>
      </c>
      <c r="F222" s="179"/>
      <c r="G222" s="202">
        <f>G223</f>
        <v>231650</v>
      </c>
    </row>
    <row r="223" spans="1:7" ht="33">
      <c r="A223" s="200" t="s">
        <v>37</v>
      </c>
      <c r="B223" s="175" t="s">
        <v>4</v>
      </c>
      <c r="C223" s="175" t="s">
        <v>87</v>
      </c>
      <c r="D223" s="175" t="s">
        <v>21</v>
      </c>
      <c r="E223" s="179" t="s">
        <v>647</v>
      </c>
      <c r="F223" s="179" t="s">
        <v>38</v>
      </c>
      <c r="G223" s="202">
        <v>231650</v>
      </c>
    </row>
    <row r="224" spans="1:7" ht="18.75" customHeight="1">
      <c r="A224" s="194" t="s">
        <v>318</v>
      </c>
      <c r="B224" s="175" t="s">
        <v>4</v>
      </c>
      <c r="C224" s="175" t="s">
        <v>87</v>
      </c>
      <c r="D224" s="175" t="s">
        <v>21</v>
      </c>
      <c r="E224" s="179" t="s">
        <v>648</v>
      </c>
      <c r="F224" s="179"/>
      <c r="G224" s="202">
        <f>G225</f>
        <v>400000</v>
      </c>
    </row>
    <row r="225" spans="1:7" ht="16.5">
      <c r="A225" s="194" t="s">
        <v>834</v>
      </c>
      <c r="B225" s="175" t="s">
        <v>4</v>
      </c>
      <c r="C225" s="175" t="s">
        <v>87</v>
      </c>
      <c r="D225" s="175" t="s">
        <v>21</v>
      </c>
      <c r="E225" s="179" t="s">
        <v>833</v>
      </c>
      <c r="F225" s="179"/>
      <c r="G225" s="202">
        <f>G226</f>
        <v>400000</v>
      </c>
    </row>
    <row r="226" spans="1:7" ht="33">
      <c r="A226" s="200" t="s">
        <v>37</v>
      </c>
      <c r="B226" s="175" t="s">
        <v>4</v>
      </c>
      <c r="C226" s="175" t="s">
        <v>87</v>
      </c>
      <c r="D226" s="175" t="s">
        <v>21</v>
      </c>
      <c r="E226" s="179" t="s">
        <v>833</v>
      </c>
      <c r="F226" s="179" t="s">
        <v>38</v>
      </c>
      <c r="G226" s="202">
        <v>400000</v>
      </c>
    </row>
    <row r="227" spans="1:7" ht="17.25" thickBot="1">
      <c r="A227" s="478" t="s">
        <v>91</v>
      </c>
      <c r="B227" s="477"/>
      <c r="C227" s="476"/>
      <c r="D227" s="476"/>
      <c r="E227" s="476"/>
      <c r="F227" s="476"/>
      <c r="G227" s="475">
        <f>G19+G55+G62+G81+G87+G150+G187+G209</f>
        <v>33401650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3" firstPageNumber="0" orientation="portrait" horizontalDpi="300" verticalDpi="300" r:id="rId1"/>
  <headerFooter alignWithMargins="0"/>
  <rowBreaks count="3" manualBreakCount="3">
    <brk id="54" max="6" man="1"/>
    <brk id="106" max="6" man="1"/>
    <brk id="170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M213"/>
  <sheetViews>
    <sheetView view="pageBreakPreview" topLeftCell="A193" zoomScaleNormal="80" zoomScaleSheetLayoutView="100" workbookViewId="0">
      <selection activeCell="A163" sqref="A163"/>
    </sheetView>
  </sheetViews>
  <sheetFormatPr defaultRowHeight="12.75"/>
  <cols>
    <col min="1" max="1" width="77.28515625" customWidth="1"/>
    <col min="2" max="2" width="9.5703125" style="98" customWidth="1"/>
    <col min="3" max="3" width="8" style="99" customWidth="1"/>
    <col min="4" max="4" width="7.140625" style="99" customWidth="1"/>
    <col min="5" max="5" width="17.140625" style="99" customWidth="1"/>
    <col min="6" max="6" width="8.7109375" style="99" customWidth="1"/>
    <col min="7" max="7" width="17.140625" style="99" customWidth="1"/>
    <col min="8" max="8" width="17.42578125" style="100" customWidth="1"/>
    <col min="10" max="10" width="16.28515625" customWidth="1"/>
    <col min="11" max="11" width="1.42578125" customWidth="1"/>
    <col min="12" max="13" width="9.140625" hidden="1" customWidth="1"/>
  </cols>
  <sheetData>
    <row r="1" spans="1:10" ht="18.75">
      <c r="A1" t="s">
        <v>168</v>
      </c>
      <c r="B1" s="120"/>
      <c r="C1" s="5" t="s">
        <v>92</v>
      </c>
      <c r="D1" s="101"/>
      <c r="E1" s="101"/>
      <c r="F1" s="101"/>
      <c r="G1" s="101"/>
      <c r="H1" s="101"/>
      <c r="I1" s="101"/>
    </row>
    <row r="2" spans="1:10" ht="18.75">
      <c r="B2" s="120"/>
      <c r="C2" s="5" t="s">
        <v>759</v>
      </c>
      <c r="D2" s="101"/>
      <c r="E2" s="101"/>
      <c r="F2" s="101"/>
      <c r="G2" s="101"/>
      <c r="H2" s="355"/>
      <c r="I2" s="355"/>
      <c r="J2" s="354"/>
    </row>
    <row r="3" spans="1:10" ht="18.75">
      <c r="B3" s="120"/>
      <c r="C3" s="5" t="s">
        <v>756</v>
      </c>
      <c r="D3" s="101"/>
      <c r="E3" s="101"/>
      <c r="F3" s="101"/>
      <c r="G3" s="101"/>
      <c r="H3" s="356"/>
      <c r="I3" s="356"/>
      <c r="J3" s="354"/>
    </row>
    <row r="4" spans="1:10" ht="18.75">
      <c r="B4" s="120"/>
      <c r="C4" s="5" t="s">
        <v>760</v>
      </c>
      <c r="D4" s="101"/>
      <c r="E4" s="101"/>
      <c r="F4" s="101"/>
      <c r="G4" s="101"/>
      <c r="H4" s="355"/>
      <c r="I4" s="355"/>
      <c r="J4" s="358"/>
    </row>
    <row r="5" spans="1:10" ht="18.75">
      <c r="B5" s="120"/>
      <c r="C5" s="5" t="s">
        <v>758</v>
      </c>
      <c r="D5" s="101"/>
      <c r="E5" s="101"/>
      <c r="F5" s="101"/>
      <c r="G5" s="101"/>
      <c r="H5" s="355"/>
      <c r="I5" s="355"/>
      <c r="J5" s="358"/>
    </row>
    <row r="6" spans="1:10" ht="18.75">
      <c r="B6" s="120"/>
      <c r="C6" s="2" t="s">
        <v>874</v>
      </c>
      <c r="D6" s="101"/>
      <c r="E6" s="101"/>
      <c r="F6" s="101"/>
      <c r="G6" s="101"/>
      <c r="H6" s="359"/>
      <c r="I6" s="359"/>
      <c r="J6" s="359"/>
    </row>
    <row r="7" spans="1:10" ht="18.75">
      <c r="B7" s="120"/>
      <c r="C7" s="5" t="s">
        <v>875</v>
      </c>
      <c r="D7" s="101"/>
      <c r="E7" s="101"/>
      <c r="F7" s="101"/>
      <c r="G7" s="101"/>
      <c r="H7" s="359"/>
      <c r="I7" s="359"/>
      <c r="J7" s="359"/>
    </row>
    <row r="8" spans="1:10" ht="18.75">
      <c r="B8" s="120"/>
      <c r="C8" s="5" t="s">
        <v>879</v>
      </c>
      <c r="D8" s="101"/>
      <c r="E8" s="101"/>
      <c r="F8" s="101"/>
      <c r="G8" s="101"/>
      <c r="H8" s="355"/>
      <c r="I8" s="355"/>
      <c r="J8" s="358"/>
    </row>
    <row r="9" spans="1:10" ht="16.5">
      <c r="B9" s="120"/>
      <c r="C9" s="357"/>
      <c r="D9" s="358"/>
      <c r="E9" s="358"/>
      <c r="F9" s="358"/>
      <c r="G9" s="358"/>
      <c r="H9" s="355"/>
      <c r="I9" s="355"/>
      <c r="J9" s="358"/>
    </row>
    <row r="10" spans="1:10" ht="16.5">
      <c r="B10" s="120"/>
      <c r="C10" s="357"/>
      <c r="D10" s="358"/>
      <c r="E10" s="358"/>
      <c r="F10" s="358"/>
      <c r="G10" s="358"/>
      <c r="H10" s="355"/>
      <c r="I10" s="355"/>
      <c r="J10" s="358"/>
    </row>
    <row r="11" spans="1:10" ht="19.5" customHeight="1"/>
    <row r="12" spans="1:10" ht="18.75">
      <c r="A12" s="563" t="s">
        <v>14</v>
      </c>
      <c r="B12" s="563"/>
      <c r="C12" s="563"/>
      <c r="D12" s="563"/>
      <c r="E12" s="563"/>
      <c r="F12" s="563"/>
      <c r="G12" s="563"/>
      <c r="H12" s="563"/>
    </row>
    <row r="13" spans="1:10" ht="18.75" customHeight="1">
      <c r="A13" s="564" t="s">
        <v>506</v>
      </c>
      <c r="B13" s="564"/>
      <c r="C13" s="564"/>
      <c r="D13" s="564"/>
      <c r="E13" s="564"/>
      <c r="F13" s="564"/>
      <c r="G13" s="564"/>
      <c r="H13" s="564"/>
    </row>
    <row r="14" spans="1:10" ht="18.75" customHeight="1">
      <c r="A14" s="564" t="s">
        <v>15</v>
      </c>
      <c r="B14" s="564"/>
      <c r="C14" s="564"/>
      <c r="D14" s="564"/>
      <c r="E14" s="564"/>
      <c r="F14" s="564"/>
      <c r="G14" s="564"/>
      <c r="H14" s="564"/>
    </row>
    <row r="15" spans="1:10" ht="18.75" customHeight="1">
      <c r="A15" s="564" t="s">
        <v>902</v>
      </c>
      <c r="B15" s="564"/>
      <c r="C15" s="564"/>
      <c r="D15" s="564"/>
      <c r="E15" s="564"/>
      <c r="F15" s="564"/>
      <c r="G15" s="564"/>
      <c r="H15" s="564"/>
    </row>
    <row r="16" spans="1:10" ht="19.5" thickBot="1">
      <c r="A16" s="87"/>
      <c r="B16" s="104"/>
      <c r="C16" s="105" t="s">
        <v>168</v>
      </c>
      <c r="D16" s="106"/>
      <c r="E16" s="106"/>
      <c r="F16" s="106"/>
      <c r="G16" s="106"/>
      <c r="H16" s="107" t="s">
        <v>110</v>
      </c>
    </row>
    <row r="17" spans="1:8" ht="32.25" customHeight="1" thickBot="1">
      <c r="A17" s="377" t="s">
        <v>112</v>
      </c>
      <c r="B17" s="378"/>
      <c r="C17" s="378" t="s">
        <v>16</v>
      </c>
      <c r="D17" s="378" t="s">
        <v>17</v>
      </c>
      <c r="E17" s="378" t="s">
        <v>18</v>
      </c>
      <c r="F17" s="378" t="s">
        <v>19</v>
      </c>
      <c r="G17" s="379" t="s">
        <v>888</v>
      </c>
      <c r="H17" s="380" t="s">
        <v>889</v>
      </c>
    </row>
    <row r="18" spans="1:8" ht="36" customHeight="1">
      <c r="A18" s="518" t="s">
        <v>5</v>
      </c>
      <c r="B18" s="519" t="s">
        <v>4</v>
      </c>
      <c r="C18" s="520"/>
      <c r="D18" s="520"/>
      <c r="E18" s="520"/>
      <c r="F18" s="520"/>
      <c r="G18" s="521"/>
      <c r="H18" s="522"/>
    </row>
    <row r="19" spans="1:8" ht="16.5">
      <c r="A19" s="188" t="s">
        <v>20</v>
      </c>
      <c r="B19" s="168" t="s">
        <v>4</v>
      </c>
      <c r="C19" s="169" t="s">
        <v>21</v>
      </c>
      <c r="D19" s="169"/>
      <c r="E19" s="169"/>
      <c r="F19" s="169"/>
      <c r="G19" s="170">
        <f>G20+G25+G30+G45+G40</f>
        <v>6550481</v>
      </c>
      <c r="H19" s="189">
        <f>H20+H25+H30+H45+H40</f>
        <v>6568845</v>
      </c>
    </row>
    <row r="20" spans="1:8" ht="33">
      <c r="A20" s="494" t="s">
        <v>22</v>
      </c>
      <c r="B20" s="171" t="s">
        <v>4</v>
      </c>
      <c r="C20" s="171" t="s">
        <v>21</v>
      </c>
      <c r="D20" s="172" t="s">
        <v>23</v>
      </c>
      <c r="E20" s="172"/>
      <c r="F20" s="172"/>
      <c r="G20" s="173">
        <f t="shared" ref="G20:H23" si="0">G21</f>
        <v>1337699</v>
      </c>
      <c r="H20" s="190">
        <f t="shared" si="0"/>
        <v>1337699</v>
      </c>
    </row>
    <row r="21" spans="1:8" ht="49.5">
      <c r="A21" s="150" t="s">
        <v>24</v>
      </c>
      <c r="B21" s="174" t="s">
        <v>4</v>
      </c>
      <c r="C21" s="174" t="s">
        <v>21</v>
      </c>
      <c r="D21" s="174" t="s">
        <v>23</v>
      </c>
      <c r="E21" s="175" t="s">
        <v>257</v>
      </c>
      <c r="F21" s="176"/>
      <c r="G21" s="177">
        <f t="shared" si="0"/>
        <v>1337699</v>
      </c>
      <c r="H21" s="191">
        <f t="shared" si="0"/>
        <v>1337699</v>
      </c>
    </row>
    <row r="22" spans="1:8" ht="16.5">
      <c r="A22" s="150" t="s">
        <v>25</v>
      </c>
      <c r="B22" s="174" t="s">
        <v>4</v>
      </c>
      <c r="C22" s="174" t="s">
        <v>21</v>
      </c>
      <c r="D22" s="176" t="s">
        <v>23</v>
      </c>
      <c r="E22" s="175" t="s">
        <v>258</v>
      </c>
      <c r="F22" s="176"/>
      <c r="G22" s="177">
        <f t="shared" si="0"/>
        <v>1337699</v>
      </c>
      <c r="H22" s="191">
        <f t="shared" si="0"/>
        <v>1337699</v>
      </c>
    </row>
    <row r="23" spans="1:8" ht="20.25" customHeight="1">
      <c r="A23" s="150" t="s">
        <v>26</v>
      </c>
      <c r="B23" s="174" t="s">
        <v>4</v>
      </c>
      <c r="C23" s="174" t="s">
        <v>21</v>
      </c>
      <c r="D23" s="174" t="s">
        <v>23</v>
      </c>
      <c r="E23" s="175" t="s">
        <v>259</v>
      </c>
      <c r="F23" s="176"/>
      <c r="G23" s="177">
        <f t="shared" si="0"/>
        <v>1337699</v>
      </c>
      <c r="H23" s="191">
        <f t="shared" si="0"/>
        <v>1337699</v>
      </c>
    </row>
    <row r="24" spans="1:8" ht="21.75" customHeight="1">
      <c r="A24" s="150" t="s">
        <v>27</v>
      </c>
      <c r="B24" s="174" t="s">
        <v>4</v>
      </c>
      <c r="C24" s="174" t="s">
        <v>21</v>
      </c>
      <c r="D24" s="174" t="s">
        <v>23</v>
      </c>
      <c r="E24" s="175" t="s">
        <v>259</v>
      </c>
      <c r="F24" s="176" t="s">
        <v>28</v>
      </c>
      <c r="G24" s="177">
        <v>1337699</v>
      </c>
      <c r="H24" s="191">
        <v>1337699</v>
      </c>
    </row>
    <row r="25" spans="1:8" ht="54.75" customHeight="1">
      <c r="A25" s="494" t="s">
        <v>29</v>
      </c>
      <c r="B25" s="171" t="s">
        <v>4</v>
      </c>
      <c r="C25" s="171" t="s">
        <v>21</v>
      </c>
      <c r="D25" s="172" t="s">
        <v>30</v>
      </c>
      <c r="E25" s="172"/>
      <c r="F25" s="172"/>
      <c r="G25" s="173">
        <f t="shared" ref="G25:H28" si="1">G26</f>
        <v>540332</v>
      </c>
      <c r="H25" s="190">
        <f t="shared" si="1"/>
        <v>540332</v>
      </c>
    </row>
    <row r="26" spans="1:8" ht="49.5">
      <c r="A26" s="150" t="s">
        <v>24</v>
      </c>
      <c r="B26" s="174" t="s">
        <v>4</v>
      </c>
      <c r="C26" s="174" t="s">
        <v>21</v>
      </c>
      <c r="D26" s="176" t="s">
        <v>30</v>
      </c>
      <c r="E26" s="175" t="s">
        <v>257</v>
      </c>
      <c r="F26" s="176"/>
      <c r="G26" s="177">
        <f t="shared" si="1"/>
        <v>540332</v>
      </c>
      <c r="H26" s="191">
        <f t="shared" si="1"/>
        <v>540332</v>
      </c>
    </row>
    <row r="27" spans="1:8" ht="33.75" customHeight="1">
      <c r="A27" s="150" t="s">
        <v>31</v>
      </c>
      <c r="B27" s="174" t="s">
        <v>4</v>
      </c>
      <c r="C27" s="174" t="s">
        <v>21</v>
      </c>
      <c r="D27" s="176" t="s">
        <v>30</v>
      </c>
      <c r="E27" s="175" t="s">
        <v>260</v>
      </c>
      <c r="F27" s="176"/>
      <c r="G27" s="177">
        <f t="shared" si="1"/>
        <v>540332</v>
      </c>
      <c r="H27" s="191">
        <f t="shared" si="1"/>
        <v>540332</v>
      </c>
    </row>
    <row r="28" spans="1:8" ht="36" customHeight="1">
      <c r="A28" s="150" t="s">
        <v>32</v>
      </c>
      <c r="B28" s="174" t="s">
        <v>4</v>
      </c>
      <c r="C28" s="174" t="s">
        <v>21</v>
      </c>
      <c r="D28" s="176" t="s">
        <v>30</v>
      </c>
      <c r="E28" s="175" t="s">
        <v>261</v>
      </c>
      <c r="F28" s="176"/>
      <c r="G28" s="177">
        <f t="shared" si="1"/>
        <v>540332</v>
      </c>
      <c r="H28" s="191">
        <f t="shared" si="1"/>
        <v>540332</v>
      </c>
    </row>
    <row r="29" spans="1:8" ht="24" customHeight="1">
      <c r="A29" s="150" t="s">
        <v>27</v>
      </c>
      <c r="B29" s="174" t="s">
        <v>4</v>
      </c>
      <c r="C29" s="174" t="s">
        <v>21</v>
      </c>
      <c r="D29" s="176" t="s">
        <v>30</v>
      </c>
      <c r="E29" s="175" t="s">
        <v>261</v>
      </c>
      <c r="F29" s="176" t="s">
        <v>28</v>
      </c>
      <c r="G29" s="177">
        <v>540332</v>
      </c>
      <c r="H29" s="191">
        <v>540332</v>
      </c>
    </row>
    <row r="30" spans="1:8" ht="49.5">
      <c r="A30" s="494" t="s">
        <v>33</v>
      </c>
      <c r="B30" s="171" t="s">
        <v>4</v>
      </c>
      <c r="C30" s="171" t="s">
        <v>21</v>
      </c>
      <c r="D30" s="171" t="s">
        <v>34</v>
      </c>
      <c r="E30" s="171"/>
      <c r="F30" s="171"/>
      <c r="G30" s="173">
        <f>G31</f>
        <v>4514645</v>
      </c>
      <c r="H30" s="190">
        <f>H31</f>
        <v>4533009</v>
      </c>
    </row>
    <row r="31" spans="1:8" ht="49.5">
      <c r="A31" s="150" t="s">
        <v>24</v>
      </c>
      <c r="B31" s="174" t="s">
        <v>4</v>
      </c>
      <c r="C31" s="174" t="s">
        <v>21</v>
      </c>
      <c r="D31" s="176" t="s">
        <v>34</v>
      </c>
      <c r="E31" s="175" t="s">
        <v>257</v>
      </c>
      <c r="F31" s="176"/>
      <c r="G31" s="177">
        <f>G32</f>
        <v>4514645</v>
      </c>
      <c r="H31" s="191">
        <f>H32</f>
        <v>4533009</v>
      </c>
    </row>
    <row r="32" spans="1:8" ht="21" customHeight="1">
      <c r="A32" s="150" t="s">
        <v>35</v>
      </c>
      <c r="B32" s="174" t="s">
        <v>4</v>
      </c>
      <c r="C32" s="174" t="s">
        <v>21</v>
      </c>
      <c r="D32" s="176" t="s">
        <v>34</v>
      </c>
      <c r="E32" s="175" t="s">
        <v>262</v>
      </c>
      <c r="F32" s="176"/>
      <c r="G32" s="177">
        <f>G33+G36</f>
        <v>4514645</v>
      </c>
      <c r="H32" s="191">
        <f>H33+H36</f>
        <v>4533009</v>
      </c>
    </row>
    <row r="33" spans="1:8" ht="21.75" customHeight="1">
      <c r="A33" s="150" t="s">
        <v>36</v>
      </c>
      <c r="B33" s="174" t="s">
        <v>4</v>
      </c>
      <c r="C33" s="174" t="s">
        <v>21</v>
      </c>
      <c r="D33" s="176" t="s">
        <v>34</v>
      </c>
      <c r="E33" s="175" t="s">
        <v>263</v>
      </c>
      <c r="F33" s="176"/>
      <c r="G33" s="177">
        <f>G34+G35+G38+G39</f>
        <v>4513645</v>
      </c>
      <c r="H33" s="191">
        <f>H34+H35+H38+H39</f>
        <v>4532009</v>
      </c>
    </row>
    <row r="34" spans="1:8" ht="21" customHeight="1">
      <c r="A34" s="150" t="s">
        <v>27</v>
      </c>
      <c r="B34" s="174" t="s">
        <v>4</v>
      </c>
      <c r="C34" s="174" t="s">
        <v>21</v>
      </c>
      <c r="D34" s="176" t="s">
        <v>34</v>
      </c>
      <c r="E34" s="175" t="s">
        <v>263</v>
      </c>
      <c r="F34" s="176" t="s">
        <v>28</v>
      </c>
      <c r="G34" s="177">
        <v>2920694</v>
      </c>
      <c r="H34" s="191">
        <v>2920694</v>
      </c>
    </row>
    <row r="35" spans="1:8" ht="33">
      <c r="A35" s="192" t="s">
        <v>37</v>
      </c>
      <c r="B35" s="174" t="s">
        <v>4</v>
      </c>
      <c r="C35" s="174" t="s">
        <v>21</v>
      </c>
      <c r="D35" s="176" t="s">
        <v>34</v>
      </c>
      <c r="E35" s="175" t="s">
        <v>263</v>
      </c>
      <c r="F35" s="176" t="s">
        <v>38</v>
      </c>
      <c r="G35" s="177">
        <v>1513796</v>
      </c>
      <c r="H35" s="191">
        <v>1532160</v>
      </c>
    </row>
    <row r="36" spans="1:8" ht="49.5">
      <c r="A36" s="194" t="s">
        <v>734</v>
      </c>
      <c r="B36" s="174" t="s">
        <v>4</v>
      </c>
      <c r="C36" s="174" t="s">
        <v>21</v>
      </c>
      <c r="D36" s="176" t="s">
        <v>34</v>
      </c>
      <c r="E36" s="175" t="s">
        <v>735</v>
      </c>
      <c r="F36" s="176"/>
      <c r="G36" s="177">
        <f>G37</f>
        <v>1000</v>
      </c>
      <c r="H36" s="191">
        <f>H37</f>
        <v>1000</v>
      </c>
    </row>
    <row r="37" spans="1:8" ht="33">
      <c r="A37" s="192" t="s">
        <v>37</v>
      </c>
      <c r="B37" s="174" t="s">
        <v>4</v>
      </c>
      <c r="C37" s="174" t="s">
        <v>21</v>
      </c>
      <c r="D37" s="176" t="s">
        <v>34</v>
      </c>
      <c r="E37" s="175" t="s">
        <v>735</v>
      </c>
      <c r="F37" s="176" t="s">
        <v>38</v>
      </c>
      <c r="G37" s="177">
        <v>1000</v>
      </c>
      <c r="H37" s="191">
        <v>1000</v>
      </c>
    </row>
    <row r="38" spans="1:8" ht="15.75" customHeight="1">
      <c r="A38" s="193" t="s">
        <v>39</v>
      </c>
      <c r="B38" s="174" t="s">
        <v>4</v>
      </c>
      <c r="C38" s="174" t="s">
        <v>21</v>
      </c>
      <c r="D38" s="176" t="s">
        <v>34</v>
      </c>
      <c r="E38" s="175" t="s">
        <v>263</v>
      </c>
      <c r="F38" s="176" t="s">
        <v>40</v>
      </c>
      <c r="G38" s="177">
        <v>79155</v>
      </c>
      <c r="H38" s="191">
        <v>79155</v>
      </c>
    </row>
    <row r="39" spans="1:8" ht="16.5" hidden="1">
      <c r="A39" s="193" t="s">
        <v>628</v>
      </c>
      <c r="B39" s="174" t="s">
        <v>4</v>
      </c>
      <c r="C39" s="174" t="s">
        <v>21</v>
      </c>
      <c r="D39" s="176" t="s">
        <v>34</v>
      </c>
      <c r="E39" s="175" t="s">
        <v>263</v>
      </c>
      <c r="F39" s="176" t="s">
        <v>629</v>
      </c>
      <c r="G39" s="177">
        <v>0</v>
      </c>
      <c r="H39" s="191">
        <v>0</v>
      </c>
    </row>
    <row r="40" spans="1:8" ht="16.5">
      <c r="A40" s="495" t="s">
        <v>264</v>
      </c>
      <c r="B40" s="178" t="s">
        <v>4</v>
      </c>
      <c r="C40" s="178" t="s">
        <v>21</v>
      </c>
      <c r="D40" s="178" t="s">
        <v>87</v>
      </c>
      <c r="E40" s="178"/>
      <c r="F40" s="178"/>
      <c r="G40" s="173">
        <f t="shared" ref="G40:H43" si="2">G41</f>
        <v>25000</v>
      </c>
      <c r="H40" s="190">
        <f t="shared" si="2"/>
        <v>25000</v>
      </c>
    </row>
    <row r="41" spans="1:8" ht="49.5">
      <c r="A41" s="487" t="s">
        <v>24</v>
      </c>
      <c r="B41" s="160" t="s">
        <v>4</v>
      </c>
      <c r="C41" s="175" t="s">
        <v>21</v>
      </c>
      <c r="D41" s="175" t="s">
        <v>87</v>
      </c>
      <c r="E41" s="176" t="s">
        <v>257</v>
      </c>
      <c r="F41" s="179"/>
      <c r="G41" s="177">
        <f t="shared" si="2"/>
        <v>25000</v>
      </c>
      <c r="H41" s="191">
        <f t="shared" si="2"/>
        <v>25000</v>
      </c>
    </row>
    <row r="42" spans="1:8" ht="21.75" customHeight="1">
      <c r="A42" s="150" t="s">
        <v>41</v>
      </c>
      <c r="B42" s="160" t="s">
        <v>4</v>
      </c>
      <c r="C42" s="175" t="s">
        <v>21</v>
      </c>
      <c r="D42" s="175" t="s">
        <v>87</v>
      </c>
      <c r="E42" s="176" t="s">
        <v>265</v>
      </c>
      <c r="F42" s="179"/>
      <c r="G42" s="177">
        <f t="shared" si="2"/>
        <v>25000</v>
      </c>
      <c r="H42" s="191">
        <f t="shared" si="2"/>
        <v>25000</v>
      </c>
    </row>
    <row r="43" spans="1:8" ht="36" customHeight="1">
      <c r="A43" s="150" t="s">
        <v>52</v>
      </c>
      <c r="B43" s="160" t="s">
        <v>4</v>
      </c>
      <c r="C43" s="175" t="s">
        <v>21</v>
      </c>
      <c r="D43" s="175" t="s">
        <v>87</v>
      </c>
      <c r="E43" s="176" t="s">
        <v>266</v>
      </c>
      <c r="F43" s="179"/>
      <c r="G43" s="177">
        <f t="shared" si="2"/>
        <v>25000</v>
      </c>
      <c r="H43" s="191">
        <f t="shared" si="2"/>
        <v>25000</v>
      </c>
    </row>
    <row r="44" spans="1:8" ht="16.5">
      <c r="A44" s="150" t="s">
        <v>53</v>
      </c>
      <c r="B44" s="160" t="s">
        <v>4</v>
      </c>
      <c r="C44" s="175" t="s">
        <v>21</v>
      </c>
      <c r="D44" s="175" t="s">
        <v>87</v>
      </c>
      <c r="E44" s="176" t="s">
        <v>266</v>
      </c>
      <c r="F44" s="179" t="s">
        <v>54</v>
      </c>
      <c r="G44" s="177">
        <v>25000</v>
      </c>
      <c r="H44" s="191">
        <v>25000</v>
      </c>
    </row>
    <row r="45" spans="1:8" ht="16.5">
      <c r="A45" s="494" t="s">
        <v>41</v>
      </c>
      <c r="B45" s="171" t="s">
        <v>4</v>
      </c>
      <c r="C45" s="171" t="s">
        <v>21</v>
      </c>
      <c r="D45" s="171" t="s">
        <v>42</v>
      </c>
      <c r="E45" s="172"/>
      <c r="F45" s="172"/>
      <c r="G45" s="173">
        <f>G46+G51</f>
        <v>132805</v>
      </c>
      <c r="H45" s="190">
        <f>H46+H51</f>
        <v>132805</v>
      </c>
    </row>
    <row r="46" spans="1:8" ht="49.5">
      <c r="A46" s="150" t="s">
        <v>24</v>
      </c>
      <c r="B46" s="174" t="s">
        <v>4</v>
      </c>
      <c r="C46" s="174" t="s">
        <v>21</v>
      </c>
      <c r="D46" s="176" t="s">
        <v>42</v>
      </c>
      <c r="E46" s="176" t="s">
        <v>267</v>
      </c>
      <c r="F46" s="176"/>
      <c r="G46" s="177">
        <f>G47</f>
        <v>112805</v>
      </c>
      <c r="H46" s="191">
        <f>H47</f>
        <v>112805</v>
      </c>
    </row>
    <row r="47" spans="1:8" ht="16.5">
      <c r="A47" s="150" t="s">
        <v>41</v>
      </c>
      <c r="B47" s="174" t="s">
        <v>4</v>
      </c>
      <c r="C47" s="176" t="s">
        <v>21</v>
      </c>
      <c r="D47" s="176" t="s">
        <v>42</v>
      </c>
      <c r="E47" s="176" t="s">
        <v>265</v>
      </c>
      <c r="F47" s="176"/>
      <c r="G47" s="177">
        <f>G48</f>
        <v>112805</v>
      </c>
      <c r="H47" s="191">
        <f>H48</f>
        <v>112805</v>
      </c>
    </row>
    <row r="48" spans="1:8" ht="16.5">
      <c r="A48" s="150" t="s">
        <v>43</v>
      </c>
      <c r="B48" s="174" t="s">
        <v>4</v>
      </c>
      <c r="C48" s="176" t="s">
        <v>21</v>
      </c>
      <c r="D48" s="176" t="s">
        <v>42</v>
      </c>
      <c r="E48" s="176" t="s">
        <v>268</v>
      </c>
      <c r="F48" s="176"/>
      <c r="G48" s="177">
        <f>+G50+G49</f>
        <v>112805</v>
      </c>
      <c r="H48" s="191">
        <f>+H50+H49</f>
        <v>112805</v>
      </c>
    </row>
    <row r="49" spans="1:11" ht="16.5">
      <c r="A49" s="193" t="s">
        <v>628</v>
      </c>
      <c r="B49" s="174" t="s">
        <v>4</v>
      </c>
      <c r="C49" s="176" t="s">
        <v>21</v>
      </c>
      <c r="D49" s="176" t="s">
        <v>42</v>
      </c>
      <c r="E49" s="176" t="s">
        <v>268</v>
      </c>
      <c r="F49" s="176" t="s">
        <v>629</v>
      </c>
      <c r="G49" s="177">
        <v>0</v>
      </c>
      <c r="H49" s="191">
        <v>0</v>
      </c>
      <c r="K49" s="111"/>
    </row>
    <row r="50" spans="1:11" ht="16.5">
      <c r="A50" s="192" t="s">
        <v>39</v>
      </c>
      <c r="B50" s="174" t="s">
        <v>4</v>
      </c>
      <c r="C50" s="176" t="s">
        <v>21</v>
      </c>
      <c r="D50" s="176" t="s">
        <v>42</v>
      </c>
      <c r="E50" s="176" t="s">
        <v>268</v>
      </c>
      <c r="F50" s="176" t="s">
        <v>40</v>
      </c>
      <c r="G50" s="177">
        <v>112805</v>
      </c>
      <c r="H50" s="191">
        <v>112805</v>
      </c>
      <c r="K50" s="111"/>
    </row>
    <row r="51" spans="1:11" ht="33">
      <c r="A51" s="194" t="s">
        <v>771</v>
      </c>
      <c r="B51" s="174" t="s">
        <v>4</v>
      </c>
      <c r="C51" s="176" t="s">
        <v>21</v>
      </c>
      <c r="D51" s="176" t="s">
        <v>42</v>
      </c>
      <c r="E51" s="176" t="s">
        <v>298</v>
      </c>
      <c r="F51" s="176"/>
      <c r="G51" s="177">
        <f t="shared" ref="G51:H53" si="3">G52</f>
        <v>20000</v>
      </c>
      <c r="H51" s="191">
        <f t="shared" si="3"/>
        <v>20000</v>
      </c>
      <c r="K51" s="111"/>
    </row>
    <row r="52" spans="1:11" ht="16.5">
      <c r="A52" s="339" t="s">
        <v>504</v>
      </c>
      <c r="B52" s="174" t="s">
        <v>4</v>
      </c>
      <c r="C52" s="176" t="s">
        <v>21</v>
      </c>
      <c r="D52" s="176" t="s">
        <v>42</v>
      </c>
      <c r="E52" s="176" t="s">
        <v>295</v>
      </c>
      <c r="F52" s="176"/>
      <c r="G52" s="177">
        <f t="shared" si="3"/>
        <v>20000</v>
      </c>
      <c r="H52" s="191">
        <f t="shared" si="3"/>
        <v>20000</v>
      </c>
      <c r="K52" s="111"/>
    </row>
    <row r="53" spans="1:11" ht="16.5">
      <c r="A53" s="339" t="s">
        <v>505</v>
      </c>
      <c r="B53" s="174" t="s">
        <v>4</v>
      </c>
      <c r="C53" s="176" t="s">
        <v>21</v>
      </c>
      <c r="D53" s="176" t="s">
        <v>42</v>
      </c>
      <c r="E53" s="176" t="s">
        <v>651</v>
      </c>
      <c r="F53" s="176"/>
      <c r="G53" s="177">
        <f t="shared" si="3"/>
        <v>20000</v>
      </c>
      <c r="H53" s="191">
        <f t="shared" si="3"/>
        <v>20000</v>
      </c>
      <c r="K53" s="111"/>
    </row>
    <row r="54" spans="1:11" ht="33">
      <c r="A54" s="192" t="s">
        <v>37</v>
      </c>
      <c r="B54" s="174" t="s">
        <v>4</v>
      </c>
      <c r="C54" s="176" t="s">
        <v>21</v>
      </c>
      <c r="D54" s="176" t="s">
        <v>42</v>
      </c>
      <c r="E54" s="176" t="s">
        <v>651</v>
      </c>
      <c r="F54" s="176" t="s">
        <v>38</v>
      </c>
      <c r="G54" s="177">
        <v>20000</v>
      </c>
      <c r="H54" s="191">
        <v>20000</v>
      </c>
    </row>
    <row r="55" spans="1:11" ht="16.5">
      <c r="A55" s="195" t="s">
        <v>44</v>
      </c>
      <c r="B55" s="172" t="s">
        <v>4</v>
      </c>
      <c r="C55" s="172" t="s">
        <v>23</v>
      </c>
      <c r="D55" s="172"/>
      <c r="E55" s="172"/>
      <c r="F55" s="172"/>
      <c r="G55" s="180">
        <f>G56</f>
        <v>0</v>
      </c>
      <c r="H55" s="196">
        <f>H56</f>
        <v>0</v>
      </c>
    </row>
    <row r="56" spans="1:11" ht="16.5">
      <c r="A56" s="195" t="s">
        <v>45</v>
      </c>
      <c r="B56" s="176" t="s">
        <v>4</v>
      </c>
      <c r="C56" s="172" t="s">
        <v>23</v>
      </c>
      <c r="D56" s="172" t="s">
        <v>30</v>
      </c>
      <c r="E56" s="172"/>
      <c r="F56" s="172"/>
      <c r="G56" s="181">
        <f>G57</f>
        <v>0</v>
      </c>
      <c r="H56" s="197">
        <f>H57</f>
        <v>0</v>
      </c>
    </row>
    <row r="57" spans="1:11" ht="49.5">
      <c r="A57" s="487" t="s">
        <v>24</v>
      </c>
      <c r="B57" s="176" t="s">
        <v>4</v>
      </c>
      <c r="C57" s="176" t="s">
        <v>23</v>
      </c>
      <c r="D57" s="176" t="s">
        <v>30</v>
      </c>
      <c r="E57" s="176" t="s">
        <v>257</v>
      </c>
      <c r="F57" s="176"/>
      <c r="G57" s="177">
        <f>G59</f>
        <v>0</v>
      </c>
      <c r="H57" s="191">
        <f>H59</f>
        <v>0</v>
      </c>
    </row>
    <row r="58" spans="1:11" ht="16.5">
      <c r="A58" s="150" t="s">
        <v>41</v>
      </c>
      <c r="B58" s="176" t="s">
        <v>4</v>
      </c>
      <c r="C58" s="176" t="s">
        <v>23</v>
      </c>
      <c r="D58" s="176" t="s">
        <v>30</v>
      </c>
      <c r="E58" s="176" t="s">
        <v>265</v>
      </c>
      <c r="F58" s="176"/>
      <c r="G58" s="177">
        <f>G59</f>
        <v>0</v>
      </c>
      <c r="H58" s="191">
        <f>H59</f>
        <v>0</v>
      </c>
    </row>
    <row r="59" spans="1:11" ht="36.75" customHeight="1">
      <c r="A59" s="487" t="s">
        <v>46</v>
      </c>
      <c r="B59" s="176" t="s">
        <v>4</v>
      </c>
      <c r="C59" s="176" t="s">
        <v>23</v>
      </c>
      <c r="D59" s="176" t="s">
        <v>30</v>
      </c>
      <c r="E59" s="176" t="s">
        <v>695</v>
      </c>
      <c r="F59" s="172"/>
      <c r="G59" s="181">
        <f>G60+G61</f>
        <v>0</v>
      </c>
      <c r="H59" s="197">
        <f>H60+H61</f>
        <v>0</v>
      </c>
    </row>
    <row r="60" spans="1:11" ht="24.75" customHeight="1">
      <c r="A60" s="150" t="s">
        <v>27</v>
      </c>
      <c r="B60" s="176" t="s">
        <v>4</v>
      </c>
      <c r="C60" s="176" t="s">
        <v>23</v>
      </c>
      <c r="D60" s="176" t="s">
        <v>30</v>
      </c>
      <c r="E60" s="176" t="s">
        <v>695</v>
      </c>
      <c r="F60" s="176" t="s">
        <v>28</v>
      </c>
      <c r="G60" s="177">
        <v>0</v>
      </c>
      <c r="H60" s="191">
        <v>0</v>
      </c>
    </row>
    <row r="61" spans="1:11" ht="35.25" customHeight="1">
      <c r="A61" s="192" t="s">
        <v>37</v>
      </c>
      <c r="B61" s="176" t="s">
        <v>4</v>
      </c>
      <c r="C61" s="176" t="s">
        <v>23</v>
      </c>
      <c r="D61" s="176" t="s">
        <v>30</v>
      </c>
      <c r="E61" s="176" t="s">
        <v>695</v>
      </c>
      <c r="F61" s="176" t="s">
        <v>38</v>
      </c>
      <c r="G61" s="177">
        <v>0</v>
      </c>
      <c r="H61" s="191">
        <v>0</v>
      </c>
    </row>
    <row r="62" spans="1:11" ht="22.9" customHeight="1">
      <c r="A62" s="188" t="s">
        <v>47</v>
      </c>
      <c r="B62" s="168" t="s">
        <v>4</v>
      </c>
      <c r="C62" s="169" t="s">
        <v>30</v>
      </c>
      <c r="D62" s="169"/>
      <c r="E62" s="169"/>
      <c r="F62" s="169"/>
      <c r="G62" s="170">
        <f>G63+G74</f>
        <v>114000</v>
      </c>
      <c r="H62" s="189">
        <f>H63+H74</f>
        <v>114500</v>
      </c>
    </row>
    <row r="63" spans="1:11" ht="24" customHeight="1">
      <c r="A63" s="494" t="s">
        <v>48</v>
      </c>
      <c r="B63" s="171" t="s">
        <v>4</v>
      </c>
      <c r="C63" s="171" t="s">
        <v>30</v>
      </c>
      <c r="D63" s="171" t="s">
        <v>23</v>
      </c>
      <c r="E63" s="172"/>
      <c r="F63" s="172"/>
      <c r="G63" s="173">
        <f>G64+G70</f>
        <v>13000</v>
      </c>
      <c r="H63" s="190">
        <f>H64+H70</f>
        <v>13000</v>
      </c>
    </row>
    <row r="64" spans="1:11" ht="35.25" customHeight="1">
      <c r="A64" s="150" t="s">
        <v>772</v>
      </c>
      <c r="B64" s="174" t="s">
        <v>4</v>
      </c>
      <c r="C64" s="174" t="s">
        <v>30</v>
      </c>
      <c r="D64" s="176" t="s">
        <v>23</v>
      </c>
      <c r="E64" s="176" t="s">
        <v>285</v>
      </c>
      <c r="F64" s="176"/>
      <c r="G64" s="177">
        <f>G65</f>
        <v>11000</v>
      </c>
      <c r="H64" s="191">
        <f>H65</f>
        <v>11000</v>
      </c>
    </row>
    <row r="65" spans="1:8" ht="16.5">
      <c r="A65" s="150" t="s">
        <v>271</v>
      </c>
      <c r="B65" s="174" t="s">
        <v>4</v>
      </c>
      <c r="C65" s="174" t="s">
        <v>30</v>
      </c>
      <c r="D65" s="174" t="s">
        <v>23</v>
      </c>
      <c r="E65" s="176" t="s">
        <v>584</v>
      </c>
      <c r="F65" s="176"/>
      <c r="G65" s="177">
        <f>G66</f>
        <v>11000</v>
      </c>
      <c r="H65" s="191">
        <f>H66</f>
        <v>11000</v>
      </c>
    </row>
    <row r="66" spans="1:8" ht="34.5" customHeight="1">
      <c r="A66" s="198" t="s">
        <v>49</v>
      </c>
      <c r="B66" s="174" t="s">
        <v>4</v>
      </c>
      <c r="C66" s="174" t="s">
        <v>30</v>
      </c>
      <c r="D66" s="174" t="s">
        <v>23</v>
      </c>
      <c r="E66" s="176" t="s">
        <v>630</v>
      </c>
      <c r="F66" s="176"/>
      <c r="G66" s="177">
        <f>G68+G67+G69</f>
        <v>11000</v>
      </c>
      <c r="H66" s="191">
        <f>H68+H67+H69</f>
        <v>11000</v>
      </c>
    </row>
    <row r="67" spans="1:8" ht="24.75" customHeight="1">
      <c r="A67" s="150" t="s">
        <v>27</v>
      </c>
      <c r="B67" s="174" t="s">
        <v>4</v>
      </c>
      <c r="C67" s="174" t="s">
        <v>30</v>
      </c>
      <c r="D67" s="174" t="s">
        <v>23</v>
      </c>
      <c r="E67" s="176" t="s">
        <v>630</v>
      </c>
      <c r="F67" s="176" t="s">
        <v>28</v>
      </c>
      <c r="G67" s="177">
        <v>7000</v>
      </c>
      <c r="H67" s="191">
        <v>7000</v>
      </c>
    </row>
    <row r="68" spans="1:8" ht="33" customHeight="1">
      <c r="A68" s="192" t="s">
        <v>37</v>
      </c>
      <c r="B68" s="174" t="s">
        <v>4</v>
      </c>
      <c r="C68" s="174" t="s">
        <v>30</v>
      </c>
      <c r="D68" s="174" t="s">
        <v>23</v>
      </c>
      <c r="E68" s="176" t="s">
        <v>630</v>
      </c>
      <c r="F68" s="176" t="s">
        <v>38</v>
      </c>
      <c r="G68" s="177">
        <v>4000</v>
      </c>
      <c r="H68" s="191">
        <v>4000</v>
      </c>
    </row>
    <row r="69" spans="1:8" ht="21" hidden="1" customHeight="1">
      <c r="A69" s="192" t="s">
        <v>707</v>
      </c>
      <c r="B69" s="174" t="s">
        <v>4</v>
      </c>
      <c r="C69" s="174" t="s">
        <v>30</v>
      </c>
      <c r="D69" s="174" t="s">
        <v>23</v>
      </c>
      <c r="E69" s="176" t="s">
        <v>630</v>
      </c>
      <c r="F69" s="176" t="s">
        <v>696</v>
      </c>
      <c r="G69" s="177">
        <v>0</v>
      </c>
      <c r="H69" s="191">
        <v>0</v>
      </c>
    </row>
    <row r="70" spans="1:8" ht="33">
      <c r="A70" s="194" t="s">
        <v>773</v>
      </c>
      <c r="B70" s="174" t="s">
        <v>4</v>
      </c>
      <c r="C70" s="174" t="s">
        <v>30</v>
      </c>
      <c r="D70" s="174" t="s">
        <v>23</v>
      </c>
      <c r="E70" s="176" t="s">
        <v>286</v>
      </c>
      <c r="F70" s="176"/>
      <c r="G70" s="177">
        <f>G72</f>
        <v>2000</v>
      </c>
      <c r="H70" s="191">
        <f>H72</f>
        <v>2000</v>
      </c>
    </row>
    <row r="71" spans="1:8" ht="16.5">
      <c r="A71" s="194" t="s">
        <v>272</v>
      </c>
      <c r="B71" s="174" t="s">
        <v>4</v>
      </c>
      <c r="C71" s="174" t="s">
        <v>30</v>
      </c>
      <c r="D71" s="174" t="s">
        <v>23</v>
      </c>
      <c r="E71" s="176" t="s">
        <v>287</v>
      </c>
      <c r="F71" s="176"/>
      <c r="G71" s="177">
        <f>G72</f>
        <v>2000</v>
      </c>
      <c r="H71" s="191">
        <f>H72</f>
        <v>2000</v>
      </c>
    </row>
    <row r="72" spans="1:8" ht="31.5" customHeight="1">
      <c r="A72" s="198" t="s">
        <v>49</v>
      </c>
      <c r="B72" s="174" t="s">
        <v>4</v>
      </c>
      <c r="C72" s="174" t="s">
        <v>30</v>
      </c>
      <c r="D72" s="174" t="s">
        <v>23</v>
      </c>
      <c r="E72" s="179" t="s">
        <v>631</v>
      </c>
      <c r="F72" s="176"/>
      <c r="G72" s="177">
        <f>G73</f>
        <v>2000</v>
      </c>
      <c r="H72" s="191">
        <f>H73</f>
        <v>2000</v>
      </c>
    </row>
    <row r="73" spans="1:8" ht="33">
      <c r="A73" s="192" t="s">
        <v>37</v>
      </c>
      <c r="B73" s="174" t="s">
        <v>4</v>
      </c>
      <c r="C73" s="174" t="s">
        <v>30</v>
      </c>
      <c r="D73" s="174" t="s">
        <v>23</v>
      </c>
      <c r="E73" s="179" t="s">
        <v>631</v>
      </c>
      <c r="F73" s="176" t="s">
        <v>38</v>
      </c>
      <c r="G73" s="177">
        <v>2000</v>
      </c>
      <c r="H73" s="191">
        <v>2000</v>
      </c>
    </row>
    <row r="74" spans="1:8" ht="33">
      <c r="A74" s="526" t="s">
        <v>909</v>
      </c>
      <c r="B74" s="171" t="s">
        <v>4</v>
      </c>
      <c r="C74" s="172" t="s">
        <v>30</v>
      </c>
      <c r="D74" s="172" t="s">
        <v>55</v>
      </c>
      <c r="E74" s="172"/>
      <c r="F74" s="172"/>
      <c r="G74" s="173">
        <f t="shared" ref="G74:H76" si="4">G75</f>
        <v>101000</v>
      </c>
      <c r="H74" s="190">
        <f t="shared" si="4"/>
        <v>101500</v>
      </c>
    </row>
    <row r="75" spans="1:8" ht="36" customHeight="1">
      <c r="A75" s="150" t="s">
        <v>774</v>
      </c>
      <c r="B75" s="174" t="s">
        <v>4</v>
      </c>
      <c r="C75" s="176" t="s">
        <v>30</v>
      </c>
      <c r="D75" s="176" t="s">
        <v>55</v>
      </c>
      <c r="E75" s="176" t="s">
        <v>273</v>
      </c>
      <c r="F75" s="176"/>
      <c r="G75" s="177">
        <f t="shared" si="4"/>
        <v>101000</v>
      </c>
      <c r="H75" s="191">
        <f t="shared" si="4"/>
        <v>101500</v>
      </c>
    </row>
    <row r="76" spans="1:8" ht="22.5" customHeight="1">
      <c r="A76" s="150" t="s">
        <v>276</v>
      </c>
      <c r="B76" s="174" t="s">
        <v>4</v>
      </c>
      <c r="C76" s="176" t="s">
        <v>30</v>
      </c>
      <c r="D76" s="176" t="s">
        <v>55</v>
      </c>
      <c r="E76" s="176" t="s">
        <v>274</v>
      </c>
      <c r="F76" s="176"/>
      <c r="G76" s="177">
        <f t="shared" si="4"/>
        <v>101000</v>
      </c>
      <c r="H76" s="191">
        <f t="shared" si="4"/>
        <v>101500</v>
      </c>
    </row>
    <row r="77" spans="1:8" ht="33">
      <c r="A77" s="199" t="s">
        <v>437</v>
      </c>
      <c r="B77" s="174" t="s">
        <v>4</v>
      </c>
      <c r="C77" s="176" t="s">
        <v>30</v>
      </c>
      <c r="D77" s="176" t="s">
        <v>55</v>
      </c>
      <c r="E77" s="176" t="s">
        <v>275</v>
      </c>
      <c r="F77" s="176"/>
      <c r="G77" s="177">
        <f>G79+G80+G78</f>
        <v>101000</v>
      </c>
      <c r="H77" s="191">
        <f>H79+H80+H78</f>
        <v>101500</v>
      </c>
    </row>
    <row r="78" spans="1:8" ht="24" hidden="1" customHeight="1">
      <c r="A78" s="150" t="s">
        <v>27</v>
      </c>
      <c r="B78" s="174" t="s">
        <v>4</v>
      </c>
      <c r="C78" s="176" t="s">
        <v>30</v>
      </c>
      <c r="D78" s="176" t="s">
        <v>55</v>
      </c>
      <c r="E78" s="176" t="s">
        <v>275</v>
      </c>
      <c r="F78" s="176" t="s">
        <v>28</v>
      </c>
      <c r="G78" s="177">
        <v>0</v>
      </c>
      <c r="H78" s="191">
        <v>0</v>
      </c>
    </row>
    <row r="79" spans="1:8" ht="33">
      <c r="A79" s="200" t="s">
        <v>37</v>
      </c>
      <c r="B79" s="174" t="s">
        <v>4</v>
      </c>
      <c r="C79" s="176" t="s">
        <v>30</v>
      </c>
      <c r="D79" s="176" t="s">
        <v>55</v>
      </c>
      <c r="E79" s="176" t="s">
        <v>275</v>
      </c>
      <c r="F79" s="176" t="s">
        <v>38</v>
      </c>
      <c r="G79" s="177">
        <v>89000</v>
      </c>
      <c r="H79" s="191">
        <v>89500</v>
      </c>
    </row>
    <row r="80" spans="1:8" ht="22.5" customHeight="1">
      <c r="A80" s="192" t="s">
        <v>707</v>
      </c>
      <c r="B80" s="174" t="s">
        <v>4</v>
      </c>
      <c r="C80" s="176" t="s">
        <v>30</v>
      </c>
      <c r="D80" s="176" t="s">
        <v>55</v>
      </c>
      <c r="E80" s="176" t="s">
        <v>275</v>
      </c>
      <c r="F80" s="176" t="s">
        <v>696</v>
      </c>
      <c r="G80" s="177">
        <v>12000</v>
      </c>
      <c r="H80" s="191">
        <v>12000</v>
      </c>
    </row>
    <row r="81" spans="1:10" ht="16.5">
      <c r="A81" s="188" t="s">
        <v>56</v>
      </c>
      <c r="B81" s="168" t="s">
        <v>4</v>
      </c>
      <c r="C81" s="169" t="s">
        <v>34</v>
      </c>
      <c r="D81" s="172"/>
      <c r="E81" s="172"/>
      <c r="F81" s="172"/>
      <c r="G81" s="173">
        <f>+G82</f>
        <v>5020112</v>
      </c>
      <c r="H81" s="190">
        <f>+H82</f>
        <v>5532966</v>
      </c>
    </row>
    <row r="82" spans="1:10" ht="16.5">
      <c r="A82" s="484" t="s">
        <v>58</v>
      </c>
      <c r="B82" s="171" t="s">
        <v>4</v>
      </c>
      <c r="C82" s="172" t="s">
        <v>34</v>
      </c>
      <c r="D82" s="172" t="s">
        <v>51</v>
      </c>
      <c r="E82" s="172"/>
      <c r="F82" s="172"/>
      <c r="G82" s="173">
        <f t="shared" ref="G82:H85" si="5">G83</f>
        <v>5020112</v>
      </c>
      <c r="H82" s="190">
        <f t="shared" si="5"/>
        <v>5532966</v>
      </c>
    </row>
    <row r="83" spans="1:10" ht="38.25" customHeight="1">
      <c r="A83" s="493" t="s">
        <v>925</v>
      </c>
      <c r="B83" s="174" t="s">
        <v>4</v>
      </c>
      <c r="C83" s="176" t="s">
        <v>34</v>
      </c>
      <c r="D83" s="176" t="s">
        <v>51</v>
      </c>
      <c r="E83" s="176" t="s">
        <v>281</v>
      </c>
      <c r="F83" s="176"/>
      <c r="G83" s="177">
        <f t="shared" si="5"/>
        <v>5020112</v>
      </c>
      <c r="H83" s="191">
        <f t="shared" si="5"/>
        <v>5532966</v>
      </c>
    </row>
    <row r="84" spans="1:10" ht="33">
      <c r="A84" s="492" t="s">
        <v>284</v>
      </c>
      <c r="B84" s="174" t="s">
        <v>4</v>
      </c>
      <c r="C84" s="176" t="s">
        <v>34</v>
      </c>
      <c r="D84" s="176" t="s">
        <v>51</v>
      </c>
      <c r="E84" s="176" t="s">
        <v>282</v>
      </c>
      <c r="F84" s="176"/>
      <c r="G84" s="177">
        <f t="shared" si="5"/>
        <v>5020112</v>
      </c>
      <c r="H84" s="191">
        <f t="shared" si="5"/>
        <v>5532966</v>
      </c>
    </row>
    <row r="85" spans="1:10" ht="36" customHeight="1">
      <c r="A85" s="200" t="s">
        <v>59</v>
      </c>
      <c r="B85" s="174" t="s">
        <v>4</v>
      </c>
      <c r="C85" s="176" t="s">
        <v>34</v>
      </c>
      <c r="D85" s="176" t="s">
        <v>51</v>
      </c>
      <c r="E85" s="176" t="s">
        <v>283</v>
      </c>
      <c r="F85" s="176"/>
      <c r="G85" s="177">
        <f t="shared" si="5"/>
        <v>5020112</v>
      </c>
      <c r="H85" s="191">
        <f t="shared" si="5"/>
        <v>5532966</v>
      </c>
    </row>
    <row r="86" spans="1:10" ht="33">
      <c r="A86" s="200" t="s">
        <v>37</v>
      </c>
      <c r="B86" s="174" t="s">
        <v>4</v>
      </c>
      <c r="C86" s="176" t="s">
        <v>34</v>
      </c>
      <c r="D86" s="176" t="s">
        <v>51</v>
      </c>
      <c r="E86" s="176" t="s">
        <v>283</v>
      </c>
      <c r="F86" s="176" t="s">
        <v>38</v>
      </c>
      <c r="G86" s="177">
        <v>5020112</v>
      </c>
      <c r="H86" s="191">
        <v>5532966</v>
      </c>
    </row>
    <row r="87" spans="1:10" ht="19.5" customHeight="1">
      <c r="A87" s="481" t="s">
        <v>60</v>
      </c>
      <c r="B87" s="168" t="s">
        <v>4</v>
      </c>
      <c r="C87" s="169" t="s">
        <v>61</v>
      </c>
      <c r="D87" s="169"/>
      <c r="E87" s="169"/>
      <c r="F87" s="169"/>
      <c r="G87" s="170">
        <f>G88+G93+G101+G128</f>
        <v>3362211</v>
      </c>
      <c r="H87" s="189">
        <f>H88+H93+H101+H128</f>
        <v>3575373</v>
      </c>
    </row>
    <row r="88" spans="1:10" ht="16.5" hidden="1">
      <c r="A88" s="481" t="s">
        <v>62</v>
      </c>
      <c r="B88" s="182" t="s">
        <v>4</v>
      </c>
      <c r="C88" s="182" t="s">
        <v>61</v>
      </c>
      <c r="D88" s="183" t="s">
        <v>21</v>
      </c>
      <c r="E88" s="183"/>
      <c r="F88" s="183"/>
      <c r="G88" s="412">
        <f>+G89</f>
        <v>0</v>
      </c>
      <c r="H88" s="396">
        <f>+H89</f>
        <v>0</v>
      </c>
    </row>
    <row r="89" spans="1:10" ht="33" hidden="1">
      <c r="A89" s="198" t="s">
        <v>882</v>
      </c>
      <c r="B89" s="176" t="s">
        <v>4</v>
      </c>
      <c r="C89" s="176" t="s">
        <v>61</v>
      </c>
      <c r="D89" s="176" t="s">
        <v>21</v>
      </c>
      <c r="E89" s="176" t="s">
        <v>883</v>
      </c>
      <c r="F89" s="176"/>
      <c r="G89" s="177">
        <f t="shared" ref="G89:H91" si="6">G90</f>
        <v>0</v>
      </c>
      <c r="H89" s="191">
        <f t="shared" si="6"/>
        <v>0</v>
      </c>
    </row>
    <row r="90" spans="1:10" ht="33" hidden="1">
      <c r="A90" s="487" t="s">
        <v>858</v>
      </c>
      <c r="B90" s="176" t="s">
        <v>4</v>
      </c>
      <c r="C90" s="176" t="s">
        <v>61</v>
      </c>
      <c r="D90" s="176" t="s">
        <v>21</v>
      </c>
      <c r="E90" s="176" t="s">
        <v>884</v>
      </c>
      <c r="F90" s="176"/>
      <c r="G90" s="177">
        <f t="shared" si="6"/>
        <v>0</v>
      </c>
      <c r="H90" s="191">
        <f t="shared" si="6"/>
        <v>0</v>
      </c>
    </row>
    <row r="91" spans="1:10" ht="33" hidden="1">
      <c r="A91" s="487" t="s">
        <v>856</v>
      </c>
      <c r="B91" s="176" t="s">
        <v>4</v>
      </c>
      <c r="C91" s="176" t="s">
        <v>61</v>
      </c>
      <c r="D91" s="176" t="s">
        <v>21</v>
      </c>
      <c r="E91" s="176" t="s">
        <v>881</v>
      </c>
      <c r="F91" s="176"/>
      <c r="G91" s="177">
        <f t="shared" si="6"/>
        <v>0</v>
      </c>
      <c r="H91" s="191">
        <f t="shared" si="6"/>
        <v>0</v>
      </c>
    </row>
    <row r="92" spans="1:10" ht="16.5" hidden="1">
      <c r="A92" s="487" t="s">
        <v>64</v>
      </c>
      <c r="B92" s="176" t="s">
        <v>4</v>
      </c>
      <c r="C92" s="176" t="s">
        <v>61</v>
      </c>
      <c r="D92" s="176" t="s">
        <v>21</v>
      </c>
      <c r="E92" s="176" t="s">
        <v>881</v>
      </c>
      <c r="F92" s="176" t="s">
        <v>65</v>
      </c>
      <c r="G92" s="177">
        <v>0</v>
      </c>
      <c r="H92" s="191">
        <v>0</v>
      </c>
    </row>
    <row r="93" spans="1:10" ht="15" customHeight="1">
      <c r="A93" s="484" t="s">
        <v>63</v>
      </c>
      <c r="B93" s="168" t="s">
        <v>4</v>
      </c>
      <c r="C93" s="182" t="s">
        <v>61</v>
      </c>
      <c r="D93" s="183" t="s">
        <v>23</v>
      </c>
      <c r="E93" s="183"/>
      <c r="F93" s="169"/>
      <c r="G93" s="184">
        <f>G94</f>
        <v>532295</v>
      </c>
      <c r="H93" s="480">
        <f>H94</f>
        <v>969295</v>
      </c>
      <c r="I93" s="117"/>
      <c r="J93" s="118"/>
    </row>
    <row r="94" spans="1:10" ht="51" customHeight="1">
      <c r="A94" s="204" t="s">
        <v>924</v>
      </c>
      <c r="B94" s="176" t="s">
        <v>4</v>
      </c>
      <c r="C94" s="176" t="s">
        <v>61</v>
      </c>
      <c r="D94" s="176" t="s">
        <v>23</v>
      </c>
      <c r="E94" s="176" t="s">
        <v>313</v>
      </c>
      <c r="F94" s="176"/>
      <c r="G94" s="177">
        <f>+G98+G95</f>
        <v>532295</v>
      </c>
      <c r="H94" s="191">
        <f>+H98+H95</f>
        <v>969295</v>
      </c>
      <c r="I94" s="117"/>
      <c r="J94" s="118"/>
    </row>
    <row r="95" spans="1:10" ht="22.5" customHeight="1">
      <c r="A95" s="155" t="s">
        <v>444</v>
      </c>
      <c r="B95" s="176" t="s">
        <v>4</v>
      </c>
      <c r="C95" s="176" t="s">
        <v>61</v>
      </c>
      <c r="D95" s="176" t="s">
        <v>23</v>
      </c>
      <c r="E95" s="176" t="s">
        <v>442</v>
      </c>
      <c r="F95" s="176"/>
      <c r="G95" s="177">
        <f>+G96</f>
        <v>469295</v>
      </c>
      <c r="H95" s="191">
        <f>+H96</f>
        <v>439295</v>
      </c>
      <c r="I95" s="117"/>
      <c r="J95" s="118"/>
    </row>
    <row r="96" spans="1:10" ht="33">
      <c r="A96" s="204" t="s">
        <v>711</v>
      </c>
      <c r="B96" s="176" t="s">
        <v>4</v>
      </c>
      <c r="C96" s="176" t="s">
        <v>61</v>
      </c>
      <c r="D96" s="176" t="s">
        <v>23</v>
      </c>
      <c r="E96" s="176" t="s">
        <v>712</v>
      </c>
      <c r="F96" s="176"/>
      <c r="G96" s="177">
        <f>G97</f>
        <v>469295</v>
      </c>
      <c r="H96" s="191">
        <f>H97</f>
        <v>439295</v>
      </c>
      <c r="I96" s="117"/>
      <c r="J96" s="118"/>
    </row>
    <row r="97" spans="1:10" ht="37.5" customHeight="1">
      <c r="A97" s="204" t="s">
        <v>710</v>
      </c>
      <c r="B97" s="176" t="s">
        <v>4</v>
      </c>
      <c r="C97" s="176" t="s">
        <v>61</v>
      </c>
      <c r="D97" s="176" t="s">
        <v>23</v>
      </c>
      <c r="E97" s="176" t="s">
        <v>712</v>
      </c>
      <c r="F97" s="176" t="s">
        <v>38</v>
      </c>
      <c r="G97" s="177">
        <v>469295</v>
      </c>
      <c r="H97" s="191">
        <v>439295</v>
      </c>
      <c r="I97" s="117"/>
      <c r="J97" s="118"/>
    </row>
    <row r="98" spans="1:10" ht="23.25" customHeight="1">
      <c r="A98" s="157" t="s">
        <v>290</v>
      </c>
      <c r="B98" s="343" t="s">
        <v>4</v>
      </c>
      <c r="C98" s="343" t="s">
        <v>61</v>
      </c>
      <c r="D98" s="343" t="s">
        <v>23</v>
      </c>
      <c r="E98" s="174" t="s">
        <v>604</v>
      </c>
      <c r="F98" s="174"/>
      <c r="G98" s="344">
        <f>G99</f>
        <v>63000</v>
      </c>
      <c r="H98" s="488">
        <f>H99</f>
        <v>530000</v>
      </c>
      <c r="I98" s="117"/>
      <c r="J98" s="118"/>
    </row>
    <row r="99" spans="1:10" ht="33">
      <c r="A99" s="157" t="s">
        <v>291</v>
      </c>
      <c r="B99" s="343" t="s">
        <v>4</v>
      </c>
      <c r="C99" s="343" t="s">
        <v>61</v>
      </c>
      <c r="D99" s="343" t="s">
        <v>23</v>
      </c>
      <c r="E99" s="174" t="s">
        <v>632</v>
      </c>
      <c r="F99" s="174"/>
      <c r="G99" s="344">
        <f>G100</f>
        <v>63000</v>
      </c>
      <c r="H99" s="488">
        <f>H100</f>
        <v>530000</v>
      </c>
    </row>
    <row r="100" spans="1:10" ht="16.5">
      <c r="A100" s="482" t="s">
        <v>64</v>
      </c>
      <c r="B100" s="343" t="s">
        <v>4</v>
      </c>
      <c r="C100" s="343" t="s">
        <v>61</v>
      </c>
      <c r="D100" s="343" t="s">
        <v>23</v>
      </c>
      <c r="E100" s="174" t="s">
        <v>632</v>
      </c>
      <c r="F100" s="343" t="s">
        <v>65</v>
      </c>
      <c r="G100" s="344">
        <v>63000</v>
      </c>
      <c r="H100" s="488">
        <v>530000</v>
      </c>
    </row>
    <row r="101" spans="1:10" ht="16.5">
      <c r="A101" s="188" t="s">
        <v>66</v>
      </c>
      <c r="B101" s="171" t="s">
        <v>4</v>
      </c>
      <c r="C101" s="172" t="s">
        <v>61</v>
      </c>
      <c r="D101" s="172" t="s">
        <v>30</v>
      </c>
      <c r="E101" s="172"/>
      <c r="F101" s="172"/>
      <c r="G101" s="173">
        <f>G112+G106+G120+G102+G124</f>
        <v>2179916</v>
      </c>
      <c r="H101" s="190">
        <f>H112+H106+H120+H102+H124</f>
        <v>1956078</v>
      </c>
    </row>
    <row r="102" spans="1:10" ht="33">
      <c r="A102" s="150" t="s">
        <v>776</v>
      </c>
      <c r="B102" s="174" t="s">
        <v>4</v>
      </c>
      <c r="C102" s="176" t="s">
        <v>61</v>
      </c>
      <c r="D102" s="176" t="s">
        <v>30</v>
      </c>
      <c r="E102" s="176" t="s">
        <v>277</v>
      </c>
      <c r="F102" s="176"/>
      <c r="G102" s="177">
        <f t="shared" ref="G102:H104" si="7">G103</f>
        <v>80500</v>
      </c>
      <c r="H102" s="191">
        <f t="shared" si="7"/>
        <v>80500</v>
      </c>
    </row>
    <row r="103" spans="1:10" ht="16.5">
      <c r="A103" s="150" t="s">
        <v>280</v>
      </c>
      <c r="B103" s="174" t="s">
        <v>4</v>
      </c>
      <c r="C103" s="176" t="s">
        <v>61</v>
      </c>
      <c r="D103" s="176" t="s">
        <v>30</v>
      </c>
      <c r="E103" s="176" t="s">
        <v>278</v>
      </c>
      <c r="F103" s="176"/>
      <c r="G103" s="177">
        <f t="shared" si="7"/>
        <v>80500</v>
      </c>
      <c r="H103" s="191">
        <f t="shared" si="7"/>
        <v>80500</v>
      </c>
    </row>
    <row r="104" spans="1:10" ht="16.5">
      <c r="A104" s="193" t="s">
        <v>57</v>
      </c>
      <c r="B104" s="174" t="s">
        <v>4</v>
      </c>
      <c r="C104" s="176" t="s">
        <v>61</v>
      </c>
      <c r="D104" s="176" t="s">
        <v>30</v>
      </c>
      <c r="E104" s="176" t="s">
        <v>279</v>
      </c>
      <c r="F104" s="176"/>
      <c r="G104" s="177">
        <f t="shared" si="7"/>
        <v>80500</v>
      </c>
      <c r="H104" s="191">
        <f t="shared" si="7"/>
        <v>80500</v>
      </c>
    </row>
    <row r="105" spans="1:10" ht="33">
      <c r="A105" s="200" t="s">
        <v>37</v>
      </c>
      <c r="B105" s="174" t="s">
        <v>4</v>
      </c>
      <c r="C105" s="176" t="s">
        <v>61</v>
      </c>
      <c r="D105" s="176" t="s">
        <v>30</v>
      </c>
      <c r="E105" s="176" t="s">
        <v>279</v>
      </c>
      <c r="F105" s="176" t="s">
        <v>38</v>
      </c>
      <c r="G105" s="177">
        <v>80500</v>
      </c>
      <c r="H105" s="191">
        <v>80500</v>
      </c>
    </row>
    <row r="106" spans="1:10" ht="33">
      <c r="A106" s="194" t="s">
        <v>771</v>
      </c>
      <c r="B106" s="174" t="s">
        <v>4</v>
      </c>
      <c r="C106" s="176" t="s">
        <v>61</v>
      </c>
      <c r="D106" s="176" t="s">
        <v>30</v>
      </c>
      <c r="E106" s="176" t="s">
        <v>298</v>
      </c>
      <c r="F106" s="176"/>
      <c r="G106" s="177">
        <f>G107</f>
        <v>42500</v>
      </c>
      <c r="H106" s="191">
        <f>H107</f>
        <v>42500</v>
      </c>
    </row>
    <row r="107" spans="1:10" ht="18.75" customHeight="1">
      <c r="A107" s="339" t="s">
        <v>440</v>
      </c>
      <c r="B107" s="174" t="s">
        <v>4</v>
      </c>
      <c r="C107" s="176" t="s">
        <v>61</v>
      </c>
      <c r="D107" s="176" t="s">
        <v>30</v>
      </c>
      <c r="E107" s="176" t="s">
        <v>633</v>
      </c>
      <c r="F107" s="176"/>
      <c r="G107" s="177">
        <f>G108</f>
        <v>42500</v>
      </c>
      <c r="H107" s="191">
        <f>H108</f>
        <v>42500</v>
      </c>
    </row>
    <row r="108" spans="1:10" ht="16.5">
      <c r="A108" s="200" t="s">
        <v>57</v>
      </c>
      <c r="B108" s="174" t="s">
        <v>4</v>
      </c>
      <c r="C108" s="176" t="s">
        <v>61</v>
      </c>
      <c r="D108" s="176" t="s">
        <v>30</v>
      </c>
      <c r="E108" s="176" t="s">
        <v>634</v>
      </c>
      <c r="F108" s="176"/>
      <c r="G108" s="177">
        <f>G111+G109+G110</f>
        <v>42500</v>
      </c>
      <c r="H108" s="191">
        <f>H111+H109+H110</f>
        <v>42500</v>
      </c>
    </row>
    <row r="109" spans="1:10" ht="22.5" customHeight="1">
      <c r="A109" s="150" t="s">
        <v>27</v>
      </c>
      <c r="B109" s="174" t="s">
        <v>4</v>
      </c>
      <c r="C109" s="176" t="s">
        <v>61</v>
      </c>
      <c r="D109" s="176" t="s">
        <v>30</v>
      </c>
      <c r="E109" s="176" t="s">
        <v>634</v>
      </c>
      <c r="F109" s="176" t="s">
        <v>28</v>
      </c>
      <c r="G109" s="177">
        <v>0</v>
      </c>
      <c r="H109" s="191">
        <v>0</v>
      </c>
    </row>
    <row r="110" spans="1:10" ht="15.75" customHeight="1">
      <c r="A110" s="192" t="s">
        <v>707</v>
      </c>
      <c r="B110" s="174" t="s">
        <v>4</v>
      </c>
      <c r="C110" s="176" t="s">
        <v>61</v>
      </c>
      <c r="D110" s="176" t="s">
        <v>30</v>
      </c>
      <c r="E110" s="176" t="s">
        <v>634</v>
      </c>
      <c r="F110" s="176" t="s">
        <v>696</v>
      </c>
      <c r="G110" s="177">
        <v>19000</v>
      </c>
      <c r="H110" s="191">
        <v>19000</v>
      </c>
    </row>
    <row r="111" spans="1:10" ht="31.5" customHeight="1">
      <c r="A111" s="200" t="s">
        <v>37</v>
      </c>
      <c r="B111" s="174" t="s">
        <v>4</v>
      </c>
      <c r="C111" s="176" t="s">
        <v>61</v>
      </c>
      <c r="D111" s="176" t="s">
        <v>30</v>
      </c>
      <c r="E111" s="176" t="s">
        <v>634</v>
      </c>
      <c r="F111" s="176" t="s">
        <v>38</v>
      </c>
      <c r="G111" s="177">
        <v>23500</v>
      </c>
      <c r="H111" s="191">
        <v>23500</v>
      </c>
    </row>
    <row r="112" spans="1:10" ht="51" customHeight="1">
      <c r="A112" s="487" t="s">
        <v>782</v>
      </c>
      <c r="B112" s="174" t="s">
        <v>4</v>
      </c>
      <c r="C112" s="176" t="s">
        <v>61</v>
      </c>
      <c r="D112" s="176" t="s">
        <v>30</v>
      </c>
      <c r="E112" s="176" t="s">
        <v>292</v>
      </c>
      <c r="F112" s="176"/>
      <c r="G112" s="177">
        <f>G113</f>
        <v>1971916</v>
      </c>
      <c r="H112" s="191">
        <f>H113</f>
        <v>1748078</v>
      </c>
    </row>
    <row r="113" spans="1:13" ht="18" customHeight="1">
      <c r="A113" s="486" t="s">
        <v>187</v>
      </c>
      <c r="B113" s="174" t="s">
        <v>4</v>
      </c>
      <c r="C113" s="176" t="s">
        <v>61</v>
      </c>
      <c r="D113" s="176" t="s">
        <v>30</v>
      </c>
      <c r="E113" s="176" t="s">
        <v>293</v>
      </c>
      <c r="F113" s="176"/>
      <c r="G113" s="177">
        <f>G114+G116+G118</f>
        <v>1971916</v>
      </c>
      <c r="H113" s="191">
        <f>H114+H116+H118</f>
        <v>1748078</v>
      </c>
    </row>
    <row r="114" spans="1:13" ht="33">
      <c r="A114" s="200" t="s">
        <v>71</v>
      </c>
      <c r="B114" s="174" t="s">
        <v>4</v>
      </c>
      <c r="C114" s="176" t="s">
        <v>61</v>
      </c>
      <c r="D114" s="176" t="s">
        <v>30</v>
      </c>
      <c r="E114" s="176" t="s">
        <v>294</v>
      </c>
      <c r="F114" s="176"/>
      <c r="G114" s="177">
        <f>G115</f>
        <v>763035</v>
      </c>
      <c r="H114" s="191">
        <f>H115</f>
        <v>822632</v>
      </c>
      <c r="I114" s="117"/>
    </row>
    <row r="115" spans="1:13" ht="33">
      <c r="A115" s="200" t="s">
        <v>37</v>
      </c>
      <c r="B115" s="174" t="s">
        <v>4</v>
      </c>
      <c r="C115" s="176" t="s">
        <v>61</v>
      </c>
      <c r="D115" s="176" t="s">
        <v>30</v>
      </c>
      <c r="E115" s="176" t="s">
        <v>294</v>
      </c>
      <c r="F115" s="176" t="s">
        <v>38</v>
      </c>
      <c r="G115" s="177">
        <v>763035</v>
      </c>
      <c r="H115" s="191">
        <v>822632</v>
      </c>
    </row>
    <row r="116" spans="1:13" ht="16.5">
      <c r="A116" s="200" t="s">
        <v>57</v>
      </c>
      <c r="B116" s="174" t="s">
        <v>4</v>
      </c>
      <c r="C116" s="176" t="s">
        <v>61</v>
      </c>
      <c r="D116" s="176" t="s">
        <v>30</v>
      </c>
      <c r="E116" s="176" t="s">
        <v>67</v>
      </c>
      <c r="F116" s="176"/>
      <c r="G116" s="177">
        <f>G117</f>
        <v>1208881</v>
      </c>
      <c r="H116" s="191">
        <f>H117</f>
        <v>925446</v>
      </c>
    </row>
    <row r="117" spans="1:13" ht="31.5" customHeight="1">
      <c r="A117" s="200" t="s">
        <v>37</v>
      </c>
      <c r="B117" s="174" t="s">
        <v>4</v>
      </c>
      <c r="C117" s="176" t="s">
        <v>61</v>
      </c>
      <c r="D117" s="176" t="s">
        <v>30</v>
      </c>
      <c r="E117" s="176" t="s">
        <v>67</v>
      </c>
      <c r="F117" s="176" t="s">
        <v>38</v>
      </c>
      <c r="G117" s="177">
        <v>1208881</v>
      </c>
      <c r="H117" s="191">
        <v>925446</v>
      </c>
    </row>
    <row r="118" spans="1:13" ht="20.25" hidden="1" customHeight="1">
      <c r="A118" s="200" t="s">
        <v>669</v>
      </c>
      <c r="B118" s="174" t="s">
        <v>4</v>
      </c>
      <c r="C118" s="176" t="s">
        <v>61</v>
      </c>
      <c r="D118" s="176" t="s">
        <v>30</v>
      </c>
      <c r="E118" s="176" t="s">
        <v>668</v>
      </c>
      <c r="F118" s="176"/>
      <c r="G118" s="177">
        <f>G119</f>
        <v>0</v>
      </c>
      <c r="H118" s="191">
        <f>H119</f>
        <v>0</v>
      </c>
    </row>
    <row r="119" spans="1:13" ht="33.75" hidden="1" customHeight="1">
      <c r="A119" s="200" t="s">
        <v>37</v>
      </c>
      <c r="B119" s="174" t="s">
        <v>4</v>
      </c>
      <c r="C119" s="176" t="s">
        <v>61</v>
      </c>
      <c r="D119" s="176" t="s">
        <v>30</v>
      </c>
      <c r="E119" s="176" t="s">
        <v>668</v>
      </c>
      <c r="F119" s="176" t="s">
        <v>38</v>
      </c>
      <c r="G119" s="177">
        <v>0</v>
      </c>
      <c r="H119" s="191">
        <v>0</v>
      </c>
    </row>
    <row r="120" spans="1:13" ht="33" customHeight="1">
      <c r="A120" s="150" t="s">
        <v>772</v>
      </c>
      <c r="B120" s="174" t="s">
        <v>4</v>
      </c>
      <c r="C120" s="176" t="s">
        <v>61</v>
      </c>
      <c r="D120" s="176" t="s">
        <v>30</v>
      </c>
      <c r="E120" s="176" t="s">
        <v>285</v>
      </c>
      <c r="F120" s="176"/>
      <c r="G120" s="177">
        <f t="shared" ref="G120:H122" si="8">G121</f>
        <v>30000</v>
      </c>
      <c r="H120" s="191">
        <f t="shared" si="8"/>
        <v>30000</v>
      </c>
      <c r="M120">
        <v>9</v>
      </c>
    </row>
    <row r="121" spans="1:13" ht="18.75" customHeight="1">
      <c r="A121" s="150" t="s">
        <v>271</v>
      </c>
      <c r="B121" s="174" t="s">
        <v>4</v>
      </c>
      <c r="C121" s="176" t="s">
        <v>61</v>
      </c>
      <c r="D121" s="176" t="s">
        <v>30</v>
      </c>
      <c r="E121" s="176" t="s">
        <v>584</v>
      </c>
      <c r="F121" s="176"/>
      <c r="G121" s="177">
        <f t="shared" si="8"/>
        <v>30000</v>
      </c>
      <c r="H121" s="191">
        <f t="shared" si="8"/>
        <v>30000</v>
      </c>
    </row>
    <row r="122" spans="1:13" ht="33" customHeight="1">
      <c r="A122" s="192" t="s">
        <v>603</v>
      </c>
      <c r="B122" s="174" t="s">
        <v>4</v>
      </c>
      <c r="C122" s="176" t="s">
        <v>61</v>
      </c>
      <c r="D122" s="176" t="s">
        <v>30</v>
      </c>
      <c r="E122" s="176" t="s">
        <v>635</v>
      </c>
      <c r="F122" s="176"/>
      <c r="G122" s="177">
        <f t="shared" si="8"/>
        <v>30000</v>
      </c>
      <c r="H122" s="191">
        <f t="shared" si="8"/>
        <v>30000</v>
      </c>
    </row>
    <row r="123" spans="1:13" ht="33" customHeight="1">
      <c r="A123" s="192" t="s">
        <v>37</v>
      </c>
      <c r="B123" s="174" t="s">
        <v>4</v>
      </c>
      <c r="C123" s="176" t="s">
        <v>61</v>
      </c>
      <c r="D123" s="176" t="s">
        <v>30</v>
      </c>
      <c r="E123" s="176" t="s">
        <v>635</v>
      </c>
      <c r="F123" s="176" t="s">
        <v>38</v>
      </c>
      <c r="G123" s="177">
        <v>30000</v>
      </c>
      <c r="H123" s="191">
        <v>30000</v>
      </c>
    </row>
    <row r="124" spans="1:13" ht="53.25" customHeight="1">
      <c r="A124" s="192" t="s">
        <v>880</v>
      </c>
      <c r="B124" s="174" t="s">
        <v>4</v>
      </c>
      <c r="C124" s="176" t="s">
        <v>61</v>
      </c>
      <c r="D124" s="176" t="s">
        <v>30</v>
      </c>
      <c r="E124" s="176" t="s">
        <v>269</v>
      </c>
      <c r="F124" s="176"/>
      <c r="G124" s="177">
        <f t="shared" ref="G124:H126" si="9">G125</f>
        <v>55000</v>
      </c>
      <c r="H124" s="191">
        <f t="shared" si="9"/>
        <v>55000</v>
      </c>
    </row>
    <row r="125" spans="1:13" ht="33" customHeight="1">
      <c r="A125" s="192" t="s">
        <v>887</v>
      </c>
      <c r="B125" s="174" t="s">
        <v>4</v>
      </c>
      <c r="C125" s="176" t="s">
        <v>61</v>
      </c>
      <c r="D125" s="176" t="s">
        <v>30</v>
      </c>
      <c r="E125" s="176" t="s">
        <v>270</v>
      </c>
      <c r="F125" s="176"/>
      <c r="G125" s="177">
        <f t="shared" si="9"/>
        <v>55000</v>
      </c>
      <c r="H125" s="191">
        <f t="shared" si="9"/>
        <v>55000</v>
      </c>
    </row>
    <row r="126" spans="1:13" ht="33" customHeight="1">
      <c r="A126" s="192" t="s">
        <v>886</v>
      </c>
      <c r="B126" s="174" t="s">
        <v>4</v>
      </c>
      <c r="C126" s="176" t="s">
        <v>61</v>
      </c>
      <c r="D126" s="176" t="s">
        <v>30</v>
      </c>
      <c r="E126" s="176" t="s">
        <v>885</v>
      </c>
      <c r="F126" s="176"/>
      <c r="G126" s="177">
        <f t="shared" si="9"/>
        <v>55000</v>
      </c>
      <c r="H126" s="191">
        <f t="shared" si="9"/>
        <v>55000</v>
      </c>
    </row>
    <row r="127" spans="1:13" ht="33" customHeight="1">
      <c r="A127" s="192" t="s">
        <v>37</v>
      </c>
      <c r="B127" s="174" t="s">
        <v>4</v>
      </c>
      <c r="C127" s="176" t="s">
        <v>61</v>
      </c>
      <c r="D127" s="176" t="s">
        <v>30</v>
      </c>
      <c r="E127" s="176" t="s">
        <v>885</v>
      </c>
      <c r="F127" s="176" t="s">
        <v>38</v>
      </c>
      <c r="G127" s="177">
        <v>55000</v>
      </c>
      <c r="H127" s="191">
        <v>55000</v>
      </c>
    </row>
    <row r="128" spans="1:13" ht="18.75" customHeight="1">
      <c r="A128" s="484" t="s">
        <v>661</v>
      </c>
      <c r="B128" s="171" t="s">
        <v>4</v>
      </c>
      <c r="C128" s="172" t="s">
        <v>61</v>
      </c>
      <c r="D128" s="172" t="s">
        <v>61</v>
      </c>
      <c r="E128" s="172"/>
      <c r="F128" s="172"/>
      <c r="G128" s="173">
        <f t="shared" ref="G128:H130" si="10">G129</f>
        <v>650000</v>
      </c>
      <c r="H128" s="190">
        <f t="shared" si="10"/>
        <v>650000</v>
      </c>
    </row>
    <row r="129" spans="1:8" ht="49.5">
      <c r="A129" s="204" t="s">
        <v>924</v>
      </c>
      <c r="B129" s="176" t="s">
        <v>4</v>
      </c>
      <c r="C129" s="176" t="s">
        <v>61</v>
      </c>
      <c r="D129" s="176" t="s">
        <v>61</v>
      </c>
      <c r="E129" s="176" t="s">
        <v>313</v>
      </c>
      <c r="F129" s="176"/>
      <c r="G129" s="177">
        <f t="shared" si="10"/>
        <v>650000</v>
      </c>
      <c r="H129" s="191">
        <f t="shared" si="10"/>
        <v>650000</v>
      </c>
    </row>
    <row r="130" spans="1:8" ht="23.25" customHeight="1">
      <c r="A130" s="155" t="s">
        <v>444</v>
      </c>
      <c r="B130" s="174" t="s">
        <v>4</v>
      </c>
      <c r="C130" s="174" t="s">
        <v>61</v>
      </c>
      <c r="D130" s="174" t="s">
        <v>61</v>
      </c>
      <c r="E130" s="174" t="s">
        <v>442</v>
      </c>
      <c r="F130" s="174"/>
      <c r="G130" s="177">
        <f t="shared" si="10"/>
        <v>650000</v>
      </c>
      <c r="H130" s="191">
        <f t="shared" si="10"/>
        <v>650000</v>
      </c>
    </row>
    <row r="131" spans="1:8" ht="52.5" customHeight="1">
      <c r="A131" s="155" t="s">
        <v>708</v>
      </c>
      <c r="B131" s="174" t="s">
        <v>4</v>
      </c>
      <c r="C131" s="174" t="s">
        <v>61</v>
      </c>
      <c r="D131" s="174" t="s">
        <v>61</v>
      </c>
      <c r="E131" s="174" t="s">
        <v>636</v>
      </c>
      <c r="F131" s="174"/>
      <c r="G131" s="177">
        <f>G133+G132</f>
        <v>650000</v>
      </c>
      <c r="H131" s="191">
        <f>H133+H132</f>
        <v>650000</v>
      </c>
    </row>
    <row r="132" spans="1:8" ht="33" hidden="1">
      <c r="A132" s="192" t="s">
        <v>37</v>
      </c>
      <c r="B132" s="174" t="s">
        <v>4</v>
      </c>
      <c r="C132" s="174" t="s">
        <v>61</v>
      </c>
      <c r="D132" s="174" t="s">
        <v>61</v>
      </c>
      <c r="E132" s="174" t="s">
        <v>636</v>
      </c>
      <c r="F132" s="174" t="s">
        <v>38</v>
      </c>
      <c r="G132" s="177">
        <v>0</v>
      </c>
      <c r="H132" s="191">
        <v>0</v>
      </c>
    </row>
    <row r="133" spans="1:8" ht="16.5">
      <c r="A133" s="200" t="s">
        <v>438</v>
      </c>
      <c r="B133" s="174" t="s">
        <v>4</v>
      </c>
      <c r="C133" s="174" t="s">
        <v>61</v>
      </c>
      <c r="D133" s="174" t="s">
        <v>61</v>
      </c>
      <c r="E133" s="174" t="s">
        <v>636</v>
      </c>
      <c r="F133" s="174" t="s">
        <v>439</v>
      </c>
      <c r="G133" s="177">
        <v>650000</v>
      </c>
      <c r="H133" s="191">
        <v>650000</v>
      </c>
    </row>
    <row r="134" spans="1:8" ht="16.5">
      <c r="A134" s="188" t="s">
        <v>72</v>
      </c>
      <c r="B134" s="168" t="s">
        <v>4</v>
      </c>
      <c r="C134" s="169" t="s">
        <v>73</v>
      </c>
      <c r="D134" s="169"/>
      <c r="E134" s="169"/>
      <c r="F134" s="169"/>
      <c r="G134" s="170">
        <f>G135+G167</f>
        <v>14633517</v>
      </c>
      <c r="H134" s="189">
        <f>H135+H167</f>
        <v>14961549</v>
      </c>
    </row>
    <row r="135" spans="1:8" ht="16.5">
      <c r="A135" s="188" t="s">
        <v>74</v>
      </c>
      <c r="B135" s="168" t="s">
        <v>4</v>
      </c>
      <c r="C135" s="168" t="s">
        <v>73</v>
      </c>
      <c r="D135" s="168" t="s">
        <v>21</v>
      </c>
      <c r="E135" s="169"/>
      <c r="F135" s="169"/>
      <c r="G135" s="184">
        <f>G136+G157+G163</f>
        <v>11893054</v>
      </c>
      <c r="H135" s="480">
        <f>H136+H157+H163</f>
        <v>12216086</v>
      </c>
    </row>
    <row r="136" spans="1:8" ht="33">
      <c r="A136" s="485" t="s">
        <v>777</v>
      </c>
      <c r="B136" s="160" t="s">
        <v>4</v>
      </c>
      <c r="C136" s="179" t="s">
        <v>73</v>
      </c>
      <c r="D136" s="160" t="s">
        <v>21</v>
      </c>
      <c r="E136" s="179" t="s">
        <v>304</v>
      </c>
      <c r="F136" s="160"/>
      <c r="G136" s="177">
        <f>G137+G146+G151+G154</f>
        <v>11433054</v>
      </c>
      <c r="H136" s="191">
        <f>H137+H146+H151+H154</f>
        <v>11754086</v>
      </c>
    </row>
    <row r="137" spans="1:8" ht="16.5">
      <c r="A137" s="479" t="s">
        <v>299</v>
      </c>
      <c r="B137" s="179" t="s">
        <v>4</v>
      </c>
      <c r="C137" s="179" t="s">
        <v>73</v>
      </c>
      <c r="D137" s="179" t="s">
        <v>21</v>
      </c>
      <c r="E137" s="176" t="s">
        <v>300</v>
      </c>
      <c r="F137" s="160"/>
      <c r="G137" s="177">
        <f>G138+G143</f>
        <v>10483054</v>
      </c>
      <c r="H137" s="191">
        <f>H138+H143</f>
        <v>10654086</v>
      </c>
    </row>
    <row r="138" spans="1:8" ht="49.5">
      <c r="A138" s="199" t="s">
        <v>75</v>
      </c>
      <c r="B138" s="160" t="s">
        <v>4</v>
      </c>
      <c r="C138" s="179" t="s">
        <v>73</v>
      </c>
      <c r="D138" s="160" t="s">
        <v>21</v>
      </c>
      <c r="E138" s="176" t="s">
        <v>301</v>
      </c>
      <c r="F138" s="160"/>
      <c r="G138" s="177">
        <f>G139+G140+G142+G141</f>
        <v>8607729</v>
      </c>
      <c r="H138" s="191">
        <f>H139+H140+H142+H141</f>
        <v>8766161</v>
      </c>
    </row>
    <row r="139" spans="1:8" ht="19.5" customHeight="1">
      <c r="A139" s="200" t="s">
        <v>76</v>
      </c>
      <c r="B139" s="175" t="s">
        <v>4</v>
      </c>
      <c r="C139" s="175" t="s">
        <v>73</v>
      </c>
      <c r="D139" s="175" t="s">
        <v>21</v>
      </c>
      <c r="E139" s="176" t="s">
        <v>301</v>
      </c>
      <c r="F139" s="179" t="s">
        <v>77</v>
      </c>
      <c r="G139" s="177">
        <v>5302567</v>
      </c>
      <c r="H139" s="191">
        <v>5302567</v>
      </c>
    </row>
    <row r="140" spans="1:8" ht="17.25" customHeight="1">
      <c r="A140" s="203" t="s">
        <v>37</v>
      </c>
      <c r="B140" s="174" t="s">
        <v>4</v>
      </c>
      <c r="C140" s="176" t="s">
        <v>73</v>
      </c>
      <c r="D140" s="176" t="s">
        <v>21</v>
      </c>
      <c r="E140" s="176" t="s">
        <v>301</v>
      </c>
      <c r="F140" s="176" t="s">
        <v>38</v>
      </c>
      <c r="G140" s="177">
        <v>3056104</v>
      </c>
      <c r="H140" s="191">
        <v>3214536</v>
      </c>
    </row>
    <row r="141" spans="1:8" ht="16.5">
      <c r="A141" s="193" t="s">
        <v>628</v>
      </c>
      <c r="B141" s="174" t="s">
        <v>4</v>
      </c>
      <c r="C141" s="176" t="s">
        <v>73</v>
      </c>
      <c r="D141" s="176" t="s">
        <v>21</v>
      </c>
      <c r="E141" s="176" t="s">
        <v>301</v>
      </c>
      <c r="F141" s="176" t="s">
        <v>629</v>
      </c>
      <c r="G141" s="177">
        <v>0</v>
      </c>
      <c r="H141" s="191">
        <v>0</v>
      </c>
    </row>
    <row r="142" spans="1:8" ht="21" customHeight="1">
      <c r="A142" s="193" t="s">
        <v>39</v>
      </c>
      <c r="B142" s="160" t="s">
        <v>4</v>
      </c>
      <c r="C142" s="160" t="s">
        <v>73</v>
      </c>
      <c r="D142" s="160" t="s">
        <v>21</v>
      </c>
      <c r="E142" s="176" t="s">
        <v>301</v>
      </c>
      <c r="F142" s="179" t="s">
        <v>40</v>
      </c>
      <c r="G142" s="185">
        <v>249058</v>
      </c>
      <c r="H142" s="202">
        <v>249058</v>
      </c>
    </row>
    <row r="143" spans="1:8" ht="16.5">
      <c r="A143" s="204" t="s">
        <v>302</v>
      </c>
      <c r="B143" s="175" t="s">
        <v>4</v>
      </c>
      <c r="C143" s="175" t="s">
        <v>73</v>
      </c>
      <c r="D143" s="175" t="s">
        <v>21</v>
      </c>
      <c r="E143" s="176" t="s">
        <v>303</v>
      </c>
      <c r="F143" s="176"/>
      <c r="G143" s="185">
        <f>G144+G145</f>
        <v>1875325</v>
      </c>
      <c r="H143" s="202">
        <f>H144+H145</f>
        <v>1887925</v>
      </c>
    </row>
    <row r="144" spans="1:8" ht="33">
      <c r="A144" s="200" t="s">
        <v>37</v>
      </c>
      <c r="B144" s="175" t="s">
        <v>4</v>
      </c>
      <c r="C144" s="175" t="s">
        <v>73</v>
      </c>
      <c r="D144" s="175" t="s">
        <v>21</v>
      </c>
      <c r="E144" s="176" t="s">
        <v>303</v>
      </c>
      <c r="F144" s="176" t="s">
        <v>38</v>
      </c>
      <c r="G144" s="185">
        <v>1794900</v>
      </c>
      <c r="H144" s="202">
        <v>1807500</v>
      </c>
    </row>
    <row r="145" spans="1:8" ht="16.5">
      <c r="A145" s="200" t="s">
        <v>707</v>
      </c>
      <c r="B145" s="175" t="s">
        <v>4</v>
      </c>
      <c r="C145" s="175" t="s">
        <v>73</v>
      </c>
      <c r="D145" s="175" t="s">
        <v>21</v>
      </c>
      <c r="E145" s="176" t="s">
        <v>303</v>
      </c>
      <c r="F145" s="176" t="s">
        <v>696</v>
      </c>
      <c r="G145" s="185">
        <v>80425</v>
      </c>
      <c r="H145" s="202">
        <v>80425</v>
      </c>
    </row>
    <row r="146" spans="1:8" ht="16.5">
      <c r="A146" s="200" t="s">
        <v>670</v>
      </c>
      <c r="B146" s="175" t="s">
        <v>4</v>
      </c>
      <c r="C146" s="175" t="s">
        <v>73</v>
      </c>
      <c r="D146" s="175" t="s">
        <v>21</v>
      </c>
      <c r="E146" s="176" t="s">
        <v>713</v>
      </c>
      <c r="F146" s="176"/>
      <c r="G146" s="185">
        <f>G147+G149</f>
        <v>950000</v>
      </c>
      <c r="H146" s="202">
        <f>H147+H149</f>
        <v>1100000</v>
      </c>
    </row>
    <row r="147" spans="1:8" ht="17.25" customHeight="1">
      <c r="A147" s="200" t="s">
        <v>715</v>
      </c>
      <c r="B147" s="175" t="s">
        <v>4</v>
      </c>
      <c r="C147" s="175" t="s">
        <v>73</v>
      </c>
      <c r="D147" s="175" t="s">
        <v>21</v>
      </c>
      <c r="E147" s="176" t="s">
        <v>714</v>
      </c>
      <c r="F147" s="176"/>
      <c r="G147" s="185">
        <f>G148</f>
        <v>950000</v>
      </c>
      <c r="H147" s="202">
        <f>H148</f>
        <v>1100000</v>
      </c>
    </row>
    <row r="148" spans="1:8" ht="36" customHeight="1">
      <c r="A148" s="200" t="s">
        <v>37</v>
      </c>
      <c r="B148" s="175" t="s">
        <v>4</v>
      </c>
      <c r="C148" s="175" t="s">
        <v>73</v>
      </c>
      <c r="D148" s="175" t="s">
        <v>21</v>
      </c>
      <c r="E148" s="176" t="s">
        <v>714</v>
      </c>
      <c r="F148" s="176" t="s">
        <v>38</v>
      </c>
      <c r="G148" s="185">
        <v>950000</v>
      </c>
      <c r="H148" s="202">
        <v>1100000</v>
      </c>
    </row>
    <row r="149" spans="1:8" ht="24.75" hidden="1" customHeight="1">
      <c r="A149" s="204" t="s">
        <v>740</v>
      </c>
      <c r="B149" s="175" t="s">
        <v>4</v>
      </c>
      <c r="C149" s="175" t="s">
        <v>73</v>
      </c>
      <c r="D149" s="175" t="s">
        <v>21</v>
      </c>
      <c r="E149" s="176" t="s">
        <v>739</v>
      </c>
      <c r="F149" s="176"/>
      <c r="G149" s="185">
        <f>G150</f>
        <v>0</v>
      </c>
      <c r="H149" s="202">
        <f>H150</f>
        <v>0</v>
      </c>
    </row>
    <row r="150" spans="1:8" ht="18" hidden="1" customHeight="1">
      <c r="A150" s="482" t="s">
        <v>64</v>
      </c>
      <c r="B150" s="175" t="s">
        <v>4</v>
      </c>
      <c r="C150" s="175" t="s">
        <v>73</v>
      </c>
      <c r="D150" s="175" t="s">
        <v>21</v>
      </c>
      <c r="E150" s="176" t="s">
        <v>739</v>
      </c>
      <c r="F150" s="176" t="s">
        <v>65</v>
      </c>
      <c r="G150" s="185">
        <v>0</v>
      </c>
      <c r="H150" s="202">
        <v>0</v>
      </c>
    </row>
    <row r="151" spans="1:8" ht="17.25" hidden="1" customHeight="1">
      <c r="A151" s="482" t="s">
        <v>842</v>
      </c>
      <c r="B151" s="175" t="s">
        <v>4</v>
      </c>
      <c r="C151" s="175" t="s">
        <v>73</v>
      </c>
      <c r="D151" s="175" t="s">
        <v>21</v>
      </c>
      <c r="E151" s="176" t="s">
        <v>841</v>
      </c>
      <c r="F151" s="176"/>
      <c r="G151" s="185">
        <f>G152</f>
        <v>0</v>
      </c>
      <c r="H151" s="202">
        <f>H152</f>
        <v>0</v>
      </c>
    </row>
    <row r="152" spans="1:8" ht="38.25" hidden="1" customHeight="1">
      <c r="A152" s="194" t="s">
        <v>840</v>
      </c>
      <c r="B152" s="175" t="s">
        <v>4</v>
      </c>
      <c r="C152" s="175" t="s">
        <v>73</v>
      </c>
      <c r="D152" s="175" t="s">
        <v>21</v>
      </c>
      <c r="E152" s="176" t="s">
        <v>839</v>
      </c>
      <c r="F152" s="176"/>
      <c r="G152" s="185">
        <f>G153</f>
        <v>0</v>
      </c>
      <c r="H152" s="202">
        <f>H153</f>
        <v>0</v>
      </c>
    </row>
    <row r="153" spans="1:8" ht="35.25" hidden="1" customHeight="1">
      <c r="A153" s="200" t="s">
        <v>37</v>
      </c>
      <c r="B153" s="175" t="s">
        <v>4</v>
      </c>
      <c r="C153" s="175" t="s">
        <v>73</v>
      </c>
      <c r="D153" s="175" t="s">
        <v>21</v>
      </c>
      <c r="E153" s="176" t="s">
        <v>839</v>
      </c>
      <c r="F153" s="176" t="s">
        <v>38</v>
      </c>
      <c r="G153" s="185">
        <v>0</v>
      </c>
      <c r="H153" s="202">
        <v>0</v>
      </c>
    </row>
    <row r="154" spans="1:8" ht="23.25" hidden="1" customHeight="1">
      <c r="A154" s="200" t="s">
        <v>838</v>
      </c>
      <c r="B154" s="175" t="s">
        <v>4</v>
      </c>
      <c r="C154" s="175" t="s">
        <v>73</v>
      </c>
      <c r="D154" s="175" t="s">
        <v>21</v>
      </c>
      <c r="E154" s="176" t="s">
        <v>837</v>
      </c>
      <c r="F154" s="176"/>
      <c r="G154" s="185">
        <f>G155</f>
        <v>0</v>
      </c>
      <c r="H154" s="202">
        <f>H155</f>
        <v>0</v>
      </c>
    </row>
    <row r="155" spans="1:8" ht="34.5" hidden="1" customHeight="1">
      <c r="A155" s="200" t="s">
        <v>836</v>
      </c>
      <c r="B155" s="175" t="s">
        <v>4</v>
      </c>
      <c r="C155" s="175" t="s">
        <v>73</v>
      </c>
      <c r="D155" s="175" t="s">
        <v>21</v>
      </c>
      <c r="E155" s="176" t="s">
        <v>835</v>
      </c>
      <c r="F155" s="176"/>
      <c r="G155" s="185">
        <f>G156</f>
        <v>0</v>
      </c>
      <c r="H155" s="202">
        <f>H156</f>
        <v>0</v>
      </c>
    </row>
    <row r="156" spans="1:8" ht="30.75" hidden="1" customHeight="1">
      <c r="A156" s="200" t="s">
        <v>37</v>
      </c>
      <c r="B156" s="175" t="s">
        <v>4</v>
      </c>
      <c r="C156" s="175" t="s">
        <v>73</v>
      </c>
      <c r="D156" s="175" t="s">
        <v>21</v>
      </c>
      <c r="E156" s="176" t="s">
        <v>835</v>
      </c>
      <c r="F156" s="176" t="s">
        <v>38</v>
      </c>
      <c r="G156" s="185">
        <v>0</v>
      </c>
      <c r="H156" s="202">
        <v>0</v>
      </c>
    </row>
    <row r="157" spans="1:8" ht="32.25" customHeight="1">
      <c r="A157" s="200" t="s">
        <v>926</v>
      </c>
      <c r="B157" s="175" t="s">
        <v>4</v>
      </c>
      <c r="C157" s="175" t="s">
        <v>73</v>
      </c>
      <c r="D157" s="175" t="s">
        <v>21</v>
      </c>
      <c r="E157" s="176" t="s">
        <v>314</v>
      </c>
      <c r="F157" s="176"/>
      <c r="G157" s="185">
        <f>G158</f>
        <v>423000</v>
      </c>
      <c r="H157" s="202">
        <f>H158</f>
        <v>425000</v>
      </c>
    </row>
    <row r="158" spans="1:8" ht="19.5" customHeight="1">
      <c r="A158" s="200" t="s">
        <v>670</v>
      </c>
      <c r="B158" s="175" t="s">
        <v>4</v>
      </c>
      <c r="C158" s="175" t="s">
        <v>73</v>
      </c>
      <c r="D158" s="175" t="s">
        <v>21</v>
      </c>
      <c r="E158" s="176" t="s">
        <v>672</v>
      </c>
      <c r="F158" s="176"/>
      <c r="G158" s="185">
        <f>G161+G160</f>
        <v>423000</v>
      </c>
      <c r="H158" s="185">
        <f>H161+H160</f>
        <v>425000</v>
      </c>
    </row>
    <row r="159" spans="1:8" ht="19.5" customHeight="1">
      <c r="A159" s="200" t="s">
        <v>740</v>
      </c>
      <c r="B159" s="175" t="s">
        <v>4</v>
      </c>
      <c r="C159" s="175" t="s">
        <v>73</v>
      </c>
      <c r="D159" s="175" t="s">
        <v>21</v>
      </c>
      <c r="E159" s="176" t="s">
        <v>890</v>
      </c>
      <c r="F159" s="176"/>
      <c r="G159" s="185">
        <f>G160</f>
        <v>423000</v>
      </c>
      <c r="H159" s="202">
        <f>H160</f>
        <v>425000</v>
      </c>
    </row>
    <row r="160" spans="1:8" ht="18.75" customHeight="1">
      <c r="A160" s="482" t="s">
        <v>64</v>
      </c>
      <c r="B160" s="175" t="s">
        <v>4</v>
      </c>
      <c r="C160" s="175" t="s">
        <v>73</v>
      </c>
      <c r="D160" s="175" t="s">
        <v>21</v>
      </c>
      <c r="E160" s="176" t="s">
        <v>890</v>
      </c>
      <c r="F160" s="176" t="s">
        <v>65</v>
      </c>
      <c r="G160" s="185">
        <v>423000</v>
      </c>
      <c r="H160" s="202">
        <v>425000</v>
      </c>
    </row>
    <row r="161" spans="1:8" ht="21" hidden="1" customHeight="1">
      <c r="A161" s="200" t="s">
        <v>671</v>
      </c>
      <c r="B161" s="175" t="s">
        <v>4</v>
      </c>
      <c r="C161" s="175" t="s">
        <v>73</v>
      </c>
      <c r="D161" s="175" t="s">
        <v>21</v>
      </c>
      <c r="E161" s="176" t="s">
        <v>673</v>
      </c>
      <c r="F161" s="176"/>
      <c r="G161" s="185">
        <f>G162</f>
        <v>0</v>
      </c>
      <c r="H161" s="202">
        <f>H162</f>
        <v>0</v>
      </c>
    </row>
    <row r="162" spans="1:8" ht="33" hidden="1">
      <c r="A162" s="200" t="s">
        <v>37</v>
      </c>
      <c r="B162" s="175" t="s">
        <v>4</v>
      </c>
      <c r="C162" s="175" t="s">
        <v>73</v>
      </c>
      <c r="D162" s="175" t="s">
        <v>21</v>
      </c>
      <c r="E162" s="176" t="s">
        <v>673</v>
      </c>
      <c r="F162" s="176" t="s">
        <v>38</v>
      </c>
      <c r="G162" s="185">
        <v>0</v>
      </c>
      <c r="H162" s="202">
        <v>0</v>
      </c>
    </row>
    <row r="163" spans="1:8" ht="49.5">
      <c r="A163" s="192" t="s">
        <v>880</v>
      </c>
      <c r="B163" s="174" t="s">
        <v>4</v>
      </c>
      <c r="C163" s="175" t="s">
        <v>73</v>
      </c>
      <c r="D163" s="175" t="s">
        <v>21</v>
      </c>
      <c r="E163" s="176" t="s">
        <v>269</v>
      </c>
      <c r="F163" s="176"/>
      <c r="G163" s="185">
        <f t="shared" ref="G163:H165" si="11">G164</f>
        <v>37000</v>
      </c>
      <c r="H163" s="202">
        <f t="shared" si="11"/>
        <v>37000</v>
      </c>
    </row>
    <row r="164" spans="1:8" ht="33">
      <c r="A164" s="192" t="s">
        <v>887</v>
      </c>
      <c r="B164" s="174" t="s">
        <v>4</v>
      </c>
      <c r="C164" s="175" t="s">
        <v>73</v>
      </c>
      <c r="D164" s="175" t="s">
        <v>21</v>
      </c>
      <c r="E164" s="176" t="s">
        <v>270</v>
      </c>
      <c r="F164" s="176"/>
      <c r="G164" s="185">
        <f t="shared" si="11"/>
        <v>37000</v>
      </c>
      <c r="H164" s="202">
        <f t="shared" si="11"/>
        <v>37000</v>
      </c>
    </row>
    <row r="165" spans="1:8" ht="33">
      <c r="A165" s="192" t="s">
        <v>886</v>
      </c>
      <c r="B165" s="174" t="s">
        <v>4</v>
      </c>
      <c r="C165" s="175" t="s">
        <v>73</v>
      </c>
      <c r="D165" s="175" t="s">
        <v>21</v>
      </c>
      <c r="E165" s="176" t="s">
        <v>885</v>
      </c>
      <c r="F165" s="176"/>
      <c r="G165" s="185">
        <f t="shared" si="11"/>
        <v>37000</v>
      </c>
      <c r="H165" s="202">
        <f t="shared" si="11"/>
        <v>37000</v>
      </c>
    </row>
    <row r="166" spans="1:8" ht="33">
      <c r="A166" s="192" t="s">
        <v>37</v>
      </c>
      <c r="B166" s="174" t="s">
        <v>4</v>
      </c>
      <c r="C166" s="175" t="s">
        <v>73</v>
      </c>
      <c r="D166" s="175" t="s">
        <v>21</v>
      </c>
      <c r="E166" s="176" t="s">
        <v>885</v>
      </c>
      <c r="F166" s="176" t="s">
        <v>38</v>
      </c>
      <c r="G166" s="185">
        <v>37000</v>
      </c>
      <c r="H166" s="202">
        <v>37000</v>
      </c>
    </row>
    <row r="167" spans="1:8" ht="16.5">
      <c r="A167" s="188" t="s">
        <v>78</v>
      </c>
      <c r="B167" s="171" t="s">
        <v>4</v>
      </c>
      <c r="C167" s="172" t="s">
        <v>73</v>
      </c>
      <c r="D167" s="172" t="s">
        <v>34</v>
      </c>
      <c r="E167" s="186"/>
      <c r="F167" s="172"/>
      <c r="G167" s="173">
        <f t="shared" ref="G167:H169" si="12">G168</f>
        <v>2740463</v>
      </c>
      <c r="H167" s="190">
        <f t="shared" si="12"/>
        <v>2745463</v>
      </c>
    </row>
    <row r="168" spans="1:8" ht="33">
      <c r="A168" s="199" t="s">
        <v>777</v>
      </c>
      <c r="B168" s="174" t="s">
        <v>4</v>
      </c>
      <c r="C168" s="176" t="s">
        <v>73</v>
      </c>
      <c r="D168" s="176" t="s">
        <v>34</v>
      </c>
      <c r="E168" s="176" t="s">
        <v>304</v>
      </c>
      <c r="F168" s="176"/>
      <c r="G168" s="177">
        <f t="shared" si="12"/>
        <v>2740463</v>
      </c>
      <c r="H168" s="191">
        <f t="shared" si="12"/>
        <v>2745463</v>
      </c>
    </row>
    <row r="169" spans="1:8" ht="16.5">
      <c r="A169" s="199" t="s">
        <v>305</v>
      </c>
      <c r="B169" s="160" t="s">
        <v>4</v>
      </c>
      <c r="C169" s="160" t="s">
        <v>73</v>
      </c>
      <c r="D169" s="160" t="s">
        <v>34</v>
      </c>
      <c r="E169" s="176" t="s">
        <v>306</v>
      </c>
      <c r="F169" s="176"/>
      <c r="G169" s="177">
        <f t="shared" si="12"/>
        <v>2740463</v>
      </c>
      <c r="H169" s="191">
        <f t="shared" si="12"/>
        <v>2745463</v>
      </c>
    </row>
    <row r="170" spans="1:8" ht="33">
      <c r="A170" s="199" t="s">
        <v>443</v>
      </c>
      <c r="B170" s="160" t="s">
        <v>4</v>
      </c>
      <c r="C170" s="160" t="s">
        <v>73</v>
      </c>
      <c r="D170" s="160" t="s">
        <v>34</v>
      </c>
      <c r="E170" s="160" t="s">
        <v>307</v>
      </c>
      <c r="F170" s="179"/>
      <c r="G170" s="185">
        <f>G171+G172</f>
        <v>2740463</v>
      </c>
      <c r="H170" s="202">
        <f>H171+H172</f>
        <v>2745463</v>
      </c>
    </row>
    <row r="171" spans="1:8" ht="24" customHeight="1">
      <c r="A171" s="199" t="s">
        <v>27</v>
      </c>
      <c r="B171" s="160" t="s">
        <v>4</v>
      </c>
      <c r="C171" s="160" t="s">
        <v>73</v>
      </c>
      <c r="D171" s="160" t="s">
        <v>34</v>
      </c>
      <c r="E171" s="160" t="s">
        <v>307</v>
      </c>
      <c r="F171" s="179" t="s">
        <v>28</v>
      </c>
      <c r="G171" s="185">
        <v>2327163</v>
      </c>
      <c r="H171" s="202">
        <v>2327163</v>
      </c>
    </row>
    <row r="172" spans="1:8" ht="33" customHeight="1">
      <c r="A172" s="200" t="s">
        <v>37</v>
      </c>
      <c r="B172" s="160" t="s">
        <v>4</v>
      </c>
      <c r="C172" s="160" t="s">
        <v>73</v>
      </c>
      <c r="D172" s="160" t="s">
        <v>34</v>
      </c>
      <c r="E172" s="160" t="s">
        <v>307</v>
      </c>
      <c r="F172" s="179" t="s">
        <v>38</v>
      </c>
      <c r="G172" s="185">
        <v>413300</v>
      </c>
      <c r="H172" s="202">
        <v>418300</v>
      </c>
    </row>
    <row r="173" spans="1:8" ht="16.5">
      <c r="A173" s="484" t="s">
        <v>79</v>
      </c>
      <c r="B173" s="168" t="s">
        <v>4</v>
      </c>
      <c r="C173" s="168" t="s">
        <v>55</v>
      </c>
      <c r="D173" s="168"/>
      <c r="E173" s="168"/>
      <c r="F173" s="169"/>
      <c r="G173" s="184">
        <f>G174+G179</f>
        <v>526900</v>
      </c>
      <c r="H173" s="480">
        <f>H174+H179</f>
        <v>531900</v>
      </c>
    </row>
    <row r="174" spans="1:8" ht="18" customHeight="1">
      <c r="A174" s="484" t="s">
        <v>80</v>
      </c>
      <c r="B174" s="168" t="s">
        <v>4</v>
      </c>
      <c r="C174" s="168" t="s">
        <v>55</v>
      </c>
      <c r="D174" s="168" t="s">
        <v>21</v>
      </c>
      <c r="E174" s="160"/>
      <c r="F174" s="179"/>
      <c r="G174" s="184">
        <f t="shared" ref="G174:H177" si="13">G175</f>
        <v>153900</v>
      </c>
      <c r="H174" s="480">
        <f t="shared" si="13"/>
        <v>153900</v>
      </c>
    </row>
    <row r="175" spans="1:8" ht="34.5" customHeight="1">
      <c r="A175" s="199" t="s">
        <v>781</v>
      </c>
      <c r="B175" s="160" t="s">
        <v>4</v>
      </c>
      <c r="C175" s="160" t="s">
        <v>55</v>
      </c>
      <c r="D175" s="160" t="s">
        <v>21</v>
      </c>
      <c r="E175" s="160" t="s">
        <v>288</v>
      </c>
      <c r="F175" s="179"/>
      <c r="G175" s="185">
        <f t="shared" si="13"/>
        <v>153900</v>
      </c>
      <c r="H175" s="202">
        <f t="shared" si="13"/>
        <v>153900</v>
      </c>
    </row>
    <row r="176" spans="1:8" ht="33">
      <c r="A176" s="165" t="s">
        <v>309</v>
      </c>
      <c r="B176" s="160" t="s">
        <v>4</v>
      </c>
      <c r="C176" s="160" t="s">
        <v>55</v>
      </c>
      <c r="D176" s="160" t="s">
        <v>21</v>
      </c>
      <c r="E176" s="160" t="s">
        <v>551</v>
      </c>
      <c r="F176" s="179"/>
      <c r="G176" s="185">
        <f t="shared" si="13"/>
        <v>153900</v>
      </c>
      <c r="H176" s="202">
        <f t="shared" si="13"/>
        <v>153900</v>
      </c>
    </row>
    <row r="177" spans="1:9" ht="18.75" customHeight="1">
      <c r="A177" s="203" t="s">
        <v>310</v>
      </c>
      <c r="B177" s="160" t="s">
        <v>4</v>
      </c>
      <c r="C177" s="160" t="s">
        <v>55</v>
      </c>
      <c r="D177" s="160" t="s">
        <v>21</v>
      </c>
      <c r="E177" s="160" t="s">
        <v>649</v>
      </c>
      <c r="F177" s="179"/>
      <c r="G177" s="185">
        <f t="shared" si="13"/>
        <v>153900</v>
      </c>
      <c r="H177" s="202">
        <f t="shared" si="13"/>
        <v>153900</v>
      </c>
    </row>
    <row r="178" spans="1:9" ht="16.5">
      <c r="A178" s="200" t="s">
        <v>81</v>
      </c>
      <c r="B178" s="160" t="s">
        <v>4</v>
      </c>
      <c r="C178" s="160" t="s">
        <v>55</v>
      </c>
      <c r="D178" s="160" t="s">
        <v>21</v>
      </c>
      <c r="E178" s="160" t="s">
        <v>649</v>
      </c>
      <c r="F178" s="179" t="s">
        <v>82</v>
      </c>
      <c r="G178" s="185">
        <v>153900</v>
      </c>
      <c r="H178" s="202">
        <v>153900</v>
      </c>
    </row>
    <row r="179" spans="1:9" ht="15.75" customHeight="1">
      <c r="A179" s="483" t="s">
        <v>83</v>
      </c>
      <c r="B179" s="168" t="s">
        <v>4</v>
      </c>
      <c r="C179" s="168" t="s">
        <v>55</v>
      </c>
      <c r="D179" s="168" t="s">
        <v>30</v>
      </c>
      <c r="E179" s="168"/>
      <c r="F179" s="169"/>
      <c r="G179" s="184">
        <f>+G184+G180</f>
        <v>373000</v>
      </c>
      <c r="H179" s="480">
        <f>+H184+H180</f>
        <v>378000</v>
      </c>
    </row>
    <row r="180" spans="1:9" ht="33">
      <c r="A180" s="200" t="s">
        <v>780</v>
      </c>
      <c r="B180" s="179" t="s">
        <v>4</v>
      </c>
      <c r="C180" s="179" t="s">
        <v>55</v>
      </c>
      <c r="D180" s="179" t="s">
        <v>30</v>
      </c>
      <c r="E180" s="160" t="s">
        <v>637</v>
      </c>
      <c r="F180" s="179"/>
      <c r="G180" s="185">
        <f t="shared" ref="G180:H182" si="14">G181</f>
        <v>35000</v>
      </c>
      <c r="H180" s="202">
        <f t="shared" si="14"/>
        <v>35000</v>
      </c>
    </row>
    <row r="181" spans="1:9" ht="16.5">
      <c r="A181" s="200" t="s">
        <v>664</v>
      </c>
      <c r="B181" s="179" t="s">
        <v>4</v>
      </c>
      <c r="C181" s="179" t="s">
        <v>55</v>
      </c>
      <c r="D181" s="179" t="s">
        <v>30</v>
      </c>
      <c r="E181" s="160" t="s">
        <v>638</v>
      </c>
      <c r="F181" s="179"/>
      <c r="G181" s="185">
        <f t="shared" si="14"/>
        <v>35000</v>
      </c>
      <c r="H181" s="202">
        <f t="shared" si="14"/>
        <v>35000</v>
      </c>
    </row>
    <row r="182" spans="1:9" ht="21" customHeight="1">
      <c r="A182" s="200" t="s">
        <v>599</v>
      </c>
      <c r="B182" s="179" t="s">
        <v>4</v>
      </c>
      <c r="C182" s="179" t="s">
        <v>55</v>
      </c>
      <c r="D182" s="179" t="s">
        <v>30</v>
      </c>
      <c r="E182" s="160" t="s">
        <v>639</v>
      </c>
      <c r="F182" s="179"/>
      <c r="G182" s="185">
        <f t="shared" si="14"/>
        <v>35000</v>
      </c>
      <c r="H182" s="202">
        <f t="shared" si="14"/>
        <v>35000</v>
      </c>
    </row>
    <row r="183" spans="1:9" ht="33" customHeight="1">
      <c r="A183" s="200" t="s">
        <v>597</v>
      </c>
      <c r="B183" s="179" t="s">
        <v>4</v>
      </c>
      <c r="C183" s="179" t="s">
        <v>55</v>
      </c>
      <c r="D183" s="179" t="s">
        <v>30</v>
      </c>
      <c r="E183" s="160" t="s">
        <v>639</v>
      </c>
      <c r="F183" s="179" t="s">
        <v>596</v>
      </c>
      <c r="G183" s="185">
        <v>35000</v>
      </c>
      <c r="H183" s="202">
        <v>35000</v>
      </c>
    </row>
    <row r="184" spans="1:9" ht="32.25" customHeight="1">
      <c r="A184" s="199" t="s">
        <v>779</v>
      </c>
      <c r="B184" s="160" t="s">
        <v>4</v>
      </c>
      <c r="C184" s="160" t="s">
        <v>55</v>
      </c>
      <c r="D184" s="160" t="s">
        <v>30</v>
      </c>
      <c r="E184" s="160" t="s">
        <v>288</v>
      </c>
      <c r="F184" s="179"/>
      <c r="G184" s="185">
        <f>G185+G192</f>
        <v>338000</v>
      </c>
      <c r="H184" s="202">
        <f>H185+H192</f>
        <v>343000</v>
      </c>
    </row>
    <row r="185" spans="1:9" ht="22.5" customHeight="1">
      <c r="A185" s="199" t="s">
        <v>311</v>
      </c>
      <c r="B185" s="160" t="s">
        <v>4</v>
      </c>
      <c r="C185" s="160" t="s">
        <v>55</v>
      </c>
      <c r="D185" s="160" t="s">
        <v>30</v>
      </c>
      <c r="E185" s="160" t="s">
        <v>289</v>
      </c>
      <c r="F185" s="179"/>
      <c r="G185" s="185">
        <f>G186+G188+G190</f>
        <v>295000</v>
      </c>
      <c r="H185" s="202">
        <f>H186+H188+H190</f>
        <v>300000</v>
      </c>
    </row>
    <row r="186" spans="1:9" ht="18.75" customHeight="1">
      <c r="A186" s="203" t="s">
        <v>312</v>
      </c>
      <c r="B186" s="160" t="s">
        <v>4</v>
      </c>
      <c r="C186" s="160" t="s">
        <v>55</v>
      </c>
      <c r="D186" s="160" t="s">
        <v>30</v>
      </c>
      <c r="E186" s="160" t="s">
        <v>640</v>
      </c>
      <c r="F186" s="179"/>
      <c r="G186" s="185">
        <f>+G187</f>
        <v>175000</v>
      </c>
      <c r="H186" s="202">
        <f>+H187</f>
        <v>180000</v>
      </c>
      <c r="I186" s="117"/>
    </row>
    <row r="187" spans="1:9" ht="36" customHeight="1">
      <c r="A187" s="200" t="s">
        <v>597</v>
      </c>
      <c r="B187" s="160" t="s">
        <v>4</v>
      </c>
      <c r="C187" s="160" t="s">
        <v>55</v>
      </c>
      <c r="D187" s="160" t="s">
        <v>30</v>
      </c>
      <c r="E187" s="160" t="s">
        <v>640</v>
      </c>
      <c r="F187" s="179" t="s">
        <v>596</v>
      </c>
      <c r="G187" s="185">
        <v>175000</v>
      </c>
      <c r="H187" s="202">
        <v>180000</v>
      </c>
      <c r="I187" s="117"/>
    </row>
    <row r="188" spans="1:9" ht="17.25" customHeight="1">
      <c r="A188" s="482" t="s">
        <v>84</v>
      </c>
      <c r="B188" s="179" t="s">
        <v>4</v>
      </c>
      <c r="C188" s="179" t="s">
        <v>55</v>
      </c>
      <c r="D188" s="179" t="s">
        <v>30</v>
      </c>
      <c r="E188" s="160" t="s">
        <v>641</v>
      </c>
      <c r="F188" s="179"/>
      <c r="G188" s="185">
        <f>+G189</f>
        <v>120000</v>
      </c>
      <c r="H188" s="202">
        <f>+H189</f>
        <v>120000</v>
      </c>
      <c r="I188" s="117"/>
    </row>
    <row r="189" spans="1:9" ht="30" customHeight="1">
      <c r="A189" s="200" t="s">
        <v>597</v>
      </c>
      <c r="B189" s="179" t="s">
        <v>4</v>
      </c>
      <c r="C189" s="179" t="s">
        <v>55</v>
      </c>
      <c r="D189" s="179" t="s">
        <v>30</v>
      </c>
      <c r="E189" s="160" t="s">
        <v>641</v>
      </c>
      <c r="F189" s="179" t="s">
        <v>596</v>
      </c>
      <c r="G189" s="185">
        <v>120000</v>
      </c>
      <c r="H189" s="202">
        <v>120000</v>
      </c>
      <c r="I189" s="117"/>
    </row>
    <row r="190" spans="1:9" ht="0.75" hidden="1" customHeight="1">
      <c r="A190" s="203" t="s">
        <v>85</v>
      </c>
      <c r="B190" s="179" t="s">
        <v>4</v>
      </c>
      <c r="C190" s="179" t="s">
        <v>55</v>
      </c>
      <c r="D190" s="179" t="s">
        <v>30</v>
      </c>
      <c r="E190" s="160" t="s">
        <v>642</v>
      </c>
      <c r="F190" s="187"/>
      <c r="G190" s="185">
        <f>+G191</f>
        <v>0</v>
      </c>
      <c r="H190" s="202">
        <f>+H191</f>
        <v>0</v>
      </c>
      <c r="I190" s="117"/>
    </row>
    <row r="191" spans="1:9" ht="33" hidden="1">
      <c r="A191" s="200" t="s">
        <v>597</v>
      </c>
      <c r="B191" s="179" t="s">
        <v>4</v>
      </c>
      <c r="C191" s="179" t="s">
        <v>55</v>
      </c>
      <c r="D191" s="179" t="s">
        <v>30</v>
      </c>
      <c r="E191" s="160" t="s">
        <v>642</v>
      </c>
      <c r="F191" s="179" t="s">
        <v>596</v>
      </c>
      <c r="G191" s="185">
        <v>0</v>
      </c>
      <c r="H191" s="202">
        <v>0</v>
      </c>
      <c r="I191" s="117"/>
    </row>
    <row r="192" spans="1:9" ht="15.75" hidden="1" customHeight="1">
      <c r="A192" s="165" t="s">
        <v>309</v>
      </c>
      <c r="B192" s="160" t="s">
        <v>4</v>
      </c>
      <c r="C192" s="160" t="s">
        <v>55</v>
      </c>
      <c r="D192" s="160" t="s">
        <v>30</v>
      </c>
      <c r="E192" s="160" t="s">
        <v>551</v>
      </c>
      <c r="F192" s="179"/>
      <c r="G192" s="185">
        <f>G193</f>
        <v>43000</v>
      </c>
      <c r="H192" s="202">
        <f>H193</f>
        <v>43000</v>
      </c>
    </row>
    <row r="193" spans="1:8" ht="49.5">
      <c r="A193" s="165" t="s">
        <v>662</v>
      </c>
      <c r="B193" s="160" t="s">
        <v>4</v>
      </c>
      <c r="C193" s="160" t="s">
        <v>55</v>
      </c>
      <c r="D193" s="160" t="s">
        <v>30</v>
      </c>
      <c r="E193" s="160" t="s">
        <v>650</v>
      </c>
      <c r="F193" s="179"/>
      <c r="G193" s="185">
        <f>+G194</f>
        <v>43000</v>
      </c>
      <c r="H193" s="202">
        <f>+H194</f>
        <v>43000</v>
      </c>
    </row>
    <row r="194" spans="1:8" ht="18" customHeight="1">
      <c r="A194" s="200" t="s">
        <v>76</v>
      </c>
      <c r="B194" s="160" t="s">
        <v>4</v>
      </c>
      <c r="C194" s="160" t="s">
        <v>55</v>
      </c>
      <c r="D194" s="160" t="s">
        <v>30</v>
      </c>
      <c r="E194" s="160" t="s">
        <v>650</v>
      </c>
      <c r="F194" s="179" t="s">
        <v>77</v>
      </c>
      <c r="G194" s="185">
        <v>43000</v>
      </c>
      <c r="H194" s="202">
        <v>43000</v>
      </c>
    </row>
    <row r="195" spans="1:8" ht="17.25" customHeight="1">
      <c r="A195" s="205" t="s">
        <v>86</v>
      </c>
      <c r="B195" s="168" t="s">
        <v>4</v>
      </c>
      <c r="C195" s="169" t="s">
        <v>87</v>
      </c>
      <c r="D195" s="169"/>
      <c r="E195" s="169"/>
      <c r="F195" s="169"/>
      <c r="G195" s="170">
        <f>G196</f>
        <v>3888654</v>
      </c>
      <c r="H195" s="189">
        <f>H196</f>
        <v>3517372</v>
      </c>
    </row>
    <row r="196" spans="1:8" ht="16.5">
      <c r="A196" s="481" t="s">
        <v>88</v>
      </c>
      <c r="B196" s="169" t="s">
        <v>4</v>
      </c>
      <c r="C196" s="169" t="s">
        <v>87</v>
      </c>
      <c r="D196" s="168" t="s">
        <v>21</v>
      </c>
      <c r="E196" s="169"/>
      <c r="F196" s="169"/>
      <c r="G196" s="184">
        <f>G197+G201</f>
        <v>3888654</v>
      </c>
      <c r="H196" s="480">
        <f>H197+H201</f>
        <v>3517372</v>
      </c>
    </row>
    <row r="197" spans="1:8" ht="33">
      <c r="A197" s="150" t="s">
        <v>772</v>
      </c>
      <c r="B197" s="179" t="s">
        <v>4</v>
      </c>
      <c r="C197" s="179" t="s">
        <v>87</v>
      </c>
      <c r="D197" s="179" t="s">
        <v>21</v>
      </c>
      <c r="E197" s="179" t="s">
        <v>285</v>
      </c>
      <c r="F197" s="179"/>
      <c r="G197" s="185">
        <f t="shared" ref="G197:H199" si="15">G198</f>
        <v>9500</v>
      </c>
      <c r="H197" s="202">
        <f t="shared" si="15"/>
        <v>9500</v>
      </c>
    </row>
    <row r="198" spans="1:8" ht="16.5">
      <c r="A198" s="154" t="s">
        <v>315</v>
      </c>
      <c r="B198" s="179" t="s">
        <v>4</v>
      </c>
      <c r="C198" s="179" t="s">
        <v>87</v>
      </c>
      <c r="D198" s="179" t="s">
        <v>21</v>
      </c>
      <c r="E198" s="179" t="s">
        <v>643</v>
      </c>
      <c r="F198" s="179"/>
      <c r="G198" s="185">
        <f t="shared" si="15"/>
        <v>9500</v>
      </c>
      <c r="H198" s="202">
        <f t="shared" si="15"/>
        <v>9500</v>
      </c>
    </row>
    <row r="199" spans="1:8" ht="33">
      <c r="A199" s="479" t="s">
        <v>89</v>
      </c>
      <c r="B199" s="176" t="s">
        <v>4</v>
      </c>
      <c r="C199" s="179" t="s">
        <v>87</v>
      </c>
      <c r="D199" s="179" t="s">
        <v>21</v>
      </c>
      <c r="E199" s="176" t="s">
        <v>644</v>
      </c>
      <c r="F199" s="179"/>
      <c r="G199" s="185">
        <f t="shared" si="15"/>
        <v>9500</v>
      </c>
      <c r="H199" s="202">
        <f t="shared" si="15"/>
        <v>9500</v>
      </c>
    </row>
    <row r="200" spans="1:8" ht="33">
      <c r="A200" s="203" t="s">
        <v>37</v>
      </c>
      <c r="B200" s="176" t="s">
        <v>4</v>
      </c>
      <c r="C200" s="179" t="s">
        <v>87</v>
      </c>
      <c r="D200" s="179" t="s">
        <v>21</v>
      </c>
      <c r="E200" s="176" t="s">
        <v>644</v>
      </c>
      <c r="F200" s="179" t="s">
        <v>38</v>
      </c>
      <c r="G200" s="185">
        <v>9500</v>
      </c>
      <c r="H200" s="202">
        <v>9500</v>
      </c>
    </row>
    <row r="201" spans="1:8" ht="36.75" customHeight="1">
      <c r="A201" s="150" t="s">
        <v>778</v>
      </c>
      <c r="B201" s="179" t="s">
        <v>4</v>
      </c>
      <c r="C201" s="179" t="s">
        <v>87</v>
      </c>
      <c r="D201" s="179" t="s">
        <v>21</v>
      </c>
      <c r="E201" s="179" t="s">
        <v>441</v>
      </c>
      <c r="F201" s="179"/>
      <c r="G201" s="185">
        <f>G202+G207+G210</f>
        <v>3879154</v>
      </c>
      <c r="H201" s="202">
        <f>H202+H207+H210</f>
        <v>3507872</v>
      </c>
    </row>
    <row r="202" spans="1:8" ht="19.5" customHeight="1">
      <c r="A202" s="150" t="s">
        <v>316</v>
      </c>
      <c r="B202" s="175" t="s">
        <v>4</v>
      </c>
      <c r="C202" s="175" t="s">
        <v>87</v>
      </c>
      <c r="D202" s="175" t="s">
        <v>21</v>
      </c>
      <c r="E202" s="179" t="s">
        <v>308</v>
      </c>
      <c r="F202" s="179"/>
      <c r="G202" s="185">
        <f>G203</f>
        <v>3434806</v>
      </c>
      <c r="H202" s="202">
        <f>H203</f>
        <v>3276072</v>
      </c>
    </row>
    <row r="203" spans="1:8" ht="21.75" customHeight="1">
      <c r="A203" s="199" t="s">
        <v>75</v>
      </c>
      <c r="B203" s="175" t="s">
        <v>4</v>
      </c>
      <c r="C203" s="175" t="s">
        <v>87</v>
      </c>
      <c r="D203" s="175" t="s">
        <v>21</v>
      </c>
      <c r="E203" s="179" t="s">
        <v>645</v>
      </c>
      <c r="F203" s="179"/>
      <c r="G203" s="185">
        <f>G204+G205+G206</f>
        <v>3434806</v>
      </c>
      <c r="H203" s="202">
        <f>H204+H205+H206</f>
        <v>3276072</v>
      </c>
    </row>
    <row r="204" spans="1:8" ht="20.25" customHeight="1">
      <c r="A204" s="200" t="s">
        <v>76</v>
      </c>
      <c r="B204" s="175" t="s">
        <v>4</v>
      </c>
      <c r="C204" s="175" t="s">
        <v>87</v>
      </c>
      <c r="D204" s="175" t="s">
        <v>21</v>
      </c>
      <c r="E204" s="179" t="s">
        <v>645</v>
      </c>
      <c r="F204" s="179" t="s">
        <v>77</v>
      </c>
      <c r="G204" s="185">
        <v>1845884</v>
      </c>
      <c r="H204" s="202">
        <v>1845884</v>
      </c>
    </row>
    <row r="205" spans="1:8" ht="32.25" customHeight="1">
      <c r="A205" s="200" t="s">
        <v>37</v>
      </c>
      <c r="B205" s="175" t="s">
        <v>4</v>
      </c>
      <c r="C205" s="175" t="s">
        <v>87</v>
      </c>
      <c r="D205" s="175" t="s">
        <v>21</v>
      </c>
      <c r="E205" s="179" t="s">
        <v>645</v>
      </c>
      <c r="F205" s="179" t="s">
        <v>38</v>
      </c>
      <c r="G205" s="185">
        <v>1265892</v>
      </c>
      <c r="H205" s="202">
        <v>1107158</v>
      </c>
    </row>
    <row r="206" spans="1:8" ht="16.5">
      <c r="A206" s="200" t="s">
        <v>39</v>
      </c>
      <c r="B206" s="175" t="s">
        <v>4</v>
      </c>
      <c r="C206" s="175" t="s">
        <v>87</v>
      </c>
      <c r="D206" s="175" t="s">
        <v>21</v>
      </c>
      <c r="E206" s="179" t="s">
        <v>645</v>
      </c>
      <c r="F206" s="179" t="s">
        <v>40</v>
      </c>
      <c r="G206" s="185">
        <v>323030</v>
      </c>
      <c r="H206" s="202">
        <v>323030</v>
      </c>
    </row>
    <row r="207" spans="1:8" ht="16.5">
      <c r="A207" s="194" t="s">
        <v>317</v>
      </c>
      <c r="B207" s="175" t="s">
        <v>4</v>
      </c>
      <c r="C207" s="175" t="s">
        <v>87</v>
      </c>
      <c r="D207" s="175" t="s">
        <v>21</v>
      </c>
      <c r="E207" s="179" t="s">
        <v>646</v>
      </c>
      <c r="F207" s="179"/>
      <c r="G207" s="185">
        <f>G208</f>
        <v>231800</v>
      </c>
      <c r="H207" s="202">
        <f>H208</f>
        <v>231800</v>
      </c>
    </row>
    <row r="208" spans="1:8" ht="17.25" customHeight="1">
      <c r="A208" s="194" t="s">
        <v>90</v>
      </c>
      <c r="B208" s="175" t="s">
        <v>4</v>
      </c>
      <c r="C208" s="175" t="s">
        <v>87</v>
      </c>
      <c r="D208" s="175" t="s">
        <v>21</v>
      </c>
      <c r="E208" s="179" t="s">
        <v>647</v>
      </c>
      <c r="F208" s="179"/>
      <c r="G208" s="185">
        <f>G209</f>
        <v>231800</v>
      </c>
      <c r="H208" s="202">
        <f>H209</f>
        <v>231800</v>
      </c>
    </row>
    <row r="209" spans="1:8" ht="33">
      <c r="A209" s="200" t="s">
        <v>37</v>
      </c>
      <c r="B209" s="175" t="s">
        <v>4</v>
      </c>
      <c r="C209" s="175" t="s">
        <v>87</v>
      </c>
      <c r="D209" s="175" t="s">
        <v>21</v>
      </c>
      <c r="E209" s="179" t="s">
        <v>647</v>
      </c>
      <c r="F209" s="179" t="s">
        <v>38</v>
      </c>
      <c r="G209" s="185">
        <v>231800</v>
      </c>
      <c r="H209" s="202">
        <v>231800</v>
      </c>
    </row>
    <row r="210" spans="1:8" ht="18.75" customHeight="1">
      <c r="A210" s="194" t="s">
        <v>318</v>
      </c>
      <c r="B210" s="175" t="s">
        <v>4</v>
      </c>
      <c r="C210" s="175" t="s">
        <v>87</v>
      </c>
      <c r="D210" s="175" t="s">
        <v>21</v>
      </c>
      <c r="E210" s="179" t="s">
        <v>648</v>
      </c>
      <c r="F210" s="179"/>
      <c r="G210" s="185">
        <f>G211</f>
        <v>212548</v>
      </c>
      <c r="H210" s="202">
        <f>H211</f>
        <v>0</v>
      </c>
    </row>
    <row r="211" spans="1:8" ht="22.5" customHeight="1">
      <c r="A211" s="194" t="s">
        <v>834</v>
      </c>
      <c r="B211" s="175" t="s">
        <v>4</v>
      </c>
      <c r="C211" s="175" t="s">
        <v>87</v>
      </c>
      <c r="D211" s="175" t="s">
        <v>21</v>
      </c>
      <c r="E211" s="179" t="s">
        <v>833</v>
      </c>
      <c r="F211" s="179"/>
      <c r="G211" s="185">
        <f>G212</f>
        <v>212548</v>
      </c>
      <c r="H211" s="202">
        <f>H212</f>
        <v>0</v>
      </c>
    </row>
    <row r="212" spans="1:8" ht="33">
      <c r="A212" s="200" t="s">
        <v>37</v>
      </c>
      <c r="B212" s="175" t="s">
        <v>4</v>
      </c>
      <c r="C212" s="175" t="s">
        <v>87</v>
      </c>
      <c r="D212" s="175" t="s">
        <v>21</v>
      </c>
      <c r="E212" s="179" t="s">
        <v>833</v>
      </c>
      <c r="F212" s="179" t="s">
        <v>38</v>
      </c>
      <c r="G212" s="185">
        <v>212548</v>
      </c>
      <c r="H212" s="202">
        <v>0</v>
      </c>
    </row>
    <row r="213" spans="1:8" ht="17.25" thickBot="1">
      <c r="A213" s="478" t="s">
        <v>91</v>
      </c>
      <c r="B213" s="477"/>
      <c r="C213" s="476"/>
      <c r="D213" s="476"/>
      <c r="E213" s="476"/>
      <c r="F213" s="476"/>
      <c r="G213" s="523">
        <f>G19+G55+G62+G81+G87+G134+G173+G195</f>
        <v>34095875</v>
      </c>
      <c r="H213" s="475">
        <f>H19+H55+H62+H81+H87+H134+H173+H195</f>
        <v>34802505</v>
      </c>
    </row>
  </sheetData>
  <sheetProtection selectLockedCells="1" selectUnlockedCells="1"/>
  <mergeCells count="4">
    <mergeCell ref="A12:H12"/>
    <mergeCell ref="A13:H13"/>
    <mergeCell ref="A14:H14"/>
    <mergeCell ref="A15:H15"/>
  </mergeCells>
  <pageMargins left="1.1811023622047245" right="0.59055118110236227" top="0.59055118110236227" bottom="0.59055118110236227" header="0.51181102362204722" footer="0.51181102362204722"/>
  <pageSetup paperSize="9" scale="51" firstPageNumber="0" orientation="portrait" horizontalDpi="300" verticalDpi="300" r:id="rId1"/>
  <headerFooter alignWithMargins="0"/>
  <rowBreaks count="3" manualBreakCount="3">
    <brk id="58" max="16383" man="1"/>
    <brk id="113" max="16383" man="1"/>
    <brk id="1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</vt:i4>
      </vt:variant>
    </vt:vector>
  </HeadingPairs>
  <TitlesOfParts>
    <vt:vector size="26" baseType="lpstr">
      <vt:lpstr>источ. 2021</vt:lpstr>
      <vt:lpstr>источ. 2022-2023</vt:lpstr>
      <vt:lpstr>Приложенние 2</vt:lpstr>
      <vt:lpstr>Доходы 2021</vt:lpstr>
      <vt:lpstr>Доходы 2022-2023</vt:lpstr>
      <vt:lpstr>Адм.доходов </vt:lpstr>
      <vt:lpstr>Адм.источников</vt:lpstr>
      <vt:lpstr>Вед.2020</vt:lpstr>
      <vt:lpstr>Вед.2022-2023 </vt:lpstr>
      <vt:lpstr>Ф2021</vt:lpstr>
      <vt:lpstr>Ф2022-2023 </vt:lpstr>
      <vt:lpstr>МЦП по ЦСР - 2020 </vt:lpstr>
      <vt:lpstr>МЦП по ЦСР - 2022-2023</vt:lpstr>
      <vt:lpstr>кредиты</vt:lpstr>
      <vt:lpstr>'источ. 2021'!Excel_BuiltIn_Print_Area</vt:lpstr>
      <vt:lpstr>'Адм.доходов '!Область_печати</vt:lpstr>
      <vt:lpstr>Адм.источников!Область_печати</vt:lpstr>
      <vt:lpstr>'Доходы 2021'!Область_печати</vt:lpstr>
      <vt:lpstr>'Доходы 2022-2023'!Область_печати</vt:lpstr>
      <vt:lpstr>'источ. 2021'!Область_печати</vt:lpstr>
      <vt:lpstr>'источ. 2022-2023'!Область_печати</vt:lpstr>
      <vt:lpstr>'МЦП по ЦСР - 2020 '!Область_печати</vt:lpstr>
      <vt:lpstr>'МЦП по ЦСР - 2022-2023'!Область_печати</vt:lpstr>
      <vt:lpstr>'Приложенние 2'!Область_печати</vt:lpstr>
      <vt:lpstr>Ф2021!Область_печати</vt:lpstr>
      <vt:lpstr>'Ф2022-2023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2020-11-18T03:48:11Z</cp:lastPrinted>
  <dcterms:created xsi:type="dcterms:W3CDTF">2020-11-20T06:31:05Z</dcterms:created>
  <dcterms:modified xsi:type="dcterms:W3CDTF">2020-11-20T06:31:06Z</dcterms:modified>
</cp:coreProperties>
</file>