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100" windowWidth="16380" windowHeight="6090" tabRatio="697" activeTab="2"/>
  </bookViews>
  <sheets>
    <sheet name="источ. 2020" sheetId="1" r:id="rId1"/>
    <sheet name="Доходы 2020" sheetId="24" r:id="rId2"/>
    <sheet name="Вед.2020" sheetId="21" r:id="rId3"/>
    <sheet name="Ф2020" sheetId="22" r:id="rId4"/>
    <sheet name="МЦП по ЦСР - 2020" sheetId="23" r:id="rId5"/>
    <sheet name="кредиты" sheetId="12" state="hidden" r:id="rId6"/>
  </sheets>
  <externalReferences>
    <externalReference r:id="rId7"/>
    <externalReference r:id="rId8"/>
  </externalReferences>
  <definedNames>
    <definedName name="Excel_BuiltIn_Print_Area" localSheetId="2">[2]Ф2019!$A$1:$C$654</definedName>
    <definedName name="Excel_BuiltIn_Print_Area" localSheetId="0">'источ. 2020'!$A$2:$F$50</definedName>
    <definedName name="Excel_BuiltIn_Print_Area" localSheetId="4">[2]кредиты!$A$1:$F$35</definedName>
    <definedName name="Excel_BuiltIn_Print_Area" localSheetId="3">#REF!</definedName>
    <definedName name="_xlnm.Print_Area" localSheetId="1">'Доходы 2020'!$A$1:$C$224</definedName>
    <definedName name="_xlnm.Print_Area" localSheetId="0">'источ. 2020'!$A$1:$F$50</definedName>
    <definedName name="_xlnm.Print_Area" localSheetId="4">'МЦП по ЦСР - 2020'!$A$1:$E$181</definedName>
    <definedName name="_xlnm.Print_Area" localSheetId="3">Ф2020!$A$1:$F$576</definedName>
  </definedNames>
  <calcPr calcId="125725"/>
</workbook>
</file>

<file path=xl/calcChain.xml><?xml version="1.0" encoding="utf-8"?>
<calcChain xmlns="http://schemas.openxmlformats.org/spreadsheetml/2006/main">
  <c r="D33" i="23"/>
  <c r="D174"/>
  <c r="D172" s="1"/>
  <c r="D177"/>
  <c r="D109"/>
  <c r="D107"/>
  <c r="D103"/>
  <c r="D102" s="1"/>
  <c r="D101" s="1"/>
  <c r="D104"/>
  <c r="D100"/>
  <c r="D99" s="1"/>
  <c r="D98"/>
  <c r="D84"/>
  <c r="D80"/>
  <c r="D79" s="1"/>
  <c r="D75" s="1"/>
  <c r="D71"/>
  <c r="D68"/>
  <c r="D67"/>
  <c r="D74"/>
  <c r="D73" s="1"/>
  <c r="D72" s="1"/>
  <c r="D60"/>
  <c r="D59"/>
  <c r="D58" s="1"/>
  <c r="D57"/>
  <c r="D55"/>
  <c r="D53" s="1"/>
  <c r="D52" s="1"/>
  <c r="D54"/>
  <c r="D50"/>
  <c r="D49" s="1"/>
  <c r="D48" s="1"/>
  <c r="D47"/>
  <c r="D46"/>
  <c r="D45" s="1"/>
  <c r="D44"/>
  <c r="D43"/>
  <c r="D38"/>
  <c r="D35" s="1"/>
  <c r="D34" s="1"/>
  <c r="D37"/>
  <c r="D25" i="22"/>
  <c r="D164" i="23"/>
  <c r="D163"/>
  <c r="D162"/>
  <c r="D161" s="1"/>
  <c r="D157"/>
  <c r="D156"/>
  <c r="D155"/>
  <c r="D85"/>
  <c r="D90"/>
  <c r="D89"/>
  <c r="D134"/>
  <c r="D133" s="1"/>
  <c r="D132"/>
  <c r="D131" s="1"/>
  <c r="D119"/>
  <c r="D118"/>
  <c r="D96"/>
  <c r="D95"/>
  <c r="D94" s="1"/>
  <c r="D93" s="1"/>
  <c r="D92" s="1"/>
  <c r="G147" i="21"/>
  <c r="G146"/>
  <c r="G145"/>
  <c r="G144"/>
  <c r="D34" i="22"/>
  <c r="G95" i="21"/>
  <c r="G94"/>
  <c r="G93"/>
  <c r="C193" i="24"/>
  <c r="D160" i="23"/>
  <c r="D159" s="1"/>
  <c r="D158" s="1"/>
  <c r="D42"/>
  <c r="D176"/>
  <c r="D175" s="1"/>
  <c r="D114"/>
  <c r="D113"/>
  <c r="D111"/>
  <c r="G170" i="21"/>
  <c r="G169"/>
  <c r="C122" i="24"/>
  <c r="C119"/>
  <c r="D110" i="23"/>
  <c r="D106"/>
  <c r="D178"/>
  <c r="G167" i="21"/>
  <c r="G166"/>
  <c r="G164"/>
  <c r="G161"/>
  <c r="G152"/>
  <c r="G151"/>
  <c r="G51"/>
  <c r="C222" i="24"/>
  <c r="C221"/>
  <c r="C219"/>
  <c r="C218"/>
  <c r="C216"/>
  <c r="C214"/>
  <c r="C212"/>
  <c r="C207"/>
  <c r="C206"/>
  <c r="C204"/>
  <c r="C203"/>
  <c r="C201"/>
  <c r="C200"/>
  <c r="C198"/>
  <c r="C196"/>
  <c r="C195"/>
  <c r="C192"/>
  <c r="C190"/>
  <c r="C188"/>
  <c r="C186"/>
  <c r="C181"/>
  <c r="C184"/>
  <c r="C179"/>
  <c r="C169"/>
  <c r="C118"/>
  <c r="C117"/>
  <c r="C177"/>
  <c r="C175"/>
  <c r="C173"/>
  <c r="C172"/>
  <c r="C170"/>
  <c r="C167"/>
  <c r="C165"/>
  <c r="C163"/>
  <c r="C161"/>
  <c r="C155"/>
  <c r="C154"/>
  <c r="C150"/>
  <c r="C149"/>
  <c r="C147"/>
  <c r="C145"/>
  <c r="C143"/>
  <c r="C141"/>
  <c r="C139"/>
  <c r="C137"/>
  <c r="C133"/>
  <c r="C124"/>
  <c r="C129"/>
  <c r="C127"/>
  <c r="C112"/>
  <c r="C109"/>
  <c r="C95"/>
  <c r="C106"/>
  <c r="C104"/>
  <c r="C91"/>
  <c r="C90"/>
  <c r="C88"/>
  <c r="C87"/>
  <c r="C86"/>
  <c r="C84"/>
  <c r="C83"/>
  <c r="C81"/>
  <c r="C80"/>
  <c r="C79"/>
  <c r="C77"/>
  <c r="C75"/>
  <c r="C74"/>
  <c r="C73"/>
  <c r="C67"/>
  <c r="C66"/>
  <c r="C64"/>
  <c r="C61"/>
  <c r="C59"/>
  <c r="C58"/>
  <c r="C55"/>
  <c r="C56"/>
  <c r="C52"/>
  <c r="C51"/>
  <c r="C49"/>
  <c r="C47"/>
  <c r="C45"/>
  <c r="C42"/>
  <c r="C41"/>
  <c r="C43"/>
  <c r="C38"/>
  <c r="C26"/>
  <c r="C34"/>
  <c r="C27"/>
  <c r="C31"/>
  <c r="C28"/>
  <c r="C22"/>
  <c r="C18"/>
  <c r="C17"/>
  <c r="C224"/>
  <c r="C40" i="1"/>
  <c r="C39" s="1"/>
  <c r="C38" s="1"/>
  <c r="C37" s="1"/>
  <c r="C50" s="1"/>
  <c r="C20" i="24"/>
  <c r="C19"/>
  <c r="D28" i="23"/>
  <c r="D26" s="1"/>
  <c r="D25" s="1"/>
  <c r="D24" s="1"/>
  <c r="D23"/>
  <c r="D22" s="1"/>
  <c r="D21" s="1"/>
  <c r="D20" s="1"/>
  <c r="D136"/>
  <c r="D135" s="1"/>
  <c r="D63"/>
  <c r="D62" s="1"/>
  <c r="D61" s="1"/>
  <c r="G108" i="21"/>
  <c r="D108" i="23"/>
  <c r="G154" i="21"/>
  <c r="G153"/>
  <c r="G220"/>
  <c r="G219"/>
  <c r="G217"/>
  <c r="G216"/>
  <c r="G162"/>
  <c r="G128"/>
  <c r="G127"/>
  <c r="G126"/>
  <c r="D145" i="23"/>
  <c r="D142"/>
  <c r="D139"/>
  <c r="D138"/>
  <c r="D137"/>
  <c r="G105" i="21"/>
  <c r="G102"/>
  <c r="G99"/>
  <c r="G98"/>
  <c r="G97"/>
  <c r="G92"/>
  <c r="D127" i="23"/>
  <c r="G134" i="21"/>
  <c r="G133"/>
  <c r="G132"/>
  <c r="G202"/>
  <c r="G201"/>
  <c r="G119"/>
  <c r="G118"/>
  <c r="G89"/>
  <c r="G85"/>
  <c r="G84"/>
  <c r="G79"/>
  <c r="G78"/>
  <c r="G77"/>
  <c r="G76"/>
  <c r="D26" i="22"/>
  <c r="D24"/>
  <c r="G113" i="21"/>
  <c r="G112"/>
  <c r="D165" i="23"/>
  <c r="G33" i="21"/>
  <c r="G32"/>
  <c r="G31"/>
  <c r="G30"/>
  <c r="D19" i="22"/>
  <c r="G36" i="21"/>
  <c r="D171" i="23"/>
  <c r="D170"/>
  <c r="D152"/>
  <c r="D151"/>
  <c r="D150"/>
  <c r="D148"/>
  <c r="D125"/>
  <c r="D122"/>
  <c r="D120"/>
  <c r="D87"/>
  <c r="D86"/>
  <c r="D83"/>
  <c r="D81" s="1"/>
  <c r="D77"/>
  <c r="D76"/>
  <c r="D70"/>
  <c r="D56"/>
  <c r="D32"/>
  <c r="D31" s="1"/>
  <c r="D30" s="1"/>
  <c r="G212" i="21"/>
  <c r="G211"/>
  <c r="G208"/>
  <c r="G207"/>
  <c r="G206"/>
  <c r="G199"/>
  <c r="G197"/>
  <c r="G195"/>
  <c r="G194"/>
  <c r="G193"/>
  <c r="G191"/>
  <c r="G190"/>
  <c r="G189"/>
  <c r="G186"/>
  <c r="G185"/>
  <c r="G184"/>
  <c r="G183"/>
  <c r="G179"/>
  <c r="G178"/>
  <c r="G177"/>
  <c r="G176"/>
  <c r="D37" i="22"/>
  <c r="G174" i="21"/>
  <c r="G173"/>
  <c r="G172"/>
  <c r="G159"/>
  <c r="G142"/>
  <c r="G141"/>
  <c r="G140"/>
  <c r="G138"/>
  <c r="G136"/>
  <c r="G124"/>
  <c r="G123"/>
  <c r="G122"/>
  <c r="G116"/>
  <c r="G115"/>
  <c r="G111"/>
  <c r="G110"/>
  <c r="G87"/>
  <c r="G86"/>
  <c r="G74"/>
  <c r="G72"/>
  <c r="G73"/>
  <c r="G68"/>
  <c r="G67"/>
  <c r="G66"/>
  <c r="G65"/>
  <c r="G61"/>
  <c r="G60"/>
  <c r="G55"/>
  <c r="G54"/>
  <c r="G53"/>
  <c r="G48"/>
  <c r="G47"/>
  <c r="G46"/>
  <c r="G45"/>
  <c r="D21" i="22"/>
  <c r="G43" i="21"/>
  <c r="G42"/>
  <c r="G41"/>
  <c r="G40"/>
  <c r="D20" i="22"/>
  <c r="G28" i="21"/>
  <c r="G27"/>
  <c r="G26"/>
  <c r="G25"/>
  <c r="D18" i="22"/>
  <c r="G23" i="21"/>
  <c r="G22"/>
  <c r="G21"/>
  <c r="G20"/>
  <c r="C48" i="1"/>
  <c r="C46"/>
  <c r="C35"/>
  <c r="C33"/>
  <c r="C32"/>
  <c r="C30"/>
  <c r="C28"/>
  <c r="C27"/>
  <c r="C25"/>
  <c r="C23"/>
  <c r="C20"/>
  <c r="C18"/>
  <c r="D22"/>
  <c r="D32"/>
  <c r="C20" i="12"/>
  <c r="C22" i="1"/>
  <c r="D66" i="23"/>
  <c r="D65" s="1"/>
  <c r="D64" s="1"/>
  <c r="D124"/>
  <c r="C42" i="1"/>
  <c r="C41"/>
  <c r="D117" i="23"/>
  <c r="D116" s="1"/>
  <c r="D31" i="22"/>
  <c r="D30" s="1"/>
  <c r="G188" i="21"/>
  <c r="D40" i="22"/>
  <c r="G182" i="21"/>
  <c r="D39" i="22"/>
  <c r="D38" s="1"/>
  <c r="C63" i="24"/>
  <c r="D82" i="23"/>
  <c r="D32" i="22"/>
  <c r="D28"/>
  <c r="D27"/>
  <c r="G83" i="21"/>
  <c r="G64"/>
  <c r="D23" i="22"/>
  <c r="D22"/>
  <c r="G59" i="21"/>
  <c r="G58"/>
  <c r="G57"/>
  <c r="D17" i="22"/>
  <c r="D16" s="1"/>
  <c r="D43" s="1"/>
  <c r="G19" i="21"/>
  <c r="G121"/>
  <c r="D33" i="22"/>
  <c r="G91" i="21"/>
  <c r="G210"/>
  <c r="G205"/>
  <c r="D42" i="22"/>
  <c r="D41"/>
  <c r="D36"/>
  <c r="D35"/>
  <c r="G150" i="21"/>
  <c r="G204"/>
  <c r="G222"/>
  <c r="D105" i="23"/>
  <c r="D41"/>
  <c r="D40" s="1"/>
  <c r="D39" s="1"/>
  <c r="D154" l="1"/>
  <c r="D169"/>
  <c r="D130"/>
  <c r="D129" s="1"/>
  <c r="D51"/>
  <c r="D19" s="1"/>
  <c r="D180" s="1"/>
</calcChain>
</file>

<file path=xl/sharedStrings.xml><?xml version="1.0" encoding="utf-8"?>
<sst xmlns="http://schemas.openxmlformats.org/spreadsheetml/2006/main" count="2109" uniqueCount="802">
  <si>
    <t>010</t>
  </si>
  <si>
    <t>Администрация Солнечного сельсовета Усть-Абаканского района Республики Хакасия</t>
  </si>
  <si>
    <t>Ведомственная структура</t>
  </si>
  <si>
    <t>Усть-Абаканского района Республики Хакасия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</si>
  <si>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</si>
  <si>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</si>
  <si>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</si>
  <si>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</si>
  <si>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</si>
  <si>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</si>
  <si>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</si>
  <si>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</si>
  <si>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</si>
  <si>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</si>
  <si>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</si>
  <si>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</si>
  <si>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</si>
  <si>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</si>
  <si>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</si>
  <si>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</si>
  <si>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</si>
  <si>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</si>
  <si>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</si>
  <si>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</si>
  <si>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</si>
  <si>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</si>
  <si>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</si>
  <si>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</si>
  <si>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</si>
  <si>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</si>
  <si>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</si>
  <si>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</si>
  <si>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</si>
  <si>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</si>
  <si>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</si>
  <si>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</si>
  <si>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</si>
  <si>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</si>
  <si>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</si>
  <si>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</si>
  <si>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</si>
  <si>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</si>
  <si>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</si>
  <si>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</si>
  <si>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</si>
  <si>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</si>
  <si>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</si>
  <si>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</si>
  <si>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</si>
  <si>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</si>
  <si>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</si>
  <si>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</si>
  <si>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</si>
  <si>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</si>
  <si>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</si>
  <si>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</si>
  <si>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21001 22580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</si>
  <si>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</si>
  <si>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</si>
  <si>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</si>
  <si>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</si>
  <si>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</si>
  <si>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</si>
  <si>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</si>
  <si>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</si>
  <si>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</si>
  <si>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</si>
  <si>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</si>
  <si>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</si>
  <si>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</si>
  <si>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</si>
  <si>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</si>
  <si>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</si>
  <si>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</si>
  <si>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</si>
  <si>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</si>
  <si>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</si>
  <si>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</si>
  <si>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</si>
  <si>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Мероприятия в сфере физической культуры и спорта</t>
  </si>
  <si>
    <t>Всего</t>
  </si>
  <si>
    <t>№ п/п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</si>
  <si>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</si>
  <si>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</si>
  <si>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</si>
  <si>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</si>
  <si>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</si>
  <si>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</si>
  <si>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</si>
  <si>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</si>
  <si>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</si>
  <si>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</si>
  <si>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</si>
  <si>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</si>
  <si>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</si>
  <si>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</si>
  <si>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</si>
  <si>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</si>
  <si>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</si>
  <si>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</si>
  <si>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</si>
  <si>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</si>
  <si>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</si>
  <si>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</si>
  <si>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</si>
  <si>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</si>
  <si>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</si>
  <si>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</si>
  <si>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</si>
  <si>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</si>
  <si>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</si>
  <si>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</si>
  <si>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</si>
  <si>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</si>
  <si>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</si>
  <si>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</si>
  <si>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</si>
  <si>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</si>
  <si>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</si>
  <si>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</si>
  <si>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</si>
  <si>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</si>
  <si>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</si>
  <si>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</si>
  <si>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</si>
  <si>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</si>
  <si>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</si>
  <si>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</si>
  <si>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</si>
  <si>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</si>
  <si>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</si>
  <si>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</si>
  <si>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</si>
  <si>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</si>
  <si>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</si>
  <si>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</si>
  <si>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</si>
  <si>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</si>
  <si>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</si>
  <si>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</si>
  <si>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</si>
  <si>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</si>
  <si>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</si>
  <si>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</si>
  <si>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</si>
  <si>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</si>
  <si>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</si>
  <si>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</si>
  <si>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</si>
  <si>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</si>
  <si>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</si>
  <si>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</si>
  <si>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</si>
  <si>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</si>
  <si>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</si>
  <si>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 xml:space="preserve">Обеспечение благоустройства территории  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</si>
  <si>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</si>
  <si>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</si>
  <si>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</si>
  <si>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</si>
  <si>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</si>
  <si>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</si>
  <si>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</si>
  <si>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</si>
  <si>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</si>
  <si>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</si>
  <si>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</si>
  <si>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</si>
  <si>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22000 00000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</si>
  <si>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</si>
  <si>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</si>
  <si>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</si>
  <si>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</si>
  <si>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</si>
  <si>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</si>
  <si>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</si>
  <si>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</si>
  <si>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</si>
  <si>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</si>
  <si>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</si>
  <si>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</si>
  <si>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</si>
  <si>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</si>
  <si>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</si>
  <si>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</si>
  <si>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17001 00000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</si>
  <si>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</si>
  <si>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</si>
  <si>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</si>
  <si>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</si>
  <si>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</si>
  <si>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</si>
  <si>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</si>
  <si>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</si>
  <si>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</si>
  <si>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</si>
  <si>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</si>
  <si>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</si>
  <si>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</si>
  <si>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</si>
  <si>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</si>
  <si>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</si>
  <si>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</si>
  <si>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</si>
  <si>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</si>
  <si>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</si>
  <si>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</si>
  <si>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</si>
  <si>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</si>
  <si>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</si>
  <si>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</si>
  <si>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</si>
  <si>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</si>
  <si>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</si>
  <si>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</si>
  <si>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</si>
  <si>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 xml:space="preserve">Распределение бюджетных ассигнований по целевым статьям 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</si>
  <si>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</si>
  <si>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</si>
  <si>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Субсидии бюджетным учреждениям</t>
  </si>
  <si>
    <t>610</t>
  </si>
  <si>
    <t>Озеленение и благоустройство территории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</si>
  <si>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</si>
  <si>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</si>
  <si>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</si>
  <si>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</si>
  <si>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Развитие ТОС</t>
  </si>
  <si>
    <t>Обеспечение деятельности ТОС</t>
  </si>
  <si>
    <t xml:space="preserve"> расходов местного бюджета муниципального образования Солнечный сельсовет</t>
  </si>
  <si>
    <t xml:space="preserve">(муниципальным программам администрации  и  непрограммным направлениям деятельности), 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</si>
  <si>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</si>
  <si>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</si>
  <si>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</si>
  <si>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15001 00000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</si>
  <si>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</si>
  <si>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</si>
  <si>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</si>
  <si>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</si>
  <si>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Мероприятиия по улучшению уровня жизни жителей</t>
  </si>
  <si>
    <t>Мероприятия по профилактике злоупотребления наркотическими веществами</t>
  </si>
  <si>
    <t>14002 00000</t>
  </si>
  <si>
    <t>Исполнение судебных актов</t>
  </si>
  <si>
    <t>830</t>
  </si>
  <si>
    <t>15001 22260</t>
  </si>
  <si>
    <t>17001 22260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</si>
  <si>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</si>
  <si>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</si>
  <si>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</si>
  <si>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</si>
  <si>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</si>
  <si>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</si>
  <si>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</si>
  <si>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</si>
  <si>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</si>
  <si>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</si>
  <si>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</si>
  <si>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</si>
  <si>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</si>
  <si>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</si>
  <si>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</si>
  <si>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</si>
  <si>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20002 14910</t>
  </si>
  <si>
    <t>20002 70270</t>
  </si>
  <si>
    <t>Сумма                           на 2020 год</t>
  </si>
  <si>
    <t>12001 22100</t>
  </si>
  <si>
    <t>14003 00000</t>
  </si>
  <si>
    <t>1500122280</t>
  </si>
  <si>
    <t>15002 22270</t>
  </si>
  <si>
    <t>18001 22130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</si>
  <si>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</si>
  <si>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</si>
  <si>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</si>
  <si>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</si>
  <si>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</si>
  <si>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21001 22590</t>
  </si>
  <si>
    <t>Мероприятия по организации и содержанию мест захоронения</t>
  </si>
  <si>
    <t>Обеспечение и развитие культуры</t>
  </si>
  <si>
    <t>Мероприятия по ремонту шиферной кровли Солнечного ДК</t>
  </si>
  <si>
    <t>23004 00000</t>
  </si>
  <si>
    <t>23004 22160</t>
  </si>
  <si>
    <t>70700 51180</t>
  </si>
  <si>
    <t>360</t>
  </si>
  <si>
    <t xml:space="preserve"> Исполнение судебных актов</t>
  </si>
  <si>
    <t xml:space="preserve">Иные выплаты населению </t>
  </si>
  <si>
    <t>Обеспечение деятельности подведомственных учреждений (Муниципальное бюджетное учреждение "Доркоммунхоз" Администрации Солнечного сельсовета)</t>
  </si>
  <si>
    <t>Приложение 12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</si>
  <si>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</si>
  <si>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объектов коммунальной инфраструктуры, в том числе изготовление проектно- сметной документации</t>
  </si>
  <si>
    <t>14001 22530</t>
  </si>
  <si>
    <t>19004 00000</t>
  </si>
  <si>
    <t>160R1 53930</t>
  </si>
  <si>
    <t>160R1 00000</t>
  </si>
  <si>
    <t>Региональный проект Республики Хакасия "Дорожная сеть"</t>
  </si>
  <si>
    <t>Сумма на 2020 год</t>
  </si>
  <si>
    <t>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</t>
  </si>
  <si>
    <t>70500 70230</t>
  </si>
  <si>
    <t>12</t>
  </si>
  <si>
    <t>Другие вопросы в области национальной экономики</t>
  </si>
  <si>
    <t xml:space="preserve">        Источники финансирования  дефицита местного бюджета муниципального  образования Солнечный сельсовет Усть-Абаканского района Республики Хакасия на 2020 год</t>
  </si>
  <si>
    <t xml:space="preserve">на  2020 год </t>
  </si>
  <si>
    <t xml:space="preserve">Сумма на                  2020 год                  </t>
  </si>
  <si>
    <t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2020 год</t>
  </si>
  <si>
    <t>муниципального образования   Солнечный сельсовет Усть-Абаканского района Республики Хакасия на 2020 год</t>
  </si>
  <si>
    <t>Сумма                           на 2020год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</si>
  <si>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</si>
  <si>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Муниципальная программа "Финансовая поддержка и развитие территориального общественного самоуправления "</t>
  </si>
  <si>
    <t xml:space="preserve">Муниципальная программа «Профилактика правонарушений на территории муниципального образования Солнечного сельсовета» </t>
  </si>
  <si>
    <t>Муниципальная программа "Противодействие экстремизму и профилактика терроризма на территории Солнечного сельсовета"</t>
  </si>
  <si>
    <t xml:space="preserve">Муниципальная программа «Повышение пожарной безопасности на территории муниципального образования Солнечный сельсовет» </t>
  </si>
  <si>
    <t>Муниципальная программа "Комплексного развития транспортной инфраструктуры муниципального образования Солнечный сельсовет"</t>
  </si>
  <si>
    <t>Муниципальная адресная программа "Переселение граждан из аварийного жилищного фонда на территории Солнечного сельсовета"</t>
  </si>
  <si>
    <t>Муниципальная программа "Комплексного развития системы коммунальной инфраструктуры муниципального образования Солнечный сельсовет"</t>
  </si>
  <si>
    <t xml:space="preserve">Муниципальная программа «Организация временных работ в  муниципальном образовании Солнечный сельсовет» </t>
  </si>
  <si>
    <t>Муниципальная программа "Поддержка и развитие культуры на территории муниципального образования Солнечный сельсовет"</t>
  </si>
  <si>
    <t>Муниципальная программа "Комплексного развития социальной инфраструктуры муниципального образования Солнечный сельсовет"</t>
  </si>
  <si>
    <t xml:space="preserve">Муниципальная программа «Развитие физической культуры и спорта в муниципальном образовании Солнечный сельсовет» </t>
  </si>
  <si>
    <t>Муниципальная программа "Социальная поодержка населения муниципального образования Солнечный сельсовет"</t>
  </si>
  <si>
    <t>Муниципальная программа "Улучшение уровня жизни жителей муниципального образования Солнечный сельсовет" "Уютный дом"</t>
  </si>
  <si>
    <t>Муниципальная программа "Социальная поддержка населения муниципального образования Солнечный сельсовет"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</si>
  <si>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Хакасия"</t>
  </si>
  <si>
    <t>244</t>
  </si>
  <si>
    <t>Муниципальная программа "Финансовая поддержка и развитие территориального общественного самоуправления"</t>
  </si>
  <si>
    <t>Муниципальная программа «Поддержка и развитие культуры на территории муниципального образования Солнечный сельсовет»</t>
  </si>
  <si>
    <t>220F3 00000</t>
  </si>
  <si>
    <t>Обеспечение устойчивого сокращения непригодного для проживания жилищного фонда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</si>
  <si>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- Фонд содействия реформированию жилищно-коммунального хозяйства</t>
  </si>
  <si>
    <t>220F3 67483</t>
  </si>
  <si>
    <t>220F3 67484</t>
  </si>
  <si>
    <t>Обеспечение мероприятий по переселению граждан из аварийного жилищного фонда за счет средств республиканского бюджета Республики Хакасия</t>
  </si>
  <si>
    <t>220F3 67485</t>
  </si>
  <si>
    <t>Обеспечение мероприятий по переселению граждан из аварийного жилищного фонда за счет средств местного бюджета</t>
  </si>
  <si>
    <t>Обеспечение сельских населенных пунктов объектами социальной и инженерной инфраструктуры и автомобильными дорогами</t>
  </si>
  <si>
    <t>Обеспечение комплексного развития сельских территорий в части развития питьевого и технического водоснабжения и водоотведения  (в том числе софинансирование с федеральным бюджетом)</t>
  </si>
  <si>
    <t>Приложение 8</t>
  </si>
  <si>
    <t>14003 L5761</t>
  </si>
  <si>
    <t xml:space="preserve">к Решению Совета депутатов Солнечного сельсовета </t>
  </si>
  <si>
    <t>"О внесении изменений в Решение Совета депутатов</t>
  </si>
  <si>
    <t xml:space="preserve">"О местном бюджете муниципального образования </t>
  </si>
  <si>
    <t>Солнечный сельсовет Усть-Абаканского района Республики</t>
  </si>
  <si>
    <t>Солнечного сельсовета  от 25.12.2019г.  № 131</t>
  </si>
  <si>
    <t xml:space="preserve">             Приложение 10</t>
  </si>
  <si>
    <t xml:space="preserve">             к Решению Совета депутатов Солнечного сельсовета </t>
  </si>
  <si>
    <t xml:space="preserve">             Усть-Абаканского района  Республики Хакасия</t>
  </si>
  <si>
    <t xml:space="preserve">             "О внесении изменений в Решение Совета депутатов </t>
  </si>
  <si>
    <t xml:space="preserve">             "О местном бюджете муниципального  образования </t>
  </si>
  <si>
    <t xml:space="preserve">               Солнечный сельсовет  Усть-Абаканского района  Республики</t>
  </si>
  <si>
    <t xml:space="preserve">              Солнечного сельсовета от 25.12.2019г.  № 131</t>
  </si>
  <si>
    <t>Солнечного сельсовета  от 25 .12.2019г.  № 131</t>
  </si>
  <si>
    <t>Приложение 1</t>
  </si>
  <si>
    <t>Усть-Абаканского района  Республики Хакасия</t>
  </si>
  <si>
    <t xml:space="preserve">"О внесении изменений в Решение Совета депутатов </t>
  </si>
  <si>
    <t xml:space="preserve">"О местном бюджете муниципального  образования </t>
  </si>
  <si>
    <t>Солнечный сельсовет  Усть-Абаканского района  Республики</t>
  </si>
  <si>
    <t xml:space="preserve"> приложение 1</t>
  </si>
  <si>
    <t xml:space="preserve"> Солнечного сельсовета от 25.12.2019г.  № 131</t>
  </si>
  <si>
    <t xml:space="preserve"> Хакасия на 2020 год и плановый период 2021 и 2022 годов",</t>
  </si>
  <si>
    <t>Хакасия на 2020 год и плановый период 2021 и 2022 годов",</t>
  </si>
  <si>
    <t xml:space="preserve">               Хакасия на 2020 год и плановый период 2021 и 2022 годов",</t>
  </si>
  <si>
    <t>Мероприятия по капитальному ремонту учреждений культуры</t>
  </si>
  <si>
    <t>19004 22170</t>
  </si>
  <si>
    <t>13003 22180</t>
  </si>
  <si>
    <t>13003 00000</t>
  </si>
  <si>
    <t>Обеспечение развитие отрасли физической культуры и спорта</t>
  </si>
  <si>
    <t>Мероприятия по текущему ремонту учреждений культуры и спорта</t>
  </si>
  <si>
    <t>220F3 6748S</t>
  </si>
  <si>
    <t xml:space="preserve">                                                                              Приложение 4</t>
  </si>
  <si>
    <t xml:space="preserve">                                                                              к Решению Совета депутатов Солнечного сельсовета </t>
  </si>
  <si>
    <t xml:space="preserve">                                                                              Усть-Абаканского района Республики Хакасия</t>
  </si>
  <si>
    <t xml:space="preserve">                                                                             "О внесении изменений в Решение Совета депутатов</t>
  </si>
  <si>
    <t xml:space="preserve">                                                                              Солнечного сельсовета  от 25.12.2019г.  № 131</t>
  </si>
  <si>
    <t xml:space="preserve">                                                                             "О местном бюджете муниципального образования </t>
  </si>
  <si>
    <t xml:space="preserve">                                                                              Солнечный сельсовет Усть-Абаканского района Республики</t>
  </si>
  <si>
    <t xml:space="preserve">                                                                               Хакасия на 2020 год и плановый период 2021 и 2022 годов",</t>
  </si>
  <si>
    <t xml:space="preserve">                                                                               приложение  2</t>
  </si>
  <si>
    <t>ДОХОДЫ</t>
  </si>
  <si>
    <t xml:space="preserve"> бюджета муниципального образования Солнечный сельсовет Усть-Абаканского района Республики Хакасия</t>
  </si>
  <si>
    <t>на 2020 год</t>
  </si>
  <si>
    <t>рублей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</si>
  <si>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</si>
  <si>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</si>
  <si>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</si>
  <si>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</si>
  <si>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</si>
  <si>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</si>
  <si>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</si>
  <si>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</si>
  <si>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</si>
  <si>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</si>
  <si>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</si>
  <si>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</si>
  <si>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</si>
  <si>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</si>
  <si>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</si>
  <si>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</si>
  <si>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000 1 01 02020 01 0000 110</t>
  </si>
  <si>
    <t>Налог на доходы физических лиц, с доходов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</si>
  <si>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</si>
  <si>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</si>
  <si>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</si>
  <si>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</si>
  <si>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</si>
  <si>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</si>
  <si>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</si>
  <si>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</si>
  <si>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</si>
  <si>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</si>
  <si>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</si>
  <si>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</si>
  <si>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</si>
  <si>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</si>
  <si>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</si>
  <si>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</si>
  <si>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</si>
  <si>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</si>
  <si>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</si>
  <si>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</si>
  <si>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</si>
  <si>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</si>
  <si>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</si>
  <si>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</si>
  <si>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</si>
  <si>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</si>
  <si>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</si>
  <si>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</si>
  <si>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Единый сельскохозяйственный налог за налоговые периоды истекшие до 1 января 2011 года)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</si>
  <si>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</si>
  <si>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</si>
  <si>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</si>
  <si>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</si>
  <si>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</si>
  <si>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</si>
  <si>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</si>
  <si>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</si>
  <si>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</si>
  <si>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</si>
  <si>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</si>
  <si>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</si>
  <si>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</si>
  <si>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</si>
  <si>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</si>
  <si>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</si>
  <si>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</si>
  <si>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</si>
  <si>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</si>
  <si>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</si>
  <si>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Единый сельскохозяйственный налог ( за налоговые периоды,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</si>
  <si>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</si>
  <si>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</si>
  <si>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</si>
  <si>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</si>
  <si>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</si>
  <si>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</si>
  <si>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000 1 06 06000 00 0000 110</t>
  </si>
  <si>
    <t>Земельный налог</t>
  </si>
  <si>
    <t>000 1 06 06030 00 0000 110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</si>
  <si>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</si>
  <si>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</si>
  <si>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</si>
  <si>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</si>
  <si>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</si>
  <si>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</si>
  <si>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</si>
  <si>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</si>
  <si>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</si>
  <si>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</si>
  <si>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</si>
  <si>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</si>
  <si>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</si>
  <si>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</si>
  <si>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</si>
  <si>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</si>
  <si>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</si>
  <si>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</si>
  <si>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</si>
  <si>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</si>
  <si>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</si>
  <si>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</si>
  <si>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</si>
  <si>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</si>
  <si>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</si>
  <si>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</si>
  <si>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</si>
  <si>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</si>
  <si>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</si>
  <si>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</si>
  <si>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</si>
  <si>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</si>
  <si>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</si>
  <si>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</si>
  <si>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</si>
  <si>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</si>
  <si>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</si>
  <si>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</si>
  <si>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</si>
  <si>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000 1 13 00000 00 0000 000</t>
  </si>
  <si>
    <t>ДОХОДЫ ОТ ОКАЗАНИЯ ПЛАТНЫХ УСЛУГ И КОМПЕНСАЦИИ ЗАТРАТ ГОСУДАРСТВА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</si>
  <si>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</si>
  <si>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</si>
  <si>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</si>
  <si>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</si>
  <si>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</si>
  <si>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Прочие доходы от оказания платных услуг (работ) получателями средств бюджетов сельских поселений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</si>
  <si>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</si>
  <si>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</si>
  <si>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</si>
  <si>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</si>
  <si>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</si>
  <si>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</si>
  <si>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</si>
  <si>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</si>
  <si>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</si>
  <si>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</si>
  <si>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</si>
  <si>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</si>
  <si>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</si>
  <si>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</si>
  <si>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</si>
  <si>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</si>
  <si>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</si>
  <si>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</si>
  <si>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</si>
  <si>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</si>
  <si>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</si>
  <si>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</si>
  <si>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</si>
  <si>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</si>
  <si>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</si>
  <si>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</si>
  <si>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</si>
  <si>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</si>
  <si>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</si>
  <si>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</si>
  <si>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</si>
  <si>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</si>
  <si>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</si>
  <si>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</si>
  <si>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</si>
  <si>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</si>
  <si>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</si>
  <si>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</si>
  <si>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</si>
  <si>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законодательства, водного законодательства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</si>
  <si>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</si>
  <si>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</si>
  <si>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</si>
  <si>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</si>
  <si>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</si>
  <si>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</si>
  <si>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</si>
  <si>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</si>
  <si>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</si>
  <si>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</si>
  <si>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</si>
  <si>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</si>
  <si>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</si>
  <si>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</si>
  <si>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</si>
  <si>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</si>
  <si>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</si>
  <si>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</si>
  <si>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</si>
  <si>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</si>
  <si>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</si>
  <si>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</si>
  <si>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</si>
  <si>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</si>
  <si>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</si>
  <si>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</si>
  <si>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</si>
  <si>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</si>
  <si>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Дотации бюджетам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</si>
  <si>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</si>
  <si>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</si>
  <si>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</si>
  <si>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</si>
  <si>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</si>
  <si>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</si>
  <si>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</si>
  <si>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</si>
  <si>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</si>
  <si>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</si>
  <si>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</si>
  <si>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</si>
  <si>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</si>
  <si>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</si>
  <si>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</si>
  <si>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</si>
  <si>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</si>
  <si>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</si>
  <si>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</si>
  <si>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</si>
  <si>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</si>
  <si>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</si>
  <si>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</si>
  <si>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</si>
  <si>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</si>
  <si>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</si>
  <si>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</si>
  <si>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</si>
  <si>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</si>
  <si>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</si>
  <si>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</si>
  <si>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</si>
  <si>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</si>
  <si>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</si>
  <si>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</si>
  <si>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</si>
  <si>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</si>
  <si>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</si>
  <si>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</si>
  <si>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</si>
  <si>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</si>
  <si>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</si>
  <si>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</si>
  <si>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</si>
  <si>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</si>
  <si>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</si>
  <si>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</si>
  <si>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</si>
  <si>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</si>
  <si>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</si>
  <si>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</si>
  <si>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</si>
  <si>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</si>
  <si>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</si>
  <si>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</si>
  <si>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</si>
  <si>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</si>
  <si>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</si>
  <si>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</si>
  <si>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</si>
  <si>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</si>
  <si>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</si>
  <si>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</si>
  <si>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</si>
  <si>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</si>
  <si>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</si>
  <si>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</si>
  <si>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</si>
  <si>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</si>
  <si>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</si>
  <si>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</si>
  <si>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</si>
  <si>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</si>
  <si>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</si>
  <si>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</si>
  <si>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</si>
  <si>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</si>
  <si>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</si>
  <si>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</si>
  <si>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</si>
  <si>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</si>
  <si>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</si>
  <si>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</si>
  <si>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</si>
  <si>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</si>
  <si>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</si>
  <si>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</si>
  <si>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</si>
  <si>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</si>
  <si>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</si>
  <si>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000 2 02 20000 00 0000 150</t>
  </si>
  <si>
    <t>Субсидии бюджетам бюджетной системы Российской Федерации (межбюджетные субсидии)</t>
  </si>
  <si>
    <t>000 2 02 20299 00 0000 150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</si>
  <si>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</si>
  <si>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</si>
  <si>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</si>
  <si>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000 2 02 20300 00 0000 150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</si>
  <si>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</si>
  <si>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000 2 02 20302 00 0000 150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</si>
  <si>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</si>
  <si>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</si>
  <si>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</si>
  <si>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000 2 02 25393 00 0000 150</t>
  </si>
  <si>
    <t>Субсидии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</si>
  <si>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000 2 02 25393 10 0000 150</t>
  </si>
  <si>
    <t>Субсидии бюджетам сельских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</si>
  <si>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000 2 02 25576 00 0000 150</t>
  </si>
  <si>
    <t>Субсидии бюджетам на обеспечение комплексного развития сельских территорий</t>
  </si>
  <si>
    <t>000 2 02 25576 10 0000 150</t>
  </si>
  <si>
    <t>Субсидии бюджетам сельских поселений на обеспечение комплексного развития сельских территорий</t>
  </si>
  <si>
    <t>000 2 02 27576 00 0000 150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</si>
  <si>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</si>
  <si>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000 2 02 27576 10 0000 150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</si>
  <si>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</si>
  <si>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000 2 02 30000 00 0000 150</t>
  </si>
  <si>
    <t>Субвенции бюджетам бюджетной системы Российской Федерации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</si>
  <si>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</si>
  <si>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</si>
  <si>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</si>
  <si>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</si>
  <si>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</si>
  <si>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</si>
  <si>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</si>
  <si>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</si>
  <si>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</si>
  <si>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</si>
  <si>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</si>
  <si>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</si>
  <si>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000 2 02 30024 00 0000 150</t>
  </si>
  <si>
    <t>Субвенции местным бюджетам на выполнение передаваемых полномочий субъектов Российской Федерации</t>
  </si>
  <si>
    <t>000 2 02 30024 10 0000 150</t>
  </si>
  <si>
    <t>Субвенции бюджетам сельских поселений на выполнение передаваемых полномочий субъектов Российской Федерации</t>
  </si>
  <si>
    <t>000 2 02 35250 00 0000 150</t>
  </si>
  <si>
    <t>Субвенции бюджетам на оплату жилищно-коммунальных услуг отдельным категориям граждан</t>
  </si>
  <si>
    <t>000 2 02 35250 10 0000 150</t>
  </si>
  <si>
    <t>Субвенции бюджетам сельских поселений на оплату жилищно-коммунальных услуг отдельным категориям граждан</t>
  </si>
  <si>
    <t>000 2 02 40000 00 0000 150</t>
  </si>
  <si>
    <t>Иные межбюджетные трансферты</t>
  </si>
  <si>
    <t>000 2 02 45390 00 0000 150</t>
  </si>
  <si>
    <t>Межбюджетные трансферты, передаваемые бюджетам на финансовое обеспечение дорожной деятельности</t>
  </si>
  <si>
    <t>000 2 02 45393 00 0000 150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</si>
  <si>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</si>
  <si>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000 2 02 45393 10 0000 150</t>
  </si>
  <si>
    <t>Межбюджетные трансферты, передаваемые бюджетам сельских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</si>
  <si>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000 2 02 03055 00 0000 151</t>
  </si>
  <si>
    <t>Субвенции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</si>
  <si>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</si>
  <si>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</si>
  <si>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000 2 02 04000 00 0000 151</t>
  </si>
  <si>
    <t>ИНЫЕ МЕЖБЮДЖЕТНЫЕ ТРАНСФЕРТЫ</t>
  </si>
  <si>
    <t>000 2 02 04012 00 0000 151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</si>
  <si>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</si>
  <si>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</si>
  <si>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</si>
  <si>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</si>
  <si>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 соглашениями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</si>
  <si>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</si>
  <si>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000 2 07 00000 00 0000 000</t>
  </si>
  <si>
    <t>ПРОЧИЕ БЕЗВОЗМЕЗДНЫЕ ПОСТУПЛЕНИЯ</t>
  </si>
  <si>
    <t>000 2 07 05000 10 0000 180</t>
  </si>
  <si>
    <t xml:space="preserve">Прочие безвозмездные поступления в бюджеты сельских поселений </t>
  </si>
  <si>
    <t>000 2 07 05030 10 0000 180</t>
  </si>
  <si>
    <t>000 2 02 04999 05 0000 151</t>
  </si>
  <si>
    <t>Прочие межбюджетные трансферты, передаваемые бюджетам муниципальных районов</t>
  </si>
  <si>
    <t>000 2 02 09000 00 0000 151</t>
  </si>
  <si>
    <t>Прочие безвозмездные поступления от бюджетов бюджетной системы</t>
  </si>
  <si>
    <t>000 2 02 09020 00 0000 151</t>
  </si>
  <si>
    <t>Прочие безвозмездные поступления от бюджетов субъектов Российской Федерации</t>
  </si>
  <si>
    <t>000 2 02 04025 00 0000 151</t>
  </si>
  <si>
    <t xml:space="preserve"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 </t>
  </si>
  <si>
    <t>000 2 02 04025 05 0000 151</t>
  </si>
  <si>
    <t>Межбюджетные трансферты, передаваемые бюджетам муниципальных районов на комплектование книжных фондов и библиотек муниципальных образований</t>
  </si>
  <si>
    <t>000 2 02 04052 00 0000 151</t>
  </si>
  <si>
    <t xml:space="preserve">Межбюджетные  трансферты,   передаваемые  бюджетам  на  государственную  поддержку муниципальных    учреждений    культуры,  находящихся  на   территориях   сельских поселений
</t>
  </si>
  <si>
    <t>000 2 02 04052 05 0000 151</t>
  </si>
  <si>
    <t xml:space="preserve">Межбюджетные  трансферты,   передаваемые  бюджетам муниципальных районов  в  целях финансового  обеспечения   расходов   по выплате премий в  области  литературы  и искусства, образования, печатных средств массовой информации находящихся на территориях сельских поселений
 </t>
  </si>
  <si>
    <t>Прочие межбюджетные трансферты, передаваемые бюджетам</t>
  </si>
  <si>
    <t>000 2 03 00000 00 0000 150</t>
  </si>
  <si>
    <t>БЕЗВОЗМЕЗДНЫЕ ПОСТУПЛЕНИЯ ОТ ГОСУДАРСТВЕННЫХ (МУНИЦИПАЛЬНЫХ) ОРГАНИЗАЦИЙ</t>
  </si>
  <si>
    <t>000 2 03 05000 10 0000 150</t>
  </si>
  <si>
    <t>Безвозмездные поступления от государственных (муниципальных) организаций в бюджеты сельских поселений</t>
  </si>
  <si>
    <t>000 2 03 05040 10 0000 150</t>
  </si>
  <si>
    <t>Безвозмездные поступления в бюджеты сельских поселений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</si>
  <si>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000 2 07 00000 00 0000 180</t>
  </si>
  <si>
    <t>000 2 07 05000 05 0000 180</t>
  </si>
  <si>
    <t xml:space="preserve">Прочие безвозмездные поступления в бюджеты муниципальных районов </t>
  </si>
  <si>
    <t>000 2 07 05030 05 0000 180</t>
  </si>
  <si>
    <t>000 8 50 00000 00 0000 000</t>
  </si>
  <si>
    <t>ВСЕГО ДОХОДОВ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</si>
  <si>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</si>
  <si>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</si>
  <si>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</si>
  <si>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</si>
  <si>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</si>
  <si>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</si>
  <si>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</si>
  <si>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</si>
  <si>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70700 71200</t>
  </si>
  <si>
    <t>Мероприятия по повышению эффективности деятельности органов местного самоуправления</t>
  </si>
  <si>
    <t>19004 22150</t>
  </si>
  <si>
    <t>Мероприятия по реконструкции учреждений культуры</t>
  </si>
  <si>
    <t>19005 00000</t>
  </si>
  <si>
    <t>Сохранение культурных ценностей</t>
  </si>
  <si>
    <t>19005 71200</t>
  </si>
  <si>
    <t>Прочие межбюджетные трансферты, передаваемые бюджетам сельских поселений</t>
  </si>
  <si>
    <t>000 2 02 49999 10 0000 151</t>
  </si>
  <si>
    <t>000 2 02 49999 00 0000 151</t>
  </si>
  <si>
    <t>Мероприятия направленные на реализацию проекта  "Память" в рамках гранта за лучшее муниципальное образование  Солнечный сельсовет</t>
  </si>
  <si>
    <t>Дотации бюджетам бюджетной системы Российской Федерации</t>
  </si>
  <si>
    <t>000 2 02 15002 00 0000 150</t>
  </si>
  <si>
    <t>000 2 02 15002 10 0000 150</t>
  </si>
  <si>
    <t>000 2 02 10000 00 0000 150</t>
  </si>
  <si>
    <t>Дотации бюджетам сельских поселений на поддержку мер по обеспечению сбалансированности бюджетов</t>
  </si>
  <si>
    <t>Профилактика инфекционных заболеваний</t>
  </si>
  <si>
    <t>Мероприятия для предупреждения и предотвращения новой коронавирусной инфекции</t>
  </si>
  <si>
    <t>19006 00000</t>
  </si>
  <si>
    <t>19006 22040</t>
  </si>
  <si>
    <t>000 2 02 45160 10 0000 150</t>
  </si>
  <si>
    <t>000 2 02 45160 00 0000 150</t>
  </si>
  <si>
    <t>18002 00000</t>
  </si>
  <si>
    <t>Комплексное раазвитие жилищного строительства на сельских территориях</t>
  </si>
  <si>
    <t xml:space="preserve">Строительство жилья, предоставляемого по договорам найма жилого помещения </t>
  </si>
  <si>
    <t>18002 22500</t>
  </si>
  <si>
    <t>приложение  3</t>
  </si>
  <si>
    <t xml:space="preserve">               приложение 4</t>
  </si>
  <si>
    <t>приложение  5</t>
  </si>
  <si>
    <t xml:space="preserve">                                                                               от " 20  "  ноября  2020г. №  161</t>
  </si>
  <si>
    <t xml:space="preserve">               от " 20  " ноября  2020г. № 161</t>
  </si>
  <si>
    <t>от " 20  "  ноября   2020г.  № 161</t>
  </si>
  <si>
    <t xml:space="preserve"> от  " 20  " ноября 2020г. № 161</t>
  </si>
  <si>
    <t>от  " 20 "  ноября 2020г.   № 161</t>
  </si>
</sst>
</file>

<file path=xl/styles.xml><?xml version="1.0" encoding="utf-8"?>
<styleSheet xmlns="http://schemas.openxmlformats.org/spreadsheetml/2006/main">
  <numFmts count="1">
    <numFmt numFmtId="180" formatCode="0.0"/>
  </numFmts>
  <fonts count="36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3"/>
      <name val="Arial Cyr"/>
      <family val="2"/>
      <charset val="204"/>
    </font>
    <font>
      <sz val="16"/>
      <color indexed="10"/>
      <name val="Arial Cyr"/>
      <family val="2"/>
      <charset val="204"/>
    </font>
    <font>
      <sz val="15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34"/>
      </patternFill>
    </fill>
  </fills>
  <borders count="1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</borders>
  <cellStyleXfs count="11">
    <xf numFmtId="0" fontId="0" fillId="0" borderId="0"/>
    <xf numFmtId="0" fontId="32" fillId="0" borderId="0"/>
    <xf numFmtId="0" fontId="17" fillId="0" borderId="0"/>
    <xf numFmtId="0" fontId="1" fillId="0" borderId="0"/>
    <xf numFmtId="0" fontId="17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8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6" fillId="0" borderId="0" xfId="0" applyFont="1"/>
    <xf numFmtId="49" fontId="7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8" fillId="0" borderId="18" xfId="0" applyNumberFormat="1" applyFont="1" applyFill="1" applyBorder="1" applyAlignment="1">
      <alignment horizontal="center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8" fillId="0" borderId="18" xfId="0" applyNumberFormat="1" applyFont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49" fontId="11" fillId="0" borderId="18" xfId="0" applyNumberFormat="1" applyFont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13" fillId="0" borderId="18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0" borderId="0" xfId="0" applyFont="1"/>
    <xf numFmtId="4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80" fontId="9" fillId="0" borderId="0" xfId="0" applyNumberFormat="1" applyFont="1" applyBorder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5" fillId="0" borderId="19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18" xfId="0" applyFont="1" applyBorder="1" applyAlignment="1">
      <alignment horizontal="justify" vertical="top" wrapText="1"/>
    </xf>
    <xf numFmtId="3" fontId="3" fillId="0" borderId="18" xfId="0" applyNumberFormat="1" applyFont="1" applyBorder="1" applyAlignment="1">
      <alignment horizontal="center"/>
    </xf>
    <xf numFmtId="0" fontId="3" fillId="0" borderId="18" xfId="0" applyFont="1" applyFill="1" applyBorder="1"/>
    <xf numFmtId="0" fontId="3" fillId="0" borderId="18" xfId="0" applyFont="1" applyBorder="1" applyAlignment="1">
      <alignment horizontal="center"/>
    </xf>
    <xf numFmtId="0" fontId="3" fillId="0" borderId="18" xfId="0" applyFont="1" applyBorder="1" applyAlignment="1">
      <alignment vertical="center" wrapText="1"/>
    </xf>
    <xf numFmtId="49" fontId="9" fillId="0" borderId="18" xfId="0" applyNumberFormat="1" applyFont="1" applyBorder="1" applyAlignment="1">
      <alignment horizontal="center"/>
    </xf>
    <xf numFmtId="49" fontId="8" fillId="0" borderId="18" xfId="0" applyNumberFormat="1" applyFont="1" applyBorder="1" applyAlignment="1">
      <alignment horizontal="center"/>
    </xf>
    <xf numFmtId="0" fontId="12" fillId="0" borderId="20" xfId="0" applyFont="1" applyFill="1" applyBorder="1" applyAlignment="1">
      <alignment vertical="top" wrapText="1"/>
    </xf>
    <xf numFmtId="0" fontId="12" fillId="0" borderId="21" xfId="0" applyFont="1" applyFill="1" applyBorder="1" applyAlignment="1">
      <alignment vertical="top" wrapText="1"/>
    </xf>
    <xf numFmtId="0" fontId="9" fillId="0" borderId="22" xfId="0" applyFont="1" applyFill="1" applyBorder="1" applyAlignment="1">
      <alignment wrapText="1"/>
    </xf>
    <xf numFmtId="0" fontId="12" fillId="0" borderId="20" xfId="0" applyFont="1" applyFill="1" applyBorder="1" applyAlignment="1">
      <alignment wrapText="1"/>
    </xf>
    <xf numFmtId="49" fontId="9" fillId="0" borderId="20" xfId="0" applyNumberFormat="1" applyFont="1" applyBorder="1" applyAlignment="1">
      <alignment wrapText="1"/>
    </xf>
    <xf numFmtId="0" fontId="9" fillId="4" borderId="21" xfId="0" applyFont="1" applyFill="1" applyBorder="1" applyAlignment="1">
      <alignment vertical="top" wrapText="1"/>
    </xf>
    <xf numFmtId="0" fontId="12" fillId="4" borderId="21" xfId="0" applyFont="1" applyFill="1" applyBorder="1" applyAlignment="1">
      <alignment vertical="top" wrapText="1"/>
    </xf>
    <xf numFmtId="0" fontId="12" fillId="0" borderId="20" xfId="0" applyFont="1" applyBorder="1" applyAlignment="1">
      <alignment wrapText="1"/>
    </xf>
    <xf numFmtId="0" fontId="12" fillId="0" borderId="21" xfId="1" applyFont="1" applyBorder="1" applyAlignment="1">
      <alignment vertical="top" wrapText="1"/>
    </xf>
    <xf numFmtId="0" fontId="12" fillId="0" borderId="20" xfId="0" applyFont="1" applyBorder="1"/>
    <xf numFmtId="0" fontId="9" fillId="0" borderId="22" xfId="0" applyFont="1" applyBorder="1" applyAlignment="1">
      <alignment vertical="center" wrapText="1"/>
    </xf>
    <xf numFmtId="49" fontId="12" fillId="0" borderId="23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wrapText="1"/>
    </xf>
    <xf numFmtId="0" fontId="9" fillId="3" borderId="20" xfId="0" applyFont="1" applyFill="1" applyBorder="1" applyAlignment="1">
      <alignment vertical="top" wrapText="1"/>
    </xf>
    <xf numFmtId="0" fontId="12" fillId="0" borderId="20" xfId="0" applyFont="1" applyBorder="1" applyAlignment="1">
      <alignment vertical="top" wrapText="1"/>
    </xf>
    <xf numFmtId="0" fontId="9" fillId="0" borderId="20" xfId="0" applyFont="1" applyBorder="1" applyAlignment="1">
      <alignment vertical="top" wrapText="1"/>
    </xf>
    <xf numFmtId="0" fontId="9" fillId="4" borderId="21" xfId="0" applyFont="1" applyFill="1" applyBorder="1" applyAlignment="1">
      <alignment wrapText="1"/>
    </xf>
    <xf numFmtId="0" fontId="9" fillId="3" borderId="24" xfId="0" applyFont="1" applyFill="1" applyBorder="1" applyAlignment="1">
      <alignment vertical="top" wrapText="1"/>
    </xf>
    <xf numFmtId="49" fontId="9" fillId="0" borderId="19" xfId="0" applyNumberFormat="1" applyFont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center" vertical="center" wrapText="1"/>
    </xf>
    <xf numFmtId="49" fontId="8" fillId="0" borderId="23" xfId="0" applyNumberFormat="1" applyFont="1" applyBorder="1" applyAlignment="1">
      <alignment horizontal="center" vertical="center" wrapText="1"/>
    </xf>
    <xf numFmtId="49" fontId="11" fillId="0" borderId="23" xfId="0" applyNumberFormat="1" applyFont="1" applyFill="1" applyBorder="1" applyAlignment="1">
      <alignment horizontal="center" vertical="center" wrapText="1"/>
    </xf>
    <xf numFmtId="49" fontId="8" fillId="0" borderId="23" xfId="0" applyNumberFormat="1" applyFont="1" applyFill="1" applyBorder="1" applyAlignment="1">
      <alignment horizontal="center" vertical="center" wrapText="1"/>
    </xf>
    <xf numFmtId="49" fontId="12" fillId="0" borderId="23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Border="1" applyAlignment="1">
      <alignment horizontal="center"/>
    </xf>
    <xf numFmtId="49" fontId="9" fillId="0" borderId="23" xfId="0" applyNumberFormat="1" applyFont="1" applyFill="1" applyBorder="1" applyAlignment="1">
      <alignment horizontal="center" vertical="center" wrapText="1"/>
    </xf>
    <xf numFmtId="49" fontId="8" fillId="0" borderId="23" xfId="0" applyNumberFormat="1" applyFont="1" applyBorder="1" applyAlignment="1">
      <alignment horizontal="center"/>
    </xf>
    <xf numFmtId="49" fontId="9" fillId="0" borderId="23" xfId="0" applyNumberFormat="1" applyFont="1" applyBorder="1" applyAlignment="1">
      <alignment horizontal="center" vertical="center" wrapText="1"/>
    </xf>
    <xf numFmtId="49" fontId="11" fillId="3" borderId="23" xfId="0" applyNumberFormat="1" applyFont="1" applyFill="1" applyBorder="1" applyAlignment="1">
      <alignment horizontal="center" vertical="center" wrapText="1"/>
    </xf>
    <xf numFmtId="49" fontId="8" fillId="3" borderId="23" xfId="0" applyNumberFormat="1" applyFont="1" applyFill="1" applyBorder="1" applyAlignment="1">
      <alignment horizontal="center" vertical="center" wrapText="1"/>
    </xf>
    <xf numFmtId="49" fontId="14" fillId="0" borderId="23" xfId="0" applyNumberFormat="1" applyFont="1" applyFill="1" applyBorder="1" applyAlignment="1">
      <alignment horizontal="center" vertical="center" wrapText="1"/>
    </xf>
    <xf numFmtId="49" fontId="13" fillId="0" borderId="23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vertical="top" wrapText="1"/>
    </xf>
    <xf numFmtId="4" fontId="8" fillId="0" borderId="25" xfId="0" applyNumberFormat="1" applyFont="1" applyBorder="1" applyAlignment="1">
      <alignment horizontal="center" vertical="center" wrapText="1"/>
    </xf>
    <xf numFmtId="4" fontId="8" fillId="0" borderId="25" xfId="0" applyNumberFormat="1" applyFont="1" applyFill="1" applyBorder="1" applyAlignment="1">
      <alignment horizontal="center" vertical="center"/>
    </xf>
    <xf numFmtId="4" fontId="9" fillId="0" borderId="25" xfId="0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wrapText="1"/>
    </xf>
    <xf numFmtId="0" fontId="12" fillId="0" borderId="21" xfId="0" applyFont="1" applyFill="1" applyBorder="1"/>
    <xf numFmtId="49" fontId="9" fillId="0" borderId="21" xfId="0" applyNumberFormat="1" applyFont="1" applyBorder="1" applyAlignment="1">
      <alignment wrapText="1"/>
    </xf>
    <xf numFmtId="0" fontId="8" fillId="0" borderId="21" xfId="0" applyFont="1" applyFill="1" applyBorder="1" applyAlignment="1">
      <alignment vertical="top" wrapText="1"/>
    </xf>
    <xf numFmtId="4" fontId="8" fillId="0" borderId="25" xfId="0" applyNumberFormat="1" applyFont="1" applyFill="1" applyBorder="1" applyAlignment="1">
      <alignment horizontal="center" vertical="center" wrapText="1"/>
    </xf>
    <xf numFmtId="4" fontId="9" fillId="0" borderId="25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wrapText="1"/>
    </xf>
    <xf numFmtId="0" fontId="12" fillId="0" borderId="21" xfId="0" applyFont="1" applyBorder="1" applyAlignment="1">
      <alignment vertical="top" wrapText="1"/>
    </xf>
    <xf numFmtId="0" fontId="12" fillId="0" borderId="21" xfId="0" applyFont="1" applyBorder="1" applyAlignment="1">
      <alignment wrapText="1"/>
    </xf>
    <xf numFmtId="4" fontId="9" fillId="0" borderId="25" xfId="0" applyNumberFormat="1" applyFont="1" applyBorder="1" applyAlignment="1">
      <alignment horizontal="center" vertical="center" wrapText="1"/>
    </xf>
    <xf numFmtId="4" fontId="9" fillId="0" borderId="25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wrapText="1"/>
    </xf>
    <xf numFmtId="0" fontId="12" fillId="3" borderId="21" xfId="0" applyFont="1" applyFill="1" applyBorder="1" applyAlignment="1">
      <alignment vertical="top" wrapText="1"/>
    </xf>
    <xf numFmtId="0" fontId="8" fillId="0" borderId="21" xfId="0" applyFont="1" applyBorder="1" applyAlignment="1">
      <alignment vertical="top" wrapText="1"/>
    </xf>
    <xf numFmtId="0" fontId="18" fillId="0" borderId="0" xfId="0" applyFont="1"/>
    <xf numFmtId="49" fontId="19" fillId="0" borderId="0" xfId="0" applyNumberFormat="1" applyFont="1" applyAlignment="1">
      <alignment horizontal="center" vertical="center"/>
    </xf>
    <xf numFmtId="2" fontId="8" fillId="5" borderId="26" xfId="0" applyNumberFormat="1" applyFont="1" applyFill="1" applyBorder="1" applyAlignment="1">
      <alignment horizontal="center" vertical="center" wrapText="1"/>
    </xf>
    <xf numFmtId="2" fontId="8" fillId="5" borderId="27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Fill="1" applyBorder="1" applyAlignment="1">
      <alignment horizontal="center"/>
    </xf>
    <xf numFmtId="0" fontId="11" fillId="4" borderId="28" xfId="0" applyFont="1" applyFill="1" applyBorder="1" applyAlignment="1">
      <alignment vertical="top" wrapText="1"/>
    </xf>
    <xf numFmtId="49" fontId="11" fillId="4" borderId="23" xfId="0" applyNumberFormat="1" applyFont="1" applyFill="1" applyBorder="1" applyAlignment="1">
      <alignment horizontal="center" vertical="center" wrapText="1"/>
    </xf>
    <xf numFmtId="49" fontId="8" fillId="4" borderId="23" xfId="0" applyNumberFormat="1" applyFont="1" applyFill="1" applyBorder="1" applyAlignment="1">
      <alignment horizontal="center" vertical="center" wrapText="1"/>
    </xf>
    <xf numFmtId="4" fontId="8" fillId="4" borderId="25" xfId="0" applyNumberFormat="1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vertical="top" wrapText="1"/>
    </xf>
    <xf numFmtId="49" fontId="12" fillId="0" borderId="29" xfId="0" applyNumberFormat="1" applyFont="1" applyBorder="1" applyAlignment="1">
      <alignment horizontal="center" vertical="center" wrapText="1"/>
    </xf>
    <xf numFmtId="49" fontId="9" fillId="0" borderId="29" xfId="0" applyNumberFormat="1" applyFont="1" applyBorder="1" applyAlignment="1">
      <alignment horizontal="center" vertical="center" wrapText="1"/>
    </xf>
    <xf numFmtId="4" fontId="9" fillId="0" borderId="30" xfId="0" applyNumberFormat="1" applyFont="1" applyBorder="1" applyAlignment="1">
      <alignment horizontal="center" vertical="center" wrapText="1"/>
    </xf>
    <xf numFmtId="4" fontId="9" fillId="0" borderId="30" xfId="0" applyNumberFormat="1" applyFont="1" applyBorder="1" applyAlignment="1">
      <alignment horizontal="center" vertical="center"/>
    </xf>
    <xf numFmtId="49" fontId="12" fillId="0" borderId="29" xfId="0" applyNumberFormat="1" applyFont="1" applyFill="1" applyBorder="1" applyAlignment="1">
      <alignment horizontal="center" vertical="center" wrapText="1"/>
    </xf>
    <xf numFmtId="4" fontId="9" fillId="0" borderId="30" xfId="0" applyNumberFormat="1" applyFont="1" applyFill="1" applyBorder="1" applyAlignment="1">
      <alignment horizontal="center" vertical="center"/>
    </xf>
    <xf numFmtId="49" fontId="9" fillId="0" borderId="29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12" fillId="6" borderId="21" xfId="0" applyFont="1" applyFill="1" applyBorder="1" applyAlignment="1">
      <alignment vertical="top" wrapText="1"/>
    </xf>
    <xf numFmtId="49" fontId="12" fillId="6" borderId="31" xfId="0" applyNumberFormat="1" applyFont="1" applyFill="1" applyBorder="1" applyAlignment="1">
      <alignment horizontal="center" vertical="center" wrapText="1"/>
    </xf>
    <xf numFmtId="49" fontId="9" fillId="6" borderId="23" xfId="0" applyNumberFormat="1" applyFont="1" applyFill="1" applyBorder="1" applyAlignment="1">
      <alignment horizontal="center" vertical="center" wrapText="1"/>
    </xf>
    <xf numFmtId="4" fontId="9" fillId="6" borderId="32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wrapText="1"/>
    </xf>
    <xf numFmtId="0" fontId="21" fillId="0" borderId="0" xfId="0" applyFont="1"/>
    <xf numFmtId="0" fontId="8" fillId="0" borderId="33" xfId="0" applyFont="1" applyBorder="1" applyAlignment="1">
      <alignment vertical="top" wrapText="1"/>
    </xf>
    <xf numFmtId="2" fontId="8" fillId="2" borderId="34" xfId="0" applyNumberFormat="1" applyFont="1" applyFill="1" applyBorder="1" applyAlignment="1">
      <alignment horizontal="center" vertical="center" wrapText="1"/>
    </xf>
    <xf numFmtId="2" fontId="8" fillId="2" borderId="35" xfId="0" applyNumberFormat="1" applyFont="1" applyFill="1" applyBorder="1" applyAlignment="1">
      <alignment horizontal="center" vertical="center" wrapText="1"/>
    </xf>
    <xf numFmtId="2" fontId="8" fillId="2" borderId="36" xfId="0" applyNumberFormat="1" applyFont="1" applyFill="1" applyBorder="1" applyAlignment="1">
      <alignment horizontal="center" vertical="center" wrapText="1"/>
    </xf>
    <xf numFmtId="4" fontId="8" fillId="2" borderId="37" xfId="0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vertical="top" wrapText="1"/>
    </xf>
    <xf numFmtId="4" fontId="8" fillId="0" borderId="38" xfId="0" applyNumberFormat="1" applyFont="1" applyFill="1" applyBorder="1" applyAlignment="1">
      <alignment horizontal="center" vertical="center"/>
    </xf>
    <xf numFmtId="4" fontId="9" fillId="0" borderId="38" xfId="0" applyNumberFormat="1" applyFont="1" applyFill="1" applyBorder="1" applyAlignment="1">
      <alignment horizontal="center" vertical="center"/>
    </xf>
    <xf numFmtId="0" fontId="12" fillId="0" borderId="20" xfId="0" applyFont="1" applyFill="1" applyBorder="1"/>
    <xf numFmtId="4" fontId="9" fillId="0" borderId="39" xfId="0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vertical="top" wrapText="1"/>
    </xf>
    <xf numFmtId="4" fontId="9" fillId="0" borderId="40" xfId="0" applyNumberFormat="1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vertical="top" wrapText="1"/>
    </xf>
    <xf numFmtId="4" fontId="8" fillId="0" borderId="38" xfId="0" applyNumberFormat="1" applyFont="1" applyBorder="1" applyAlignment="1">
      <alignment horizontal="center" vertical="center"/>
    </xf>
    <xf numFmtId="4" fontId="9" fillId="0" borderId="38" xfId="0" applyNumberFormat="1" applyFont="1" applyBorder="1" applyAlignment="1">
      <alignment horizontal="center" vertical="center"/>
    </xf>
    <xf numFmtId="0" fontId="12" fillId="0" borderId="41" xfId="0" applyFont="1" applyBorder="1"/>
    <xf numFmtId="49" fontId="9" fillId="0" borderId="42" xfId="0" applyNumberFormat="1" applyFont="1" applyBorder="1" applyAlignment="1">
      <alignment horizontal="center"/>
    </xf>
    <xf numFmtId="49" fontId="12" fillId="0" borderId="42" xfId="0" applyNumberFormat="1" applyFont="1" applyFill="1" applyBorder="1" applyAlignment="1">
      <alignment horizontal="center" vertical="center" wrapText="1"/>
    </xf>
    <xf numFmtId="4" fontId="9" fillId="0" borderId="43" xfId="0" applyNumberFormat="1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wrapText="1"/>
    </xf>
    <xf numFmtId="49" fontId="9" fillId="0" borderId="42" xfId="0" applyNumberFormat="1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vertical="top" wrapText="1"/>
    </xf>
    <xf numFmtId="49" fontId="9" fillId="0" borderId="45" xfId="0" applyNumberFormat="1" applyFont="1" applyFill="1" applyBorder="1" applyAlignment="1">
      <alignment horizontal="center" vertical="center" wrapText="1"/>
    </xf>
    <xf numFmtId="49" fontId="8" fillId="0" borderId="45" xfId="0" applyNumberFormat="1" applyFont="1" applyFill="1" applyBorder="1" applyAlignment="1">
      <alignment horizontal="center" vertical="center" wrapText="1"/>
    </xf>
    <xf numFmtId="4" fontId="9" fillId="0" borderId="46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Border="1" applyAlignment="1">
      <alignment wrapText="1"/>
    </xf>
    <xf numFmtId="49" fontId="8" fillId="0" borderId="47" xfId="0" applyNumberFormat="1" applyFont="1" applyFill="1" applyBorder="1" applyAlignment="1">
      <alignment horizontal="center" vertical="center" wrapText="1"/>
    </xf>
    <xf numFmtId="0" fontId="12" fillId="0" borderId="48" xfId="0" applyFont="1" applyBorder="1" applyAlignment="1">
      <alignment wrapText="1"/>
    </xf>
    <xf numFmtId="49" fontId="8" fillId="0" borderId="19" xfId="0" applyNumberFormat="1" applyFont="1" applyFill="1" applyBorder="1" applyAlignment="1">
      <alignment horizontal="center" vertical="center" wrapText="1"/>
    </xf>
    <xf numFmtId="4" fontId="8" fillId="7" borderId="49" xfId="0" applyNumberFormat="1" applyFont="1" applyFill="1" applyBorder="1" applyAlignment="1">
      <alignment horizontal="center" vertical="center" wrapText="1"/>
    </xf>
    <xf numFmtId="0" fontId="11" fillId="8" borderId="21" xfId="0" applyFont="1" applyFill="1" applyBorder="1" applyAlignment="1">
      <alignment vertical="top" wrapText="1"/>
    </xf>
    <xf numFmtId="49" fontId="8" fillId="8" borderId="50" xfId="0" applyNumberFormat="1" applyFont="1" applyFill="1" applyBorder="1" applyAlignment="1">
      <alignment horizontal="center"/>
    </xf>
    <xf numFmtId="0" fontId="9" fillId="8" borderId="23" xfId="0" applyFont="1" applyFill="1" applyBorder="1" applyAlignment="1">
      <alignment horizontal="center"/>
    </xf>
    <xf numFmtId="4" fontId="8" fillId="8" borderId="25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left" vertical="center"/>
    </xf>
    <xf numFmtId="0" fontId="11" fillId="0" borderId="41" xfId="0" applyFont="1" applyFill="1" applyBorder="1" applyAlignment="1">
      <alignment vertical="top" wrapText="1"/>
    </xf>
    <xf numFmtId="49" fontId="8" fillId="0" borderId="42" xfId="0" applyNumberFormat="1" applyFont="1" applyFill="1" applyBorder="1" applyAlignment="1">
      <alignment horizontal="center" vertical="center" wrapText="1"/>
    </xf>
    <xf numFmtId="4" fontId="8" fillId="0" borderId="43" xfId="0" applyNumberFormat="1" applyFont="1" applyFill="1" applyBorder="1" applyAlignment="1">
      <alignment horizontal="center" vertical="center"/>
    </xf>
    <xf numFmtId="49" fontId="9" fillId="0" borderId="51" xfId="0" applyNumberFormat="1" applyFont="1" applyFill="1" applyBorder="1" applyAlignment="1">
      <alignment horizontal="center" vertical="center" wrapText="1"/>
    </xf>
    <xf numFmtId="4" fontId="9" fillId="0" borderId="46" xfId="0" applyNumberFormat="1" applyFont="1" applyFill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/>
    </xf>
    <xf numFmtId="0" fontId="12" fillId="0" borderId="44" xfId="0" applyFont="1" applyFill="1" applyBorder="1" applyAlignment="1">
      <alignment vertical="top" wrapText="1"/>
    </xf>
    <xf numFmtId="49" fontId="9" fillId="0" borderId="45" xfId="0" applyNumberFormat="1" applyFont="1" applyBorder="1" applyAlignment="1">
      <alignment horizontal="center"/>
    </xf>
    <xf numFmtId="4" fontId="9" fillId="0" borderId="52" xfId="0" applyNumberFormat="1" applyFont="1" applyFill="1" applyBorder="1" applyAlignment="1">
      <alignment horizontal="center" vertical="center"/>
    </xf>
    <xf numFmtId="0" fontId="9" fillId="0" borderId="53" xfId="1" applyFont="1" applyBorder="1" applyAlignment="1">
      <alignment vertical="top" wrapText="1"/>
    </xf>
    <xf numFmtId="0" fontId="12" fillId="0" borderId="54" xfId="0" applyFont="1" applyBorder="1" applyAlignment="1">
      <alignment wrapText="1"/>
    </xf>
    <xf numFmtId="4" fontId="9" fillId="0" borderId="40" xfId="0" applyNumberFormat="1" applyFont="1" applyBorder="1" applyAlignment="1">
      <alignment horizontal="center" vertical="center"/>
    </xf>
    <xf numFmtId="4" fontId="9" fillId="0" borderId="55" xfId="0" applyNumberFormat="1" applyFont="1" applyFill="1" applyBorder="1" applyAlignment="1">
      <alignment horizontal="center" vertical="center"/>
    </xf>
    <xf numFmtId="0" fontId="12" fillId="0" borderId="56" xfId="0" applyFont="1" applyBorder="1" applyAlignment="1">
      <alignment wrapText="1"/>
    </xf>
    <xf numFmtId="49" fontId="9" fillId="0" borderId="57" xfId="0" applyNumberFormat="1" applyFont="1" applyFill="1" applyBorder="1" applyAlignment="1">
      <alignment horizontal="center" vertical="center" wrapText="1"/>
    </xf>
    <xf numFmtId="49" fontId="9" fillId="0" borderId="58" xfId="0" applyNumberFormat="1" applyFont="1" applyFill="1" applyBorder="1" applyAlignment="1">
      <alignment horizontal="center" vertical="center" wrapText="1"/>
    </xf>
    <xf numFmtId="49" fontId="9" fillId="0" borderId="59" xfId="0" applyNumberFormat="1" applyFont="1" applyFill="1" applyBorder="1" applyAlignment="1">
      <alignment horizontal="center" vertical="center" wrapText="1"/>
    </xf>
    <xf numFmtId="49" fontId="9" fillId="0" borderId="45" xfId="0" applyNumberFormat="1" applyFont="1" applyBorder="1" applyAlignment="1">
      <alignment horizontal="center" vertical="center" wrapText="1"/>
    </xf>
    <xf numFmtId="4" fontId="9" fillId="0" borderId="46" xfId="0" applyNumberFormat="1" applyFont="1" applyBorder="1" applyAlignment="1">
      <alignment horizontal="center" vertical="center"/>
    </xf>
    <xf numFmtId="0" fontId="12" fillId="0" borderId="22" xfId="0" applyFont="1" applyFill="1" applyBorder="1" applyAlignment="1">
      <alignment wrapText="1"/>
    </xf>
    <xf numFmtId="0" fontId="12" fillId="0" borderId="60" xfId="0" applyFont="1" applyBorder="1" applyAlignment="1">
      <alignment wrapText="1"/>
    </xf>
    <xf numFmtId="49" fontId="8" fillId="0" borderId="61" xfId="0" applyNumberFormat="1" applyFont="1" applyFill="1" applyBorder="1" applyAlignment="1">
      <alignment horizontal="center" vertical="center" wrapText="1"/>
    </xf>
    <xf numFmtId="4" fontId="8" fillId="0" borderId="62" xfId="0" applyNumberFormat="1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wrapText="1"/>
    </xf>
    <xf numFmtId="0" fontId="12" fillId="0" borderId="24" xfId="0" applyFont="1" applyFill="1" applyBorder="1"/>
    <xf numFmtId="49" fontId="9" fillId="0" borderId="64" xfId="0" applyNumberFormat="1" applyFont="1" applyFill="1" applyBorder="1" applyAlignment="1">
      <alignment horizontal="center" vertical="center" wrapText="1"/>
    </xf>
    <xf numFmtId="0" fontId="11" fillId="8" borderId="65" xfId="0" applyFont="1" applyFill="1" applyBorder="1" applyAlignment="1">
      <alignment vertical="top" wrapText="1"/>
    </xf>
    <xf numFmtId="49" fontId="8" fillId="8" borderId="66" xfId="0" applyNumberFormat="1" applyFont="1" applyFill="1" applyBorder="1" applyAlignment="1">
      <alignment horizontal="center" vertical="center" wrapText="1"/>
    </xf>
    <xf numFmtId="4" fontId="8" fillId="8" borderId="67" xfId="0" applyNumberFormat="1" applyFont="1" applyFill="1" applyBorder="1" applyAlignment="1">
      <alignment horizontal="center" vertical="center" wrapText="1"/>
    </xf>
    <xf numFmtId="0" fontId="8" fillId="8" borderId="65" xfId="0" applyFont="1" applyFill="1" applyBorder="1"/>
    <xf numFmtId="49" fontId="8" fillId="8" borderId="66" xfId="0" applyNumberFormat="1" applyFont="1" applyFill="1" applyBorder="1" applyAlignment="1">
      <alignment horizontal="center"/>
    </xf>
    <xf numFmtId="0" fontId="8" fillId="8" borderId="66" xfId="0" applyFont="1" applyFill="1" applyBorder="1" applyAlignment="1">
      <alignment horizontal="center"/>
    </xf>
    <xf numFmtId="4" fontId="8" fillId="8" borderId="67" xfId="0" applyNumberFormat="1" applyFont="1" applyFill="1" applyBorder="1" applyAlignment="1">
      <alignment horizontal="center"/>
    </xf>
    <xf numFmtId="0" fontId="7" fillId="0" borderId="49" xfId="0" applyFont="1" applyBorder="1"/>
    <xf numFmtId="0" fontId="9" fillId="4" borderId="53" xfId="0" applyFont="1" applyFill="1" applyBorder="1" applyAlignment="1">
      <alignment wrapText="1"/>
    </xf>
    <xf numFmtId="49" fontId="8" fillId="0" borderId="68" xfId="0" applyNumberFormat="1" applyFont="1" applyBorder="1" applyAlignment="1">
      <alignment wrapText="1"/>
    </xf>
    <xf numFmtId="4" fontId="9" fillId="0" borderId="69" xfId="0" applyNumberFormat="1" applyFont="1" applyFill="1" applyBorder="1" applyAlignment="1">
      <alignment horizontal="center" vertical="center"/>
    </xf>
    <xf numFmtId="49" fontId="9" fillId="0" borderId="70" xfId="0" applyNumberFormat="1" applyFont="1" applyFill="1" applyBorder="1" applyAlignment="1">
      <alignment horizontal="center" vertical="center" wrapText="1"/>
    </xf>
    <xf numFmtId="4" fontId="9" fillId="0" borderId="71" xfId="0" applyNumberFormat="1" applyFont="1" applyFill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 wrapText="1"/>
    </xf>
    <xf numFmtId="0" fontId="9" fillId="0" borderId="72" xfId="0" applyFont="1" applyBorder="1" applyAlignment="1">
      <alignment wrapText="1"/>
    </xf>
    <xf numFmtId="49" fontId="8" fillId="0" borderId="21" xfId="0" applyNumberFormat="1" applyFont="1" applyBorder="1" applyAlignment="1">
      <alignment wrapText="1"/>
    </xf>
    <xf numFmtId="0" fontId="8" fillId="0" borderId="22" xfId="0" applyFont="1" applyBorder="1" applyAlignment="1">
      <alignment horizontal="justify" vertical="center"/>
    </xf>
    <xf numFmtId="49" fontId="12" fillId="0" borderId="21" xfId="0" applyNumberFormat="1" applyFont="1" applyBorder="1" applyAlignment="1">
      <alignment wrapText="1"/>
    </xf>
    <xf numFmtId="0" fontId="9" fillId="0" borderId="44" xfId="0" applyFont="1" applyBorder="1" applyAlignment="1">
      <alignment wrapText="1"/>
    </xf>
    <xf numFmtId="49" fontId="12" fillId="0" borderId="45" xfId="0" applyNumberFormat="1" applyFont="1" applyBorder="1" applyAlignment="1">
      <alignment horizontal="center" vertical="center" wrapText="1"/>
    </xf>
    <xf numFmtId="0" fontId="12" fillId="0" borderId="41" xfId="0" applyFont="1" applyBorder="1" applyAlignment="1">
      <alignment wrapText="1"/>
    </xf>
    <xf numFmtId="49" fontId="12" fillId="0" borderId="23" xfId="0" applyNumberFormat="1" applyFont="1" applyBorder="1" applyAlignment="1">
      <alignment horizontal="center"/>
    </xf>
    <xf numFmtId="0" fontId="12" fillId="0" borderId="72" xfId="0" applyFont="1" applyBorder="1" applyAlignment="1">
      <alignment vertical="top" wrapText="1"/>
    </xf>
    <xf numFmtId="49" fontId="3" fillId="0" borderId="0" xfId="0" applyNumberFormat="1" applyFont="1" applyAlignment="1">
      <alignment horizontal="left" vertical="center" indent="18"/>
    </xf>
    <xf numFmtId="0" fontId="22" fillId="0" borderId="0" xfId="0" applyFont="1" applyAlignment="1">
      <alignment horizontal="left" indent="18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0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55"/>
    </xf>
    <xf numFmtId="0" fontId="22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center" indent="23"/>
    </xf>
    <xf numFmtId="49" fontId="3" fillId="0" borderId="0" xfId="0" applyNumberFormat="1" applyFont="1" applyAlignment="1">
      <alignment horizontal="left" vertical="center" indent="32"/>
    </xf>
    <xf numFmtId="0" fontId="22" fillId="0" borderId="0" xfId="0" applyFont="1" applyAlignment="1">
      <alignment horizontal="left" indent="32"/>
    </xf>
    <xf numFmtId="49" fontId="3" fillId="0" borderId="0" xfId="5" applyNumberFormat="1" applyFont="1" applyAlignment="1">
      <alignment horizontal="left" indent="23"/>
    </xf>
    <xf numFmtId="49" fontId="9" fillId="0" borderId="73" xfId="0" applyNumberFormat="1" applyFont="1" applyFill="1" applyBorder="1" applyAlignment="1">
      <alignment horizontal="center" vertical="center" wrapText="1"/>
    </xf>
    <xf numFmtId="0" fontId="12" fillId="0" borderId="72" xfId="0" applyFont="1" applyFill="1" applyBorder="1" applyAlignment="1">
      <alignment wrapText="1"/>
    </xf>
    <xf numFmtId="0" fontId="9" fillId="0" borderId="54" xfId="0" applyFont="1" applyBorder="1" applyAlignment="1">
      <alignment wrapText="1"/>
    </xf>
    <xf numFmtId="0" fontId="12" fillId="3" borderId="54" xfId="0" applyFont="1" applyFill="1" applyBorder="1" applyAlignment="1">
      <alignment vertical="top" wrapText="1"/>
    </xf>
    <xf numFmtId="0" fontId="12" fillId="0" borderId="28" xfId="1" applyFont="1" applyBorder="1" applyAlignment="1">
      <alignment vertical="top" wrapText="1"/>
    </xf>
    <xf numFmtId="0" fontId="12" fillId="0" borderId="63" xfId="0" applyFont="1" applyBorder="1" applyAlignment="1">
      <alignment wrapText="1"/>
    </xf>
    <xf numFmtId="4" fontId="9" fillId="3" borderId="74" xfId="0" applyNumberFormat="1" applyFont="1" applyFill="1" applyBorder="1" applyAlignment="1">
      <alignment horizontal="center" vertical="center"/>
    </xf>
    <xf numFmtId="49" fontId="9" fillId="3" borderId="23" xfId="0" applyNumberFormat="1" applyFont="1" applyFill="1" applyBorder="1" applyAlignment="1">
      <alignment horizontal="center" vertical="center" wrapText="1"/>
    </xf>
    <xf numFmtId="0" fontId="11" fillId="0" borderId="75" xfId="0" applyFont="1" applyBorder="1" applyAlignment="1">
      <alignment vertical="top" wrapText="1"/>
    </xf>
    <xf numFmtId="49" fontId="8" fillId="0" borderId="76" xfId="0" applyNumberFormat="1" applyFont="1" applyBorder="1" applyAlignment="1">
      <alignment horizontal="center" vertical="center" wrapText="1"/>
    </xf>
    <xf numFmtId="4" fontId="8" fillId="0" borderId="77" xfId="0" applyNumberFormat="1" applyFont="1" applyBorder="1" applyAlignment="1">
      <alignment horizontal="center" vertical="center" wrapText="1"/>
    </xf>
    <xf numFmtId="4" fontId="8" fillId="3" borderId="25" xfId="0" applyNumberFormat="1" applyFont="1" applyFill="1" applyBorder="1" applyAlignment="1">
      <alignment horizontal="center" vertical="center"/>
    </xf>
    <xf numFmtId="4" fontId="9" fillId="3" borderId="25" xfId="0" applyNumberFormat="1" applyFont="1" applyFill="1" applyBorder="1" applyAlignment="1">
      <alignment horizontal="center" vertical="center"/>
    </xf>
    <xf numFmtId="0" fontId="33" fillId="0" borderId="22" xfId="0" applyFont="1" applyBorder="1"/>
    <xf numFmtId="4" fontId="9" fillId="0" borderId="78" xfId="0" applyNumberFormat="1" applyFont="1" applyFill="1" applyBorder="1" applyAlignment="1">
      <alignment horizontal="center" vertical="center"/>
    </xf>
    <xf numFmtId="49" fontId="9" fillId="0" borderId="61" xfId="0" applyNumberFormat="1" applyFont="1" applyFill="1" applyBorder="1" applyAlignment="1">
      <alignment horizontal="center" vertical="center" wrapText="1"/>
    </xf>
    <xf numFmtId="49" fontId="8" fillId="3" borderId="29" xfId="0" applyNumberFormat="1" applyFont="1" applyFill="1" applyBorder="1" applyAlignment="1">
      <alignment horizontal="center" vertical="center" wrapText="1"/>
    </xf>
    <xf numFmtId="4" fontId="9" fillId="3" borderId="30" xfId="0" applyNumberFormat="1" applyFont="1" applyFill="1" applyBorder="1" applyAlignment="1">
      <alignment horizontal="center" vertical="center"/>
    </xf>
    <xf numFmtId="49" fontId="8" fillId="3" borderId="61" xfId="0" applyNumberFormat="1" applyFont="1" applyFill="1" applyBorder="1" applyAlignment="1">
      <alignment horizontal="center" vertical="center" wrapText="1"/>
    </xf>
    <xf numFmtId="0" fontId="11" fillId="0" borderId="79" xfId="0" applyFont="1" applyFill="1" applyBorder="1" applyAlignment="1">
      <alignment vertical="top" wrapText="1"/>
    </xf>
    <xf numFmtId="49" fontId="8" fillId="0" borderId="80" xfId="0" applyNumberFormat="1" applyFont="1" applyFill="1" applyBorder="1" applyAlignment="1">
      <alignment horizontal="center" vertical="center" wrapText="1"/>
    </xf>
    <xf numFmtId="4" fontId="8" fillId="0" borderId="81" xfId="0" applyNumberFormat="1" applyFont="1" applyFill="1" applyBorder="1" applyAlignment="1">
      <alignment horizontal="center" vertical="center"/>
    </xf>
    <xf numFmtId="4" fontId="9" fillId="0" borderId="62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wrapText="1"/>
    </xf>
    <xf numFmtId="49" fontId="8" fillId="0" borderId="82" xfId="0" applyNumberFormat="1" applyFont="1" applyFill="1" applyBorder="1" applyAlignment="1">
      <alignment horizontal="center" vertical="center" wrapText="1"/>
    </xf>
    <xf numFmtId="49" fontId="9" fillId="0" borderId="83" xfId="0" applyNumberFormat="1" applyFont="1" applyFill="1" applyBorder="1" applyAlignment="1">
      <alignment horizontal="center" vertical="center" wrapText="1"/>
    </xf>
    <xf numFmtId="4" fontId="8" fillId="0" borderId="69" xfId="0" applyNumberFormat="1" applyFont="1" applyFill="1" applyBorder="1" applyAlignment="1">
      <alignment horizontal="center" vertical="center"/>
    </xf>
    <xf numFmtId="49" fontId="9" fillId="3" borderId="29" xfId="0" applyNumberFormat="1" applyFont="1" applyFill="1" applyBorder="1" applyAlignment="1">
      <alignment horizontal="center" vertical="center" wrapText="1"/>
    </xf>
    <xf numFmtId="49" fontId="9" fillId="3" borderId="57" xfId="0" applyNumberFormat="1" applyFont="1" applyFill="1" applyBorder="1" applyAlignment="1">
      <alignment horizontal="center" vertical="center" wrapText="1"/>
    </xf>
    <xf numFmtId="0" fontId="8" fillId="0" borderId="72" xfId="0" applyFont="1" applyBorder="1" applyAlignment="1">
      <alignment wrapText="1"/>
    </xf>
    <xf numFmtId="49" fontId="8" fillId="0" borderId="84" xfId="0" applyNumberFormat="1" applyFont="1" applyFill="1" applyBorder="1" applyAlignment="1">
      <alignment horizontal="center" vertical="center" wrapText="1"/>
    </xf>
    <xf numFmtId="49" fontId="8" fillId="0" borderId="31" xfId="0" applyNumberFormat="1" applyFont="1" applyFill="1" applyBorder="1" applyAlignment="1">
      <alignment horizontal="center" vertical="center" wrapText="1"/>
    </xf>
    <xf numFmtId="4" fontId="8" fillId="0" borderId="30" xfId="0" applyNumberFormat="1" applyFont="1" applyFill="1" applyBorder="1" applyAlignment="1">
      <alignment horizontal="center" vertical="center"/>
    </xf>
    <xf numFmtId="0" fontId="11" fillId="0" borderId="85" xfId="0" applyFont="1" applyFill="1" applyBorder="1" applyAlignment="1">
      <alignment vertical="top" wrapText="1"/>
    </xf>
    <xf numFmtId="49" fontId="8" fillId="0" borderId="86" xfId="0" applyNumberFormat="1" applyFont="1" applyFill="1" applyBorder="1" applyAlignment="1">
      <alignment horizontal="center" vertical="center" wrapText="1"/>
    </xf>
    <xf numFmtId="4" fontId="8" fillId="0" borderId="87" xfId="0" applyNumberFormat="1" applyFont="1" applyFill="1" applyBorder="1" applyAlignment="1">
      <alignment horizontal="center" vertical="center"/>
    </xf>
    <xf numFmtId="0" fontId="12" fillId="0" borderId="54" xfId="0" applyFont="1" applyBorder="1" applyAlignment="1">
      <alignment vertical="top" wrapText="1"/>
    </xf>
    <xf numFmtId="0" fontId="11" fillId="9" borderId="34" xfId="0" applyFont="1" applyFill="1" applyBorder="1" applyAlignment="1">
      <alignment vertical="top" wrapText="1"/>
    </xf>
    <xf numFmtId="49" fontId="11" fillId="9" borderId="35" xfId="0" applyNumberFormat="1" applyFont="1" applyFill="1" applyBorder="1" applyAlignment="1">
      <alignment horizontal="center" vertical="center" wrapText="1"/>
    </xf>
    <xf numFmtId="49" fontId="9" fillId="9" borderId="36" xfId="0" applyNumberFormat="1" applyFont="1" applyFill="1" applyBorder="1" applyAlignment="1">
      <alignment horizontal="center" vertical="center" wrapText="1"/>
    </xf>
    <xf numFmtId="4" fontId="8" fillId="9" borderId="37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vertical="top" wrapText="1"/>
    </xf>
    <xf numFmtId="0" fontId="8" fillId="0" borderId="21" xfId="0" applyFont="1" applyFill="1" applyBorder="1" applyAlignment="1">
      <alignment wrapText="1"/>
    </xf>
    <xf numFmtId="0" fontId="9" fillId="0" borderId="21" xfId="0" applyFont="1" applyFill="1" applyBorder="1" applyAlignment="1">
      <alignment vertical="top" wrapText="1"/>
    </xf>
    <xf numFmtId="0" fontId="11" fillId="0" borderId="21" xfId="0" applyFont="1" applyFill="1" applyBorder="1"/>
    <xf numFmtId="0" fontId="11" fillId="0" borderId="21" xfId="0" applyFont="1" applyBorder="1" applyAlignment="1">
      <alignment wrapText="1"/>
    </xf>
    <xf numFmtId="0" fontId="9" fillId="0" borderId="21" xfId="0" applyFont="1" applyBorder="1" applyAlignment="1">
      <alignment horizontal="justify" vertical="center"/>
    </xf>
    <xf numFmtId="0" fontId="9" fillId="0" borderId="21" xfId="1" applyFont="1" applyBorder="1" applyAlignment="1">
      <alignment vertical="top" wrapText="1"/>
    </xf>
    <xf numFmtId="0" fontId="11" fillId="3" borderId="21" xfId="0" applyFont="1" applyFill="1" applyBorder="1" applyAlignment="1">
      <alignment vertical="top" wrapText="1"/>
    </xf>
    <xf numFmtId="0" fontId="33" fillId="0" borderId="21" xfId="0" applyFont="1" applyBorder="1" applyAlignment="1">
      <alignment wrapText="1"/>
    </xf>
    <xf numFmtId="4" fontId="8" fillId="0" borderId="25" xfId="0" applyNumberFormat="1" applyFont="1" applyBorder="1" applyAlignment="1">
      <alignment horizontal="center" vertical="center"/>
    </xf>
    <xf numFmtId="4" fontId="12" fillId="0" borderId="25" xfId="0" applyNumberFormat="1" applyFont="1" applyFill="1" applyBorder="1" applyAlignment="1">
      <alignment horizontal="center" vertical="center"/>
    </xf>
    <xf numFmtId="0" fontId="12" fillId="0" borderId="21" xfId="0" applyFont="1" applyBorder="1"/>
    <xf numFmtId="0" fontId="9" fillId="0" borderId="21" xfId="0" applyFont="1" applyBorder="1" applyAlignment="1">
      <alignment vertical="center" wrapText="1"/>
    </xf>
    <xf numFmtId="0" fontId="9" fillId="0" borderId="21" xfId="0" applyFont="1" applyBorder="1" applyAlignment="1">
      <alignment vertical="top" wrapText="1"/>
    </xf>
    <xf numFmtId="0" fontId="9" fillId="3" borderId="21" xfId="0" applyFont="1" applyFill="1" applyBorder="1" applyAlignment="1">
      <alignment vertical="top" wrapText="1"/>
    </xf>
    <xf numFmtId="0" fontId="11" fillId="0" borderId="21" xfId="0" applyFont="1" applyBorder="1"/>
    <xf numFmtId="0" fontId="11" fillId="9" borderId="88" xfId="0" applyFont="1" applyFill="1" applyBorder="1" applyAlignment="1">
      <alignment vertical="top" wrapText="1"/>
    </xf>
    <xf numFmtId="49" fontId="11" fillId="9" borderId="89" xfId="0" applyNumberFormat="1" applyFont="1" applyFill="1" applyBorder="1" applyAlignment="1">
      <alignment horizontal="center" vertical="center" wrapText="1"/>
    </xf>
    <xf numFmtId="49" fontId="8" fillId="9" borderId="89" xfId="0" applyNumberFormat="1" applyFont="1" applyFill="1" applyBorder="1" applyAlignment="1">
      <alignment horizontal="center" vertical="center" wrapText="1"/>
    </xf>
    <xf numFmtId="4" fontId="8" fillId="9" borderId="90" xfId="0" applyNumberFormat="1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wrapText="1"/>
    </xf>
    <xf numFmtId="49" fontId="8" fillId="5" borderId="27" xfId="0" applyNumberFormat="1" applyFont="1" applyFill="1" applyBorder="1" applyAlignment="1">
      <alignment horizontal="center" wrapText="1"/>
    </xf>
    <xf numFmtId="0" fontId="8" fillId="5" borderId="27" xfId="0" applyFont="1" applyFill="1" applyBorder="1" applyAlignment="1">
      <alignment horizontal="center" wrapText="1"/>
    </xf>
    <xf numFmtId="0" fontId="8" fillId="8" borderId="65" xfId="0" applyFont="1" applyFill="1" applyBorder="1" applyAlignment="1">
      <alignment wrapText="1"/>
    </xf>
    <xf numFmtId="49" fontId="9" fillId="8" borderId="66" xfId="0" applyNumberFormat="1" applyFont="1" applyFill="1" applyBorder="1" applyAlignment="1">
      <alignment horizontal="center" wrapText="1"/>
    </xf>
    <xf numFmtId="0" fontId="9" fillId="8" borderId="66" xfId="0" applyFont="1" applyFill="1" applyBorder="1" applyAlignment="1">
      <alignment horizontal="center" wrapText="1"/>
    </xf>
    <xf numFmtId="4" fontId="8" fillId="8" borderId="67" xfId="0" applyNumberFormat="1" applyFont="1" applyFill="1" applyBorder="1" applyAlignment="1">
      <alignment horizontal="center" wrapText="1"/>
    </xf>
    <xf numFmtId="4" fontId="8" fillId="7" borderId="9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5" applyFont="1" applyAlignment="1">
      <alignment horizontal="left" indent="23"/>
    </xf>
    <xf numFmtId="0" fontId="3" fillId="0" borderId="0" xfId="5" applyFont="1" applyAlignment="1">
      <alignment horizontal="left" indent="32"/>
    </xf>
    <xf numFmtId="0" fontId="3" fillId="0" borderId="0" xfId="6" applyFont="1" applyAlignment="1">
      <alignment horizontal="left" indent="23"/>
    </xf>
    <xf numFmtId="0" fontId="3" fillId="0" borderId="0" xfId="0" applyFont="1" applyAlignment="1">
      <alignment horizontal="left" indent="32"/>
    </xf>
    <xf numFmtId="0" fontId="3" fillId="0" borderId="0" xfId="5" applyFont="1" applyAlignment="1">
      <alignment horizontal="left" indent="18"/>
    </xf>
    <xf numFmtId="0" fontId="3" fillId="0" borderId="0" xfId="6" applyFont="1" applyAlignment="1">
      <alignment horizontal="left" indent="18"/>
    </xf>
    <xf numFmtId="49" fontId="3" fillId="0" borderId="0" xfId="5" applyNumberFormat="1" applyFont="1" applyAlignment="1">
      <alignment horizontal="left" indent="18"/>
    </xf>
    <xf numFmtId="0" fontId="34" fillId="0" borderId="22" xfId="0" applyFont="1" applyBorder="1"/>
    <xf numFmtId="0" fontId="34" fillId="0" borderId="92" xfId="0" applyFont="1" applyBorder="1"/>
    <xf numFmtId="49" fontId="12" fillId="0" borderId="93" xfId="0" applyNumberFormat="1" applyFont="1" applyBorder="1" applyAlignment="1">
      <alignment horizontal="center" vertical="center" wrapText="1"/>
    </xf>
    <xf numFmtId="0" fontId="34" fillId="0" borderId="21" xfId="0" applyFont="1" applyBorder="1"/>
    <xf numFmtId="49" fontId="24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4" fontId="24" fillId="0" borderId="0" xfId="0" applyNumberFormat="1" applyFont="1" applyAlignment="1">
      <alignment horizontal="center" vertical="center"/>
    </xf>
    <xf numFmtId="0" fontId="25" fillId="2" borderId="94" xfId="0" applyFont="1" applyFill="1" applyBorder="1" applyAlignment="1">
      <alignment horizontal="center" vertical="center" wrapText="1"/>
    </xf>
    <xf numFmtId="0" fontId="25" fillId="2" borderId="95" xfId="0" applyFont="1" applyFill="1" applyBorder="1" applyAlignment="1">
      <alignment horizontal="center" vertical="center"/>
    </xf>
    <xf numFmtId="4" fontId="26" fillId="2" borderId="96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5" fillId="0" borderId="70" xfId="0" applyFont="1" applyFill="1" applyBorder="1" applyAlignment="1">
      <alignment vertical="center" wrapText="1"/>
    </xf>
    <xf numFmtId="0" fontId="25" fillId="0" borderId="97" xfId="0" applyFont="1" applyFill="1" applyBorder="1" applyAlignment="1">
      <alignment vertical="center" wrapText="1"/>
    </xf>
    <xf numFmtId="4" fontId="26" fillId="0" borderId="98" xfId="0" applyNumberFormat="1" applyFont="1" applyFill="1" applyBorder="1" applyAlignment="1">
      <alignment horizontal="center" vertical="center" wrapText="1"/>
    </xf>
    <xf numFmtId="0" fontId="25" fillId="0" borderId="58" xfId="0" applyFont="1" applyBorder="1" applyAlignment="1">
      <alignment vertical="center" wrapText="1"/>
    </xf>
    <xf numFmtId="0" fontId="25" fillId="0" borderId="93" xfId="0" applyFont="1" applyBorder="1" applyAlignment="1">
      <alignment vertical="center" wrapText="1"/>
    </xf>
    <xf numFmtId="4" fontId="26" fillId="0" borderId="99" xfId="0" applyNumberFormat="1" applyFont="1" applyFill="1" applyBorder="1" applyAlignment="1">
      <alignment horizontal="center" vertical="center" wrapText="1"/>
    </xf>
    <xf numFmtId="0" fontId="28" fillId="0" borderId="58" xfId="0" applyFont="1" applyBorder="1" applyAlignment="1">
      <alignment vertical="center" wrapText="1"/>
    </xf>
    <xf numFmtId="0" fontId="28" fillId="0" borderId="93" xfId="0" applyFont="1" applyBorder="1" applyAlignment="1">
      <alignment vertical="center" wrapText="1"/>
    </xf>
    <xf numFmtId="4" fontId="24" fillId="0" borderId="99" xfId="0" applyNumberFormat="1" applyFont="1" applyFill="1" applyBorder="1" applyAlignment="1">
      <alignment horizontal="center" vertical="center" wrapText="1"/>
    </xf>
    <xf numFmtId="4" fontId="24" fillId="3" borderId="99" xfId="0" applyNumberFormat="1" applyFont="1" applyFill="1" applyBorder="1" applyAlignment="1">
      <alignment horizontal="center" vertical="center" wrapText="1"/>
    </xf>
    <xf numFmtId="4" fontId="26" fillId="3" borderId="99" xfId="0" applyNumberFormat="1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vertical="center" wrapText="1"/>
    </xf>
    <xf numFmtId="0" fontId="29" fillId="10" borderId="0" xfId="0" applyFont="1" applyFill="1"/>
    <xf numFmtId="0" fontId="28" fillId="0" borderId="93" xfId="0" applyFont="1" applyBorder="1" applyAlignment="1">
      <alignment horizontal="left" vertical="center" wrapText="1"/>
    </xf>
    <xf numFmtId="0" fontId="28" fillId="0" borderId="100" xfId="0" applyFont="1" applyBorder="1" applyAlignment="1">
      <alignment vertical="center" wrapText="1"/>
    </xf>
    <xf numFmtId="0" fontId="28" fillId="0" borderId="100" xfId="0" applyFont="1" applyFill="1" applyBorder="1" applyAlignment="1">
      <alignment vertical="center" wrapText="1"/>
    </xf>
    <xf numFmtId="0" fontId="28" fillId="3" borderId="58" xfId="0" applyFont="1" applyFill="1" applyBorder="1" applyAlignment="1">
      <alignment vertical="center" wrapText="1"/>
    </xf>
    <xf numFmtId="0" fontId="28" fillId="3" borderId="100" xfId="0" applyFont="1" applyFill="1" applyBorder="1" applyAlignment="1">
      <alignment vertical="center" wrapText="1"/>
    </xf>
    <xf numFmtId="49" fontId="25" fillId="4" borderId="58" xfId="0" applyNumberFormat="1" applyFont="1" applyFill="1" applyBorder="1" applyAlignment="1">
      <alignment horizontal="left" wrapText="1"/>
    </xf>
    <xf numFmtId="49" fontId="25" fillId="4" borderId="18" xfId="0" applyNumberFormat="1" applyFont="1" applyFill="1" applyBorder="1" applyAlignment="1">
      <alignment horizontal="left" wrapText="1"/>
    </xf>
    <xf numFmtId="49" fontId="28" fillId="4" borderId="58" xfId="0" applyNumberFormat="1" applyFont="1" applyFill="1" applyBorder="1" applyAlignment="1">
      <alignment horizontal="left" wrapText="1"/>
    </xf>
    <xf numFmtId="49" fontId="28" fillId="4" borderId="18" xfId="0" applyNumberFormat="1" applyFont="1" applyFill="1" applyBorder="1" applyAlignment="1">
      <alignment horizontal="left" wrapText="1"/>
    </xf>
    <xf numFmtId="0" fontId="28" fillId="0" borderId="0" xfId="0" applyFont="1" applyBorder="1" applyAlignment="1">
      <alignment wrapText="1"/>
    </xf>
    <xf numFmtId="49" fontId="28" fillId="4" borderId="100" xfId="0" applyNumberFormat="1" applyFont="1" applyFill="1" applyBorder="1" applyAlignment="1">
      <alignment horizontal="left" wrapText="1"/>
    </xf>
    <xf numFmtId="0" fontId="25" fillId="3" borderId="100" xfId="0" applyFont="1" applyFill="1" applyBorder="1" applyAlignment="1">
      <alignment vertical="center" wrapText="1"/>
    </xf>
    <xf numFmtId="49" fontId="25" fillId="4" borderId="100" xfId="0" applyNumberFormat="1" applyFont="1" applyFill="1" applyBorder="1" applyAlignment="1">
      <alignment horizontal="left" wrapText="1"/>
    </xf>
    <xf numFmtId="0" fontId="35" fillId="0" borderId="58" xfId="0" applyFont="1" applyBorder="1" applyAlignment="1">
      <alignment vertical="center" wrapText="1"/>
    </xf>
    <xf numFmtId="0" fontId="25" fillId="0" borderId="18" xfId="0" applyNumberFormat="1" applyFont="1" applyBorder="1" applyAlignment="1">
      <alignment horizontal="justify" vertical="top" wrapText="1"/>
    </xf>
    <xf numFmtId="0" fontId="25" fillId="0" borderId="73" xfId="0" applyFont="1" applyBorder="1" applyAlignment="1">
      <alignment vertical="center" wrapText="1"/>
    </xf>
    <xf numFmtId="0" fontId="28" fillId="0" borderId="101" xfId="0" applyFont="1" applyBorder="1" applyAlignment="1">
      <alignment vertical="center" wrapText="1"/>
    </xf>
    <xf numFmtId="0" fontId="28" fillId="0" borderId="23" xfId="0" applyFont="1" applyBorder="1" applyAlignment="1">
      <alignment wrapText="1"/>
    </xf>
    <xf numFmtId="4" fontId="24" fillId="0" borderId="102" xfId="0" applyNumberFormat="1" applyFont="1" applyFill="1" applyBorder="1" applyAlignment="1">
      <alignment horizontal="center" vertical="center" wrapText="1"/>
    </xf>
    <xf numFmtId="0" fontId="28" fillId="0" borderId="73" xfId="0" applyFont="1" applyBorder="1" applyAlignment="1">
      <alignment vertical="center" wrapText="1"/>
    </xf>
    <xf numFmtId="0" fontId="28" fillId="0" borderId="101" xfId="0" applyFont="1" applyFill="1" applyBorder="1" applyAlignment="1">
      <alignment vertical="center" wrapText="1"/>
    </xf>
    <xf numFmtId="0" fontId="27" fillId="0" borderId="0" xfId="0" applyFont="1" applyFill="1"/>
    <xf numFmtId="0" fontId="25" fillId="0" borderId="101" xfId="0" applyFont="1" applyBorder="1" applyAlignment="1">
      <alignment vertical="center" wrapText="1"/>
    </xf>
    <xf numFmtId="0" fontId="25" fillId="0" borderId="23" xfId="0" applyFont="1" applyBorder="1" applyAlignment="1">
      <alignment wrapText="1"/>
    </xf>
    <xf numFmtId="4" fontId="26" fillId="0" borderId="102" xfId="0" applyNumberFormat="1" applyFont="1" applyFill="1" applyBorder="1" applyAlignment="1">
      <alignment horizontal="center" vertical="center" wrapText="1"/>
    </xf>
    <xf numFmtId="0" fontId="28" fillId="0" borderId="97" xfId="0" applyFont="1" applyBorder="1" applyAlignment="1">
      <alignment wrapText="1"/>
    </xf>
    <xf numFmtId="0" fontId="28" fillId="0" borderId="93" xfId="0" applyFont="1" applyBorder="1" applyAlignment="1">
      <alignment wrapText="1"/>
    </xf>
    <xf numFmtId="49" fontId="28" fillId="0" borderId="58" xfId="0" applyNumberFormat="1" applyFont="1" applyBorder="1" applyAlignment="1">
      <alignment vertical="center" wrapText="1"/>
    </xf>
    <xf numFmtId="0" fontId="28" fillId="0" borderId="58" xfId="0" applyFont="1" applyBorder="1" applyAlignment="1">
      <alignment horizontal="left" vertical="top" wrapText="1"/>
    </xf>
    <xf numFmtId="0" fontId="28" fillId="0" borderId="19" xfId="0" applyFont="1" applyBorder="1" applyAlignment="1">
      <alignment vertical="center" wrapText="1"/>
    </xf>
    <xf numFmtId="0" fontId="30" fillId="0" borderId="0" xfId="0" applyFont="1"/>
    <xf numFmtId="0" fontId="25" fillId="0" borderId="58" xfId="0" applyFont="1" applyFill="1" applyBorder="1" applyAlignment="1">
      <alignment vertical="center" wrapText="1"/>
    </xf>
    <xf numFmtId="0" fontId="25" fillId="0" borderId="18" xfId="0" applyFont="1" applyFill="1" applyBorder="1" applyAlignment="1">
      <alignment wrapText="1"/>
    </xf>
    <xf numFmtId="0" fontId="28" fillId="0" borderId="0" xfId="0" applyFont="1" applyFill="1"/>
    <xf numFmtId="49" fontId="28" fillId="0" borderId="58" xfId="0" applyNumberFormat="1" applyFont="1" applyFill="1" applyBorder="1" applyAlignment="1">
      <alignment horizontal="left" vertical="center"/>
    </xf>
    <xf numFmtId="0" fontId="28" fillId="0" borderId="18" xfId="0" applyFont="1" applyFill="1" applyBorder="1" applyAlignment="1">
      <alignment wrapText="1"/>
    </xf>
    <xf numFmtId="0" fontId="25" fillId="0" borderId="0" xfId="0" applyFont="1" applyBorder="1"/>
    <xf numFmtId="0" fontId="28" fillId="0" borderId="103" xfId="0" applyFont="1" applyBorder="1" applyAlignment="1">
      <alignment vertical="center" wrapText="1"/>
    </xf>
    <xf numFmtId="0" fontId="28" fillId="0" borderId="104" xfId="0" applyFont="1" applyBorder="1" applyAlignment="1">
      <alignment wrapText="1"/>
    </xf>
    <xf numFmtId="4" fontId="28" fillId="0" borderId="99" xfId="0" applyNumberFormat="1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left" vertical="center" wrapText="1"/>
    </xf>
    <xf numFmtId="0" fontId="28" fillId="0" borderId="18" xfId="0" applyFont="1" applyBorder="1" applyAlignment="1">
      <alignment wrapText="1"/>
    </xf>
    <xf numFmtId="2" fontId="28" fillId="0" borderId="18" xfId="0" applyNumberFormat="1" applyFont="1" applyBorder="1" applyAlignment="1">
      <alignment wrapText="1"/>
    </xf>
    <xf numFmtId="0" fontId="28" fillId="0" borderId="70" xfId="0" applyFont="1" applyBorder="1" applyAlignment="1">
      <alignment vertical="center" wrapText="1"/>
    </xf>
    <xf numFmtId="4" fontId="24" fillId="0" borderId="98" xfId="0" applyNumberFormat="1" applyFont="1" applyFill="1" applyBorder="1" applyAlignment="1">
      <alignment horizontal="center" vertical="center" wrapText="1"/>
    </xf>
    <xf numFmtId="0" fontId="28" fillId="0" borderId="105" xfId="0" applyFont="1" applyBorder="1" applyAlignment="1">
      <alignment vertical="center" wrapText="1"/>
    </xf>
    <xf numFmtId="0" fontId="25" fillId="0" borderId="23" xfId="0" applyFont="1" applyBorder="1" applyAlignment="1">
      <alignment vertical="center" wrapText="1"/>
    </xf>
    <xf numFmtId="4" fontId="26" fillId="0" borderId="106" xfId="0" applyNumberFormat="1" applyFont="1" applyFill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/>
    </xf>
    <xf numFmtId="0" fontId="28" fillId="0" borderId="0" xfId="0" applyFont="1" applyAlignment="1">
      <alignment wrapText="1"/>
    </xf>
    <xf numFmtId="4" fontId="24" fillId="0" borderId="23" xfId="0" applyNumberFormat="1" applyFont="1" applyFill="1" applyBorder="1" applyAlignment="1">
      <alignment horizontal="center" vertical="center" wrapText="1"/>
    </xf>
    <xf numFmtId="0" fontId="28" fillId="0" borderId="23" xfId="0" applyFont="1" applyBorder="1" applyAlignment="1">
      <alignment vertical="center" wrapText="1"/>
    </xf>
    <xf numFmtId="4" fontId="24" fillId="0" borderId="107" xfId="0" applyNumberFormat="1" applyFont="1" applyFill="1" applyBorder="1" applyAlignment="1">
      <alignment horizontal="center" vertical="center" wrapText="1"/>
    </xf>
    <xf numFmtId="0" fontId="28" fillId="0" borderId="108" xfId="0" applyFont="1" applyBorder="1" applyAlignment="1">
      <alignment vertical="center" wrapText="1"/>
    </xf>
    <xf numFmtId="0" fontId="28" fillId="0" borderId="29" xfId="0" applyFont="1" applyBorder="1" applyAlignment="1">
      <alignment wrapText="1"/>
    </xf>
    <xf numFmtId="0" fontId="25" fillId="0" borderId="109" xfId="0" applyFont="1" applyBorder="1" applyAlignment="1">
      <alignment vertical="center" wrapText="1"/>
    </xf>
    <xf numFmtId="0" fontId="25" fillId="0" borderId="29" xfId="0" applyFont="1" applyBorder="1" applyAlignment="1">
      <alignment wrapText="1"/>
    </xf>
    <xf numFmtId="0" fontId="28" fillId="0" borderId="110" xfId="0" applyFont="1" applyBorder="1" applyAlignment="1">
      <alignment vertical="center" wrapText="1"/>
    </xf>
    <xf numFmtId="4" fontId="24" fillId="0" borderId="106" xfId="0" applyNumberFormat="1" applyFont="1" applyFill="1" applyBorder="1" applyAlignment="1">
      <alignment horizontal="center" vertical="center" wrapText="1"/>
    </xf>
    <xf numFmtId="4" fontId="26" fillId="0" borderId="23" xfId="0" applyNumberFormat="1" applyFont="1" applyFill="1" applyBorder="1" applyAlignment="1">
      <alignment horizontal="center" vertical="center" wrapText="1"/>
    </xf>
    <xf numFmtId="0" fontId="28" fillId="0" borderId="23" xfId="0" applyFont="1" applyBorder="1" applyAlignment="1">
      <alignment horizontal="justify" vertical="top"/>
    </xf>
    <xf numFmtId="0" fontId="28" fillId="0" borderId="97" xfId="0" applyFont="1" applyBorder="1" applyAlignment="1">
      <alignment vertical="center" wrapText="1"/>
    </xf>
    <xf numFmtId="0" fontId="28" fillId="0" borderId="18" xfId="0" applyFont="1" applyFill="1" applyBorder="1" applyAlignment="1">
      <alignment vertical="center" wrapText="1"/>
    </xf>
    <xf numFmtId="0" fontId="28" fillId="0" borderId="58" xfId="0" applyFont="1" applyFill="1" applyBorder="1" applyAlignment="1">
      <alignment vertical="center" wrapText="1"/>
    </xf>
    <xf numFmtId="0" fontId="28" fillId="0" borderId="93" xfId="0" applyFont="1" applyFill="1" applyBorder="1" applyAlignment="1">
      <alignment vertical="center" wrapText="1"/>
    </xf>
    <xf numFmtId="0" fontId="28" fillId="0" borderId="104" xfId="0" applyFont="1" applyBorder="1" applyAlignment="1">
      <alignment vertical="center" wrapText="1"/>
    </xf>
    <xf numFmtId="0" fontId="25" fillId="0" borderId="0" xfId="0" applyFont="1" applyAlignment="1">
      <alignment wrapText="1"/>
    </xf>
    <xf numFmtId="4" fontId="24" fillId="0" borderId="111" xfId="0" applyNumberFormat="1" applyFont="1" applyFill="1" applyBorder="1" applyAlignment="1">
      <alignment horizontal="center" vertical="center" wrapText="1"/>
    </xf>
    <xf numFmtId="0" fontId="25" fillId="9" borderId="112" xfId="0" applyFont="1" applyFill="1" applyBorder="1" applyAlignment="1">
      <alignment vertical="center" wrapText="1"/>
    </xf>
    <xf numFmtId="0" fontId="25" fillId="9" borderId="113" xfId="0" applyFont="1" applyFill="1" applyBorder="1" applyAlignment="1">
      <alignment vertical="center" wrapText="1"/>
    </xf>
    <xf numFmtId="4" fontId="26" fillId="9" borderId="114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4" fontId="24" fillId="0" borderId="0" xfId="0" applyNumberFormat="1" applyFont="1" applyBorder="1" applyAlignment="1">
      <alignment horizontal="center" vertical="center" wrapText="1"/>
    </xf>
    <xf numFmtId="4" fontId="26" fillId="0" borderId="0" xfId="0" applyNumberFormat="1" applyFont="1" applyBorder="1" applyAlignment="1">
      <alignment horizontal="center" vertical="center" wrapText="1"/>
    </xf>
    <xf numFmtId="9" fontId="27" fillId="0" borderId="0" xfId="0" applyNumberFormat="1" applyFont="1" applyAlignment="1">
      <alignment vertical="center"/>
    </xf>
    <xf numFmtId="4" fontId="31" fillId="0" borderId="0" xfId="0" applyNumberFormat="1" applyFont="1" applyAlignment="1">
      <alignment horizontal="center" vertical="center"/>
    </xf>
    <xf numFmtId="0" fontId="28" fillId="0" borderId="0" xfId="0" applyFont="1"/>
    <xf numFmtId="0" fontId="28" fillId="0" borderId="42" xfId="0" applyFont="1" applyBorder="1"/>
    <xf numFmtId="0" fontId="33" fillId="0" borderId="22" xfId="0" applyFont="1" applyBorder="1" applyAlignment="1">
      <alignment wrapText="1"/>
    </xf>
    <xf numFmtId="0" fontId="25" fillId="0" borderId="110" xfId="0" applyFont="1" applyBorder="1" applyAlignment="1">
      <alignment vertical="center" wrapText="1"/>
    </xf>
    <xf numFmtId="0" fontId="25" fillId="0" borderId="57" xfId="0" applyFont="1" applyBorder="1" applyAlignment="1">
      <alignment wrapText="1"/>
    </xf>
    <xf numFmtId="49" fontId="9" fillId="0" borderId="54" xfId="0" applyNumberFormat="1" applyFont="1" applyBorder="1" applyAlignment="1">
      <alignment wrapText="1"/>
    </xf>
    <xf numFmtId="0" fontId="25" fillId="0" borderId="23" xfId="0" applyFont="1" applyBorder="1"/>
    <xf numFmtId="0" fontId="27" fillId="0" borderId="0" xfId="0" applyFont="1" applyAlignment="1">
      <alignment wrapText="1"/>
    </xf>
    <xf numFmtId="0" fontId="22" fillId="0" borderId="0" xfId="0" applyFont="1" applyAlignment="1">
      <alignment wrapText="1"/>
    </xf>
    <xf numFmtId="49" fontId="12" fillId="3" borderId="23" xfId="0" applyNumberFormat="1" applyFont="1" applyFill="1" applyBorder="1" applyAlignment="1">
      <alignment horizontal="center" vertical="center" wrapText="1"/>
    </xf>
    <xf numFmtId="49" fontId="8" fillId="0" borderId="64" xfId="0" applyNumberFormat="1" applyFont="1" applyBorder="1" applyAlignment="1">
      <alignment horizontal="center" vertical="center" wrapText="1"/>
    </xf>
    <xf numFmtId="49" fontId="11" fillId="0" borderId="64" xfId="0" applyNumberFormat="1" applyFont="1" applyBorder="1" applyAlignment="1">
      <alignment horizontal="center" vertical="center" wrapText="1"/>
    </xf>
    <xf numFmtId="4" fontId="8" fillId="0" borderId="39" xfId="0" applyNumberFormat="1" applyFont="1" applyFill="1" applyBorder="1" applyAlignment="1">
      <alignment horizontal="center" vertical="center"/>
    </xf>
    <xf numFmtId="49" fontId="9" fillId="0" borderId="10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49" fontId="2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wrapText="1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Alignment="1"/>
    <xf numFmtId="0" fontId="8" fillId="4" borderId="0" xfId="0" applyFont="1" applyFill="1" applyAlignment="1">
      <alignment horizontal="center"/>
    </xf>
    <xf numFmtId="0" fontId="3" fillId="0" borderId="18" xfId="0" applyFont="1" applyBorder="1" applyAlignment="1">
      <alignment horizontal="center" wrapText="1"/>
    </xf>
    <xf numFmtId="49" fontId="7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41;&#1102;&#1076;&#1078;&#1077;&#1090;%202019/&#1057;&#1045;&#1057;&#1057;&#1048;&#1071;%20&#1042;%202019%20&#1075;&#1086;&#1076;&#1091;/&#1080;&#1102;&#1083;&#1100;/&#1055;&#1088;&#1080;&#1083;.%20%20&#1082;%20&#1088;&#1077;&#1096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. 2019"/>
      <sheetName val="Доходы 2019"/>
      <sheetName val="Вед.2019"/>
      <sheetName val="Ф2019"/>
      <sheetName val="МЦП по ЦСР - 2019"/>
      <sheetName val="кредиты"/>
    </sheetNames>
    <sheetDataSet>
      <sheetData sheetId="0"/>
      <sheetData sheetId="1"/>
      <sheetData sheetId="2">
        <row r="42">
          <cell r="G42">
            <v>25000</v>
          </cell>
        </row>
      </sheetData>
      <sheetData sheetId="3">
        <row r="1">
          <cell r="A1" t="str">
            <v xml:space="preserve">             Приложение 10</v>
          </cell>
        </row>
        <row r="2">
          <cell r="A2" t="str">
            <v xml:space="preserve">             к Решению Совета депутатов Солнечного сельсовета </v>
          </cell>
        </row>
        <row r="3">
          <cell r="A3" t="str">
            <v xml:space="preserve">             Усть-Абаканского района  Республики Хакасия</v>
          </cell>
        </row>
        <row r="4">
          <cell r="A4" t="str">
            <v xml:space="preserve">             "О внесении изменений в Решение Совета депутатов </v>
          </cell>
        </row>
        <row r="5">
          <cell r="A5" t="str">
            <v xml:space="preserve">              Солнечного сельсовета от 19.12.2018г.  № 93</v>
          </cell>
        </row>
        <row r="6">
          <cell r="A6" t="str">
            <v xml:space="preserve">             "О местном бюджете муниципального  образования </v>
          </cell>
        </row>
        <row r="7">
          <cell r="A7" t="str">
            <v xml:space="preserve">               Солнечный сельсовет  Усть-Абаканского района  Республики</v>
          </cell>
        </row>
        <row r="8">
          <cell r="A8" t="str">
            <v xml:space="preserve">               Хакасия на 2019 год и плановый период 2020 и 2021 годов",</v>
          </cell>
        </row>
        <row r="9">
          <cell r="A9" t="str">
            <v xml:space="preserve">               приложение 3</v>
          </cell>
        </row>
        <row r="10">
          <cell r="A10" t="str">
            <v xml:space="preserve">               от " 17 " июля  2019г. № 108</v>
          </cell>
        </row>
        <row r="12">
          <cell r="A12" t="str">
            <v>Распределение бюджетных ассигнований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на 2019 год</v>
          </cell>
        </row>
        <row r="13">
          <cell r="A13" t="str">
            <v xml:space="preserve"> </v>
          </cell>
        </row>
        <row r="14">
          <cell r="B14" t="str">
            <v xml:space="preserve"> </v>
          </cell>
        </row>
        <row r="15">
          <cell r="A15" t="str">
            <v>Наименование</v>
          </cell>
          <cell r="B15" t="str">
            <v>Рз</v>
          </cell>
          <cell r="C15" t="str">
            <v>ПР</v>
          </cell>
        </row>
        <row r="16">
          <cell r="A16" t="str">
            <v>Общегосударственные вопросы</v>
          </cell>
          <cell r="B16" t="str">
            <v>01</v>
          </cell>
        </row>
        <row r="17">
          <cell r="A17" t="str">
            <v>Функционирование высшего должностного лица  субъекта Российской Федерации и муниципального образования</v>
          </cell>
          <cell r="B17" t="str">
            <v>01</v>
          </cell>
          <cell r="C17" t="str">
            <v>02</v>
          </cell>
        </row>
        <row r="18">
          <cell r="A18" t="str">
            <v>Функционирование законодательных (представительных) органов государственной власти и представительных органов муниципальных образований</v>
          </cell>
          <cell r="B18" t="str">
            <v>01</v>
          </cell>
          <cell r="C18" t="str">
            <v>03</v>
          </cell>
        </row>
        <row r="19">
          <cell r="A19" t="str">
            <v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v>
          </cell>
          <cell r="B19" t="str">
            <v>01</v>
          </cell>
          <cell r="C19" t="str">
            <v>04</v>
          </cell>
        </row>
        <row r="20">
          <cell r="A20" t="str">
            <v>Резервные фонды</v>
          </cell>
          <cell r="B20" t="str">
            <v>01</v>
          </cell>
          <cell r="C20" t="str">
            <v>11</v>
          </cell>
        </row>
        <row r="21">
          <cell r="A21" t="str">
            <v>Другие общегосударственные вопросы</v>
          </cell>
          <cell r="B21" t="str">
            <v>01</v>
          </cell>
          <cell r="C21" t="str">
            <v>13</v>
          </cell>
        </row>
        <row r="22">
          <cell r="A22" t="str">
            <v>Национальная оборона</v>
          </cell>
          <cell r="B22" t="str">
            <v>02</v>
          </cell>
        </row>
        <row r="23">
          <cell r="A23" t="str">
            <v>Мобилизационная и вневойсковая подготовка</v>
          </cell>
          <cell r="B23" t="str">
            <v>02</v>
          </cell>
          <cell r="C23" t="str">
            <v>03</v>
          </cell>
        </row>
        <row r="24">
          <cell r="A24" t="str">
            <v>Национальная безопасность и правоохранительная деятельность</v>
          </cell>
          <cell r="B24" t="str">
            <v>03</v>
          </cell>
        </row>
        <row r="25">
          <cell r="A25" t="str">
            <v>Органы внутренних дел</v>
          </cell>
          <cell r="B25" t="str">
            <v>03</v>
          </cell>
          <cell r="C25" t="str">
            <v>02</v>
          </cell>
        </row>
        <row r="26">
          <cell r="A26" t="str">
            <v>Обеспечение пожарной безопасности</v>
          </cell>
          <cell r="B26" t="str">
            <v>03</v>
          </cell>
          <cell r="C26" t="str">
            <v>10</v>
          </cell>
        </row>
        <row r="27">
          <cell r="A27" t="str">
            <v>Национальная экономика</v>
          </cell>
          <cell r="B27" t="str">
            <v>04</v>
          </cell>
        </row>
        <row r="28">
          <cell r="A28" t="str">
            <v>Дорожное хозяйство (дорожные фонды)</v>
          </cell>
          <cell r="B28" t="str">
            <v>04</v>
          </cell>
          <cell r="C28" t="str">
            <v>09</v>
          </cell>
        </row>
        <row r="29">
          <cell r="A29" t="str">
            <v>Жилищно-коммунальное хозяйство</v>
          </cell>
          <cell r="B29" t="str">
            <v>05</v>
          </cell>
        </row>
        <row r="30">
          <cell r="A30" t="str">
            <v>Жилищное хозяйство</v>
          </cell>
          <cell r="B30" t="str">
            <v>05</v>
          </cell>
          <cell r="C30" t="str">
            <v>01</v>
          </cell>
        </row>
        <row r="31">
          <cell r="A31" t="str">
            <v>Коммунальное хозяйство</v>
          </cell>
          <cell r="B31" t="str">
            <v>05</v>
          </cell>
          <cell r="C31" t="str">
            <v>02</v>
          </cell>
        </row>
        <row r="32">
          <cell r="A32" t="str">
            <v>Благоустройство</v>
          </cell>
          <cell r="B32" t="str">
            <v>05</v>
          </cell>
          <cell r="C32" t="str">
            <v>03</v>
          </cell>
        </row>
        <row r="33">
          <cell r="A33" t="str">
            <v>Другие вопросы в области жилищно-коммунального хозяйства</v>
          </cell>
          <cell r="B33" t="str">
            <v>05</v>
          </cell>
          <cell r="C33" t="str">
            <v>05</v>
          </cell>
        </row>
        <row r="34">
          <cell r="A34" t="str">
            <v>Культура, кинематография</v>
          </cell>
          <cell r="B34" t="str">
            <v>08</v>
          </cell>
        </row>
        <row r="35">
          <cell r="A35" t="str">
            <v>Культура</v>
          </cell>
          <cell r="B35" t="str">
            <v>08</v>
          </cell>
          <cell r="C35" t="str">
            <v>01</v>
          </cell>
        </row>
        <row r="36">
          <cell r="A36" t="str">
            <v xml:space="preserve">Другие вопросы в области культуры, кинематографии </v>
          </cell>
          <cell r="B36" t="str">
            <v>08</v>
          </cell>
          <cell r="C36" t="str">
            <v>04</v>
          </cell>
        </row>
        <row r="37">
          <cell r="A37" t="str">
            <v>Здравоохранение</v>
          </cell>
          <cell r="B37" t="str">
            <v>09</v>
          </cell>
        </row>
        <row r="38">
          <cell r="A38" t="str">
            <v>Другие вопросы в области здравоохранения</v>
          </cell>
          <cell r="B38" t="str">
            <v>09</v>
          </cell>
          <cell r="C38" t="str">
            <v>09</v>
          </cell>
        </row>
        <row r="39">
          <cell r="A39" t="str">
            <v>Социальная политика</v>
          </cell>
          <cell r="B39" t="str">
            <v>10</v>
          </cell>
        </row>
        <row r="40">
          <cell r="A40" t="str">
            <v>Пенсионное обеспечение</v>
          </cell>
          <cell r="B40" t="str">
            <v>10</v>
          </cell>
          <cell r="C40" t="str">
            <v>01</v>
          </cell>
        </row>
        <row r="41">
          <cell r="A41" t="str">
            <v>Социальное обеспечение населения</v>
          </cell>
          <cell r="B41" t="str">
            <v>10</v>
          </cell>
          <cell r="C41" t="str">
            <v>03</v>
          </cell>
        </row>
        <row r="42">
          <cell r="A42" t="str">
            <v xml:space="preserve">Физическая культура и спорт </v>
          </cell>
          <cell r="B42" t="str">
            <v>11</v>
          </cell>
        </row>
        <row r="43">
          <cell r="A43" t="str">
            <v>Физическая культура</v>
          </cell>
          <cell r="B43" t="str">
            <v>11</v>
          </cell>
          <cell r="C43" t="str">
            <v>01</v>
          </cell>
        </row>
        <row r="44">
          <cell r="A44" t="str">
            <v>Всего</v>
          </cell>
        </row>
      </sheetData>
      <sheetData sheetId="4"/>
      <sheetData sheetId="5">
        <row r="1">
          <cell r="A1" t="str">
            <v xml:space="preserve"> </v>
          </cell>
          <cell r="B1" t="str">
            <v xml:space="preserve">                                           Приложение 8</v>
          </cell>
        </row>
        <row r="2">
          <cell r="B2" t="str">
            <v xml:space="preserve">                                           к   Решению Совета депутатов муниципального образования</v>
          </cell>
        </row>
        <row r="3">
          <cell r="B3" t="str">
            <v xml:space="preserve">                                           Усть-Абаканский район "О внесении изменений в решение Совета</v>
          </cell>
        </row>
        <row r="4">
          <cell r="B4" t="str">
            <v xml:space="preserve">                                           депутатов  муниципального образования Усть-Абаканский район </v>
          </cell>
        </row>
        <row r="5">
          <cell r="B5" t="str">
            <v xml:space="preserve">                                           от 24.12.2010 г. № 104 " О бюджете муниципального образования   </v>
          </cell>
        </row>
        <row r="6">
          <cell r="B6" t="str">
            <v xml:space="preserve">                                           Усть- Абаканский район  Республики Хакасия на 2011 год", приложение 10</v>
          </cell>
        </row>
        <row r="7">
          <cell r="B7" t="str">
            <v xml:space="preserve">                                           "29" июля 2011 года №____________</v>
          </cell>
        </row>
        <row r="13">
          <cell r="A13" t="str">
            <v>Программа внутренних заимствований</v>
          </cell>
        </row>
        <row r="14">
          <cell r="A14" t="str">
            <v>муниципального образования Усть-Абаканский район</v>
          </cell>
        </row>
        <row r="15">
          <cell r="A15" t="str">
            <v>на 2011 год</v>
          </cell>
        </row>
        <row r="19">
          <cell r="A19" t="str">
            <v>№ п/п</v>
          </cell>
          <cell r="B19" t="str">
            <v xml:space="preserve">Виды источников </v>
          </cell>
          <cell r="C19" t="str">
            <v>Сумма (рублей)</v>
          </cell>
        </row>
        <row r="20">
          <cell r="A20" t="str">
            <v>1.</v>
          </cell>
          <cell r="B20" t="str">
            <v>Кредиты кредитных организаций в валюте Российской Федерации</v>
          </cell>
          <cell r="C20">
            <v>5340000</v>
          </cell>
        </row>
        <row r="21">
          <cell r="B21" t="str">
            <v>в том числе:</v>
          </cell>
        </row>
        <row r="22">
          <cell r="B22" t="str">
            <v>Получение кредитов от кредитных ораганизаций бюджетом муниципального района в валюте Российской Федерации</v>
          </cell>
          <cell r="C22">
            <v>5500000</v>
          </cell>
        </row>
        <row r="23">
          <cell r="B23" t="str">
            <v>Погашение кредитов, предоставляемых кредитными организациями бюджету муниципального района в валюте Российской Федерации</v>
          </cell>
          <cell r="C23">
            <v>160000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view="pageBreakPreview" topLeftCell="A7" zoomScaleNormal="80" workbookViewId="0">
      <selection activeCell="B38" sqref="B38"/>
    </sheetView>
  </sheetViews>
  <sheetFormatPr defaultRowHeight="12.75"/>
  <cols>
    <col min="1" max="1" width="37" customWidth="1"/>
    <col min="2" max="2" width="58.42578125" customWidth="1"/>
    <col min="3" max="3" width="36.85546875" style="1" customWidth="1"/>
    <col min="4" max="4" width="0" hidden="1" customWidth="1"/>
    <col min="5" max="5" width="8.85546875" hidden="1" customWidth="1"/>
    <col min="6" max="6" width="0" hidden="1" customWidth="1"/>
  </cols>
  <sheetData>
    <row r="1" spans="1:6" ht="12.4" customHeight="1">
      <c r="B1" s="2"/>
      <c r="C1" s="3"/>
    </row>
    <row r="2" spans="1:6" ht="17.25" customHeight="1">
      <c r="B2" s="260" t="s">
        <v>348</v>
      </c>
      <c r="C2" s="260"/>
    </row>
    <row r="3" spans="1:6" ht="18" customHeight="1">
      <c r="B3" s="346" t="s">
        <v>335</v>
      </c>
      <c r="C3" s="261"/>
    </row>
    <row r="4" spans="1:6" ht="18" customHeight="1">
      <c r="B4" s="347" t="s">
        <v>349</v>
      </c>
      <c r="C4" s="261"/>
    </row>
    <row r="5" spans="1:6" ht="17.25" customHeight="1">
      <c r="B5" s="346" t="s">
        <v>350</v>
      </c>
      <c r="C5" s="261"/>
    </row>
    <row r="6" spans="1:6" ht="17.25" customHeight="1">
      <c r="B6" s="348" t="s">
        <v>354</v>
      </c>
      <c r="C6" s="261"/>
    </row>
    <row r="7" spans="1:6" ht="17.25" customHeight="1">
      <c r="B7" s="348" t="s">
        <v>351</v>
      </c>
      <c r="C7" s="261"/>
    </row>
    <row r="8" spans="1:6" ht="18.75" customHeight="1">
      <c r="B8" s="348" t="s">
        <v>352</v>
      </c>
      <c r="C8" s="261"/>
    </row>
    <row r="9" spans="1:6" ht="19.5" customHeight="1">
      <c r="B9" s="348" t="s">
        <v>355</v>
      </c>
      <c r="C9" s="261"/>
    </row>
    <row r="10" spans="1:6" ht="18.75" customHeight="1">
      <c r="A10" s="4"/>
      <c r="B10" s="348" t="s">
        <v>353</v>
      </c>
      <c r="C10" s="261"/>
      <c r="D10" s="261"/>
      <c r="E10" s="261"/>
    </row>
    <row r="11" spans="1:6" ht="15.75" customHeight="1">
      <c r="A11" s="4"/>
      <c r="B11" s="260" t="s">
        <v>800</v>
      </c>
      <c r="C11" s="260"/>
      <c r="D11" s="261"/>
      <c r="E11" s="261"/>
    </row>
    <row r="12" spans="1:6" ht="21.75" customHeight="1">
      <c r="B12" s="5"/>
      <c r="C12" s="3"/>
      <c r="F12" s="5"/>
    </row>
    <row r="13" spans="1:6" ht="12" customHeight="1">
      <c r="B13" s="5"/>
      <c r="C13" s="5"/>
    </row>
    <row r="14" spans="1:6" ht="15" customHeight="1">
      <c r="A14" s="464" t="s">
        <v>298</v>
      </c>
      <c r="B14" s="464"/>
      <c r="C14" s="464"/>
    </row>
    <row r="15" spans="1:6" ht="41.25" customHeight="1">
      <c r="A15" s="464"/>
      <c r="B15" s="464"/>
      <c r="C15" s="464"/>
    </row>
    <row r="16" spans="1:6" ht="18.75">
      <c r="B16" s="6"/>
      <c r="C16" s="7" t="s">
        <v>98</v>
      </c>
    </row>
    <row r="17" spans="1:5" ht="36.75" customHeight="1">
      <c r="A17" s="8" t="s">
        <v>99</v>
      </c>
      <c r="B17" s="9" t="s">
        <v>100</v>
      </c>
      <c r="C17" s="10" t="s">
        <v>293</v>
      </c>
    </row>
    <row r="18" spans="1:5" ht="56.25" hidden="1">
      <c r="A18" s="11" t="s">
        <v>101</v>
      </c>
      <c r="B18" s="12" t="s">
        <v>102</v>
      </c>
      <c r="C18" s="13">
        <f>C19</f>
        <v>0</v>
      </c>
    </row>
    <row r="19" spans="1:5" ht="75" hidden="1">
      <c r="A19" s="11" t="s">
        <v>103</v>
      </c>
      <c r="B19" s="12" t="s">
        <v>104</v>
      </c>
      <c r="C19" s="13">
        <v>0</v>
      </c>
    </row>
    <row r="20" spans="1:5" ht="56.25" hidden="1">
      <c r="A20" s="11" t="s">
        <v>105</v>
      </c>
      <c r="B20" s="12" t="s">
        <v>106</v>
      </c>
      <c r="C20" s="13">
        <f>C21</f>
        <v>0</v>
      </c>
    </row>
    <row r="21" spans="1:5" ht="75" hidden="1">
      <c r="A21" s="11" t="s">
        <v>107</v>
      </c>
      <c r="B21" s="12" t="s">
        <v>108</v>
      </c>
      <c r="C21" s="13">
        <v>0</v>
      </c>
    </row>
    <row r="22" spans="1:5" ht="56.25" hidden="1">
      <c r="A22" s="14" t="s">
        <v>109</v>
      </c>
      <c r="B22" s="15" t="s">
        <v>110</v>
      </c>
      <c r="C22" s="16">
        <f>C23-C25</f>
        <v>0</v>
      </c>
      <c r="D22" t="e">
        <f>#REF!-#REF!</f>
        <v>#REF!</v>
      </c>
    </row>
    <row r="23" spans="1:5" ht="56.25" hidden="1">
      <c r="A23" s="11" t="s">
        <v>101</v>
      </c>
      <c r="B23" s="12" t="s">
        <v>102</v>
      </c>
      <c r="C23" s="13">
        <f>C24</f>
        <v>0</v>
      </c>
    </row>
    <row r="24" spans="1:5" ht="75" hidden="1">
      <c r="A24" s="11" t="s">
        <v>103</v>
      </c>
      <c r="B24" s="12" t="s">
        <v>104</v>
      </c>
      <c r="C24" s="13">
        <v>0</v>
      </c>
    </row>
    <row r="25" spans="1:5" ht="56.25" hidden="1">
      <c r="A25" s="11" t="s">
        <v>105</v>
      </c>
      <c r="B25" s="12" t="s">
        <v>106</v>
      </c>
      <c r="C25" s="13">
        <f>C26</f>
        <v>0</v>
      </c>
    </row>
    <row r="26" spans="1:5" ht="75" hidden="1">
      <c r="A26" s="11" t="s">
        <v>107</v>
      </c>
      <c r="B26" s="17" t="s">
        <v>108</v>
      </c>
      <c r="C26" s="13">
        <v>0</v>
      </c>
    </row>
    <row r="27" spans="1:5" ht="28.5" hidden="1" customHeight="1">
      <c r="A27" s="18" t="s">
        <v>111</v>
      </c>
      <c r="B27" s="19" t="s">
        <v>112</v>
      </c>
      <c r="C27" s="20">
        <f>C28-C30</f>
        <v>0</v>
      </c>
    </row>
    <row r="28" spans="1:5" ht="37.5" hidden="1">
      <c r="A28" s="21" t="s">
        <v>113</v>
      </c>
      <c r="B28" s="22" t="s">
        <v>114</v>
      </c>
      <c r="C28" s="23">
        <f>C29</f>
        <v>0</v>
      </c>
    </row>
    <row r="29" spans="1:5" ht="56.25" hidden="1">
      <c r="A29" s="21" t="s">
        <v>115</v>
      </c>
      <c r="B29" s="22" t="s">
        <v>116</v>
      </c>
      <c r="C29" s="23">
        <v>0</v>
      </c>
    </row>
    <row r="30" spans="1:5" ht="56.25" hidden="1">
      <c r="A30" s="21" t="s">
        <v>117</v>
      </c>
      <c r="B30" s="22" t="s">
        <v>118</v>
      </c>
      <c r="C30" s="24">
        <f>C31</f>
        <v>0</v>
      </c>
    </row>
    <row r="31" spans="1:5" ht="56.25" hidden="1">
      <c r="A31" s="21" t="s">
        <v>119</v>
      </c>
      <c r="B31" s="25" t="s">
        <v>120</v>
      </c>
      <c r="C31" s="26">
        <v>0</v>
      </c>
    </row>
    <row r="32" spans="1:5" ht="59.25" hidden="1" customHeight="1">
      <c r="A32" s="14" t="s">
        <v>109</v>
      </c>
      <c r="B32" s="27" t="s">
        <v>121</v>
      </c>
      <c r="C32" s="28">
        <f>C33-C35</f>
        <v>0</v>
      </c>
      <c r="D32" t="e">
        <f>#REF!-#REF!</f>
        <v>#REF!</v>
      </c>
      <c r="E32" s="29"/>
    </row>
    <row r="33" spans="1:4" ht="63" hidden="1" customHeight="1">
      <c r="A33" s="11" t="s">
        <v>122</v>
      </c>
      <c r="B33" s="25" t="s">
        <v>102</v>
      </c>
      <c r="C33" s="26">
        <f>C34</f>
        <v>0</v>
      </c>
    </row>
    <row r="34" spans="1:4" ht="75.75" hidden="1" customHeight="1">
      <c r="A34" s="11" t="s">
        <v>123</v>
      </c>
      <c r="B34" s="25" t="s">
        <v>124</v>
      </c>
      <c r="C34" s="26">
        <v>0</v>
      </c>
    </row>
    <row r="35" spans="1:4" ht="58.5" hidden="1" customHeight="1">
      <c r="A35" s="11" t="s">
        <v>125</v>
      </c>
      <c r="B35" s="25" t="s">
        <v>126</v>
      </c>
      <c r="C35" s="26">
        <f>C36</f>
        <v>0</v>
      </c>
    </row>
    <row r="36" spans="1:4" ht="78" hidden="1" customHeight="1">
      <c r="A36" s="11" t="s">
        <v>127</v>
      </c>
      <c r="B36" s="25" t="s">
        <v>128</v>
      </c>
      <c r="C36" s="26">
        <v>0</v>
      </c>
    </row>
    <row r="37" spans="1:4" ht="37.5">
      <c r="A37" s="18" t="s">
        <v>129</v>
      </c>
      <c r="B37" s="30" t="s">
        <v>130</v>
      </c>
      <c r="C37" s="20">
        <f>C41-C38</f>
        <v>226679.76000000536</v>
      </c>
      <c r="D37" s="1"/>
    </row>
    <row r="38" spans="1:4" ht="21" customHeight="1">
      <c r="A38" s="21" t="s">
        <v>131</v>
      </c>
      <c r="B38" s="31" t="s">
        <v>132</v>
      </c>
      <c r="C38" s="26">
        <f>C39</f>
        <v>65813926.439999998</v>
      </c>
    </row>
    <row r="39" spans="1:4" ht="36" customHeight="1">
      <c r="A39" s="21" t="s">
        <v>133</v>
      </c>
      <c r="B39" s="31" t="s">
        <v>134</v>
      </c>
      <c r="C39" s="26">
        <f>C40</f>
        <v>65813926.439999998</v>
      </c>
    </row>
    <row r="40" spans="1:4" ht="40.5" customHeight="1">
      <c r="A40" s="21" t="s">
        <v>135</v>
      </c>
      <c r="B40" s="31" t="s">
        <v>231</v>
      </c>
      <c r="C40" s="26">
        <f>'Доходы 2020'!C224</f>
        <v>65813926.439999998</v>
      </c>
    </row>
    <row r="41" spans="1:4" ht="24" customHeight="1">
      <c r="A41" s="21" t="s">
        <v>136</v>
      </c>
      <c r="B41" s="31" t="s">
        <v>137</v>
      </c>
      <c r="C41" s="26">
        <f>C42</f>
        <v>66040606.200000003</v>
      </c>
    </row>
    <row r="42" spans="1:4" ht="39.75" customHeight="1">
      <c r="A42" s="21" t="s">
        <v>138</v>
      </c>
      <c r="B42" s="31" t="s">
        <v>139</v>
      </c>
      <c r="C42" s="26">
        <f>C43</f>
        <v>66040606.200000003</v>
      </c>
    </row>
    <row r="43" spans="1:4" ht="57" customHeight="1">
      <c r="A43" s="21" t="s">
        <v>140</v>
      </c>
      <c r="B43" s="32" t="s">
        <v>232</v>
      </c>
      <c r="C43" s="26">
        <v>66040606.200000003</v>
      </c>
    </row>
    <row r="44" spans="1:4" ht="37.5" hidden="1">
      <c r="A44" s="33" t="s">
        <v>141</v>
      </c>
      <c r="B44" s="34" t="s">
        <v>142</v>
      </c>
      <c r="C44" s="35">
        <v>0</v>
      </c>
    </row>
    <row r="45" spans="1:4" ht="37.5" hidden="1">
      <c r="A45" s="36" t="s">
        <v>143</v>
      </c>
      <c r="B45" s="37" t="s">
        <v>144</v>
      </c>
      <c r="C45" s="13">
        <v>0</v>
      </c>
    </row>
    <row r="46" spans="1:4" ht="37.5" hidden="1">
      <c r="A46" s="38" t="s">
        <v>145</v>
      </c>
      <c r="B46" s="39" t="s">
        <v>146</v>
      </c>
      <c r="C46" s="40">
        <f>C47</f>
        <v>0</v>
      </c>
    </row>
    <row r="47" spans="1:4" ht="75" hidden="1">
      <c r="A47" s="41" t="s">
        <v>147</v>
      </c>
      <c r="B47" s="42" t="s">
        <v>148</v>
      </c>
      <c r="C47" s="40"/>
    </row>
    <row r="48" spans="1:4" ht="48" hidden="1" customHeight="1">
      <c r="A48" s="36" t="s">
        <v>149</v>
      </c>
      <c r="B48" s="37" t="s">
        <v>150</v>
      </c>
      <c r="C48" s="35">
        <f>C49</f>
        <v>0</v>
      </c>
    </row>
    <row r="49" spans="1:3" ht="93.75" hidden="1">
      <c r="A49" s="43" t="s">
        <v>151</v>
      </c>
      <c r="B49" s="44" t="s">
        <v>152</v>
      </c>
      <c r="C49" s="45"/>
    </row>
    <row r="50" spans="1:3" ht="29.85" customHeight="1">
      <c r="A50" s="46"/>
      <c r="B50" s="47" t="s">
        <v>153</v>
      </c>
      <c r="C50" s="48">
        <f>C27+C22+C37+C44</f>
        <v>226679.76000000536</v>
      </c>
    </row>
  </sheetData>
  <sheetProtection selectLockedCells="1" selectUnlockedCells="1"/>
  <mergeCells count="1">
    <mergeCell ref="A14:C15"/>
  </mergeCells>
  <phoneticPr fontId="0" type="noConversion"/>
  <pageMargins left="0.98425196850393704" right="0" top="0.59055118110236227" bottom="0" header="0.51181102362204722" footer="0.51181102362204722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34"/>
  <sheetViews>
    <sheetView view="pageBreakPreview" topLeftCell="A178" zoomScaleNormal="80" workbookViewId="0">
      <selection activeCell="D180" sqref="D180:D181"/>
    </sheetView>
  </sheetViews>
  <sheetFormatPr defaultRowHeight="12.75"/>
  <cols>
    <col min="1" max="1" width="38.7109375" customWidth="1"/>
    <col min="2" max="2" width="106.140625" customWidth="1"/>
    <col min="3" max="3" width="21.5703125" customWidth="1"/>
    <col min="4" max="4" width="16" bestFit="1" customWidth="1"/>
  </cols>
  <sheetData>
    <row r="1" spans="1:7" ht="24.75" customHeight="1">
      <c r="A1" t="s">
        <v>154</v>
      </c>
      <c r="B1" s="353" t="s">
        <v>365</v>
      </c>
      <c r="C1" s="354"/>
      <c r="D1" s="262"/>
      <c r="E1" s="57"/>
      <c r="F1" s="57"/>
      <c r="G1" s="57"/>
    </row>
    <row r="2" spans="1:7" ht="24.75" customHeight="1">
      <c r="B2" s="353" t="s">
        <v>366</v>
      </c>
      <c r="C2" s="354"/>
      <c r="D2" s="262"/>
      <c r="E2" s="262"/>
      <c r="F2" s="262"/>
      <c r="G2" s="263"/>
    </row>
    <row r="3" spans="1:7" ht="24.75" customHeight="1">
      <c r="B3" s="353" t="s">
        <v>367</v>
      </c>
      <c r="C3" s="354"/>
      <c r="D3" s="262"/>
      <c r="E3" s="262"/>
      <c r="F3" s="262"/>
      <c r="G3" s="264"/>
    </row>
    <row r="4" spans="1:7" ht="24.75" customHeight="1">
      <c r="B4" s="353" t="s">
        <v>368</v>
      </c>
      <c r="C4" s="354"/>
      <c r="D4" s="266"/>
      <c r="E4" s="266"/>
      <c r="F4" s="266"/>
      <c r="G4" s="263"/>
    </row>
    <row r="5" spans="1:7" ht="24.75" customHeight="1">
      <c r="B5" s="353" t="s">
        <v>369</v>
      </c>
      <c r="C5" s="354"/>
      <c r="D5" s="266"/>
      <c r="E5" s="266"/>
      <c r="F5" s="266"/>
      <c r="G5" s="263"/>
    </row>
    <row r="6" spans="1:7" ht="24.75" customHeight="1">
      <c r="B6" s="353" t="s">
        <v>370</v>
      </c>
      <c r="C6" s="354"/>
      <c r="D6" s="267"/>
      <c r="E6" s="267"/>
      <c r="F6" s="267"/>
      <c r="G6" s="267"/>
    </row>
    <row r="7" spans="1:7" ht="24.75" customHeight="1">
      <c r="B7" s="353" t="s">
        <v>371</v>
      </c>
      <c r="C7" s="354"/>
      <c r="D7" s="262"/>
      <c r="E7" s="262"/>
      <c r="F7" s="267"/>
      <c r="G7" s="267"/>
    </row>
    <row r="8" spans="1:7" ht="25.5" customHeight="1">
      <c r="B8" s="5" t="s">
        <v>372</v>
      </c>
      <c r="C8" s="5"/>
      <c r="D8" s="266"/>
      <c r="E8" s="266"/>
      <c r="F8" s="266"/>
      <c r="G8" s="263"/>
    </row>
    <row r="9" spans="1:7" ht="24" customHeight="1">
      <c r="B9" s="465" t="s">
        <v>373</v>
      </c>
      <c r="C9" s="466"/>
      <c r="D9" s="266"/>
      <c r="E9" s="266"/>
      <c r="F9" s="266"/>
      <c r="G9" s="263"/>
    </row>
    <row r="10" spans="1:7" ht="21.75" customHeight="1">
      <c r="B10" s="5" t="s">
        <v>797</v>
      </c>
      <c r="C10" s="5"/>
      <c r="D10" s="266"/>
      <c r="E10" s="266"/>
      <c r="F10" s="266"/>
      <c r="G10" s="263"/>
    </row>
    <row r="11" spans="1:7" ht="21.4" customHeight="1">
      <c r="A11" s="5"/>
      <c r="B11" s="2"/>
      <c r="C11" s="2"/>
      <c r="D11" s="5"/>
      <c r="E11" s="5"/>
    </row>
    <row r="12" spans="1:7" ht="23.45" customHeight="1">
      <c r="A12" s="467" t="s">
        <v>374</v>
      </c>
      <c r="B12" s="467"/>
      <c r="C12" s="467"/>
    </row>
    <row r="13" spans="1:7" ht="23.45" customHeight="1">
      <c r="A13" s="467" t="s">
        <v>375</v>
      </c>
      <c r="B13" s="467"/>
      <c r="C13" s="467"/>
    </row>
    <row r="14" spans="1:7" ht="26.65" customHeight="1">
      <c r="A14" s="468" t="s">
        <v>376</v>
      </c>
      <c r="B14" s="468"/>
      <c r="C14" s="468"/>
    </row>
    <row r="15" spans="1:7" ht="20.25" thickBot="1">
      <c r="A15" s="355"/>
      <c r="B15" s="355"/>
      <c r="C15" s="356" t="s">
        <v>377</v>
      </c>
    </row>
    <row r="16" spans="1:7" s="360" customFormat="1" ht="60.75" customHeight="1" thickBot="1">
      <c r="A16" s="357" t="s">
        <v>378</v>
      </c>
      <c r="B16" s="358" t="s">
        <v>379</v>
      </c>
      <c r="C16" s="359" t="s">
        <v>263</v>
      </c>
    </row>
    <row r="17" spans="1:14" s="360" customFormat="1" ht="20.25" customHeight="1">
      <c r="A17" s="361" t="s">
        <v>380</v>
      </c>
      <c r="B17" s="362" t="s">
        <v>381</v>
      </c>
      <c r="C17" s="363">
        <f>C18+C55+C63+C73+C79+C86+C41+C51</f>
        <v>33543500</v>
      </c>
    </row>
    <row r="18" spans="1:14" s="360" customFormat="1" ht="29.25" customHeight="1">
      <c r="A18" s="364" t="s">
        <v>382</v>
      </c>
      <c r="B18" s="365" t="s">
        <v>383</v>
      </c>
      <c r="C18" s="366">
        <f>C19+C22</f>
        <v>28845200</v>
      </c>
    </row>
    <row r="19" spans="1:14" s="360" customFormat="1" ht="34.5" hidden="1" customHeight="1">
      <c r="A19" s="364" t="s">
        <v>384</v>
      </c>
      <c r="B19" s="365" t="s">
        <v>385</v>
      </c>
      <c r="C19" s="366">
        <f>C20</f>
        <v>0</v>
      </c>
    </row>
    <row r="20" spans="1:14" s="360" customFormat="1" ht="60" hidden="1" customHeight="1">
      <c r="A20" s="367" t="s">
        <v>386</v>
      </c>
      <c r="B20" s="368" t="s">
        <v>387</v>
      </c>
      <c r="C20" s="369">
        <f>C21</f>
        <v>0</v>
      </c>
    </row>
    <row r="21" spans="1:14" s="360" customFormat="1" ht="49.5" hidden="1" customHeight="1">
      <c r="A21" s="367" t="s">
        <v>388</v>
      </c>
      <c r="B21" s="368" t="s">
        <v>389</v>
      </c>
      <c r="C21" s="370">
        <v>0</v>
      </c>
    </row>
    <row r="22" spans="1:14" s="360" customFormat="1" ht="20.25">
      <c r="A22" s="364" t="s">
        <v>390</v>
      </c>
      <c r="B22" s="365" t="s">
        <v>391</v>
      </c>
      <c r="C22" s="371">
        <f>C23+C24+C25</f>
        <v>28845200</v>
      </c>
    </row>
    <row r="23" spans="1:14" s="360" customFormat="1" ht="87" customHeight="1">
      <c r="A23" s="367" t="s">
        <v>392</v>
      </c>
      <c r="B23" s="372" t="s">
        <v>393</v>
      </c>
      <c r="C23" s="370">
        <v>28789200</v>
      </c>
    </row>
    <row r="24" spans="1:14" s="360" customFormat="1" ht="121.5">
      <c r="A24" s="367" t="s">
        <v>394</v>
      </c>
      <c r="B24" s="368" t="s">
        <v>395</v>
      </c>
      <c r="C24" s="369">
        <v>55600</v>
      </c>
      <c r="N24" s="373"/>
    </row>
    <row r="25" spans="1:14" s="360" customFormat="1" ht="39.75" customHeight="1">
      <c r="A25" s="367" t="s">
        <v>396</v>
      </c>
      <c r="B25" s="368" t="s">
        <v>397</v>
      </c>
      <c r="C25" s="369">
        <v>400</v>
      </c>
    </row>
    <row r="26" spans="1:14" s="360" customFormat="1" ht="20.25" hidden="1">
      <c r="A26" s="364" t="s">
        <v>398</v>
      </c>
      <c r="B26" s="365" t="s">
        <v>399</v>
      </c>
      <c r="C26" s="366">
        <f>C38</f>
        <v>0</v>
      </c>
    </row>
    <row r="27" spans="1:14" s="360" customFormat="1" ht="39" hidden="1" customHeight="1">
      <c r="A27" s="367" t="s">
        <v>400</v>
      </c>
      <c r="B27" s="374" t="s">
        <v>401</v>
      </c>
      <c r="C27" s="369">
        <f>C28+C31+C34</f>
        <v>0</v>
      </c>
    </row>
    <row r="28" spans="1:14" s="360" customFormat="1" ht="39" hidden="1" customHeight="1">
      <c r="A28" s="367" t="s">
        <v>402</v>
      </c>
      <c r="B28" s="375" t="s">
        <v>403</v>
      </c>
      <c r="C28" s="369">
        <f>C29+C30</f>
        <v>0</v>
      </c>
    </row>
    <row r="29" spans="1:14" s="360" customFormat="1" ht="31.5" hidden="1" customHeight="1">
      <c r="A29" s="367" t="s">
        <v>404</v>
      </c>
      <c r="B29" s="375" t="s">
        <v>405</v>
      </c>
      <c r="C29" s="369"/>
    </row>
    <row r="30" spans="1:14" s="360" customFormat="1" ht="39" hidden="1" customHeight="1">
      <c r="A30" s="367" t="s">
        <v>406</v>
      </c>
      <c r="B30" s="375" t="s">
        <v>407</v>
      </c>
      <c r="C30" s="369"/>
    </row>
    <row r="31" spans="1:14" s="360" customFormat="1" ht="39" hidden="1" customHeight="1">
      <c r="A31" s="367" t="s">
        <v>408</v>
      </c>
      <c r="B31" s="375" t="s">
        <v>409</v>
      </c>
      <c r="C31" s="369">
        <f>C32+C33</f>
        <v>0</v>
      </c>
    </row>
    <row r="32" spans="1:14" s="360" customFormat="1" ht="39" hidden="1" customHeight="1">
      <c r="A32" s="367" t="s">
        <v>410</v>
      </c>
      <c r="B32" s="375" t="s">
        <v>409</v>
      </c>
      <c r="C32" s="369"/>
    </row>
    <row r="33" spans="1:3" s="360" customFormat="1" ht="39" hidden="1" customHeight="1">
      <c r="A33" s="367" t="s">
        <v>411</v>
      </c>
      <c r="B33" s="375" t="s">
        <v>412</v>
      </c>
      <c r="C33" s="369"/>
    </row>
    <row r="34" spans="1:3" s="360" customFormat="1" ht="41.25" hidden="1" customHeight="1">
      <c r="A34" s="367" t="s">
        <v>413</v>
      </c>
      <c r="B34" s="376" t="s">
        <v>414</v>
      </c>
      <c r="C34" s="369">
        <f>C35+C36</f>
        <v>0</v>
      </c>
    </row>
    <row r="35" spans="1:3" s="360" customFormat="1" ht="36" hidden="1" customHeight="1">
      <c r="A35" s="367" t="s">
        <v>415</v>
      </c>
      <c r="B35" s="376" t="s">
        <v>414</v>
      </c>
      <c r="C35" s="369"/>
    </row>
    <row r="36" spans="1:3" s="360" customFormat="1" ht="35.25" hidden="1" customHeight="1">
      <c r="A36" s="367" t="s">
        <v>416</v>
      </c>
      <c r="B36" s="376" t="s">
        <v>417</v>
      </c>
      <c r="C36" s="369"/>
    </row>
    <row r="37" spans="1:3" s="360" customFormat="1" ht="46.5" hidden="1" customHeight="1">
      <c r="A37" s="367" t="s">
        <v>418</v>
      </c>
      <c r="B37" s="375" t="s">
        <v>419</v>
      </c>
      <c r="C37" s="369">
        <v>0</v>
      </c>
    </row>
    <row r="38" spans="1:3" s="360" customFormat="1" ht="18.75" hidden="1" customHeight="1">
      <c r="A38" s="367" t="s">
        <v>420</v>
      </c>
      <c r="B38" s="368" t="s">
        <v>421</v>
      </c>
      <c r="C38" s="369">
        <f>C39+C40</f>
        <v>0</v>
      </c>
    </row>
    <row r="39" spans="1:3" s="360" customFormat="1" ht="18.75" hidden="1" customHeight="1">
      <c r="A39" s="377" t="s">
        <v>422</v>
      </c>
      <c r="B39" s="378" t="s">
        <v>421</v>
      </c>
      <c r="C39" s="369">
        <v>0</v>
      </c>
    </row>
    <row r="40" spans="1:3" s="360" customFormat="1" ht="19.5" hidden="1" customHeight="1">
      <c r="A40" s="377" t="s">
        <v>423</v>
      </c>
      <c r="B40" s="378" t="s">
        <v>424</v>
      </c>
      <c r="C40" s="369">
        <v>0</v>
      </c>
    </row>
    <row r="41" spans="1:3" s="360" customFormat="1" ht="45.75" customHeight="1">
      <c r="A41" s="379" t="s">
        <v>425</v>
      </c>
      <c r="B41" s="380" t="s">
        <v>426</v>
      </c>
      <c r="C41" s="366">
        <f>C42</f>
        <v>521600</v>
      </c>
    </row>
    <row r="42" spans="1:3" s="360" customFormat="1" ht="38.25" customHeight="1">
      <c r="A42" s="381" t="s">
        <v>427</v>
      </c>
      <c r="B42" s="382" t="s">
        <v>428</v>
      </c>
      <c r="C42" s="369">
        <f>C43+C45+C47+C49</f>
        <v>521600</v>
      </c>
    </row>
    <row r="43" spans="1:3" s="360" customFormat="1" ht="81.75" customHeight="1">
      <c r="A43" s="381" t="s">
        <v>429</v>
      </c>
      <c r="B43" s="382" t="s">
        <v>430</v>
      </c>
      <c r="C43" s="369">
        <f>C44</f>
        <v>227400</v>
      </c>
    </row>
    <row r="44" spans="1:3" s="360" customFormat="1" ht="123.75" customHeight="1">
      <c r="A44" s="381" t="s">
        <v>431</v>
      </c>
      <c r="B44" s="382" t="s">
        <v>432</v>
      </c>
      <c r="C44" s="369">
        <v>227400</v>
      </c>
    </row>
    <row r="45" spans="1:3" s="360" customFormat="1" ht="81.75" customHeight="1">
      <c r="A45" s="381" t="s">
        <v>433</v>
      </c>
      <c r="B45" s="382" t="s">
        <v>434</v>
      </c>
      <c r="C45" s="369">
        <f>C46</f>
        <v>2100</v>
      </c>
    </row>
    <row r="46" spans="1:3" s="360" customFormat="1" ht="126.75" customHeight="1">
      <c r="A46" s="381" t="s">
        <v>435</v>
      </c>
      <c r="B46" s="383" t="s">
        <v>436</v>
      </c>
      <c r="C46" s="369">
        <v>2100</v>
      </c>
    </row>
    <row r="47" spans="1:3" s="360" customFormat="1" ht="82.5" customHeight="1">
      <c r="A47" s="381" t="s">
        <v>437</v>
      </c>
      <c r="B47" s="382" t="s">
        <v>438</v>
      </c>
      <c r="C47" s="369">
        <f>C48</f>
        <v>292100</v>
      </c>
    </row>
    <row r="48" spans="1:3" s="360" customFormat="1" ht="126" customHeight="1">
      <c r="A48" s="381" t="s">
        <v>439</v>
      </c>
      <c r="B48" s="382" t="s">
        <v>440</v>
      </c>
      <c r="C48" s="369">
        <v>292100</v>
      </c>
    </row>
    <row r="49" spans="1:3" s="360" customFormat="1" ht="79.5" customHeight="1">
      <c r="A49" s="381" t="s">
        <v>441</v>
      </c>
      <c r="B49" s="382" t="s">
        <v>442</v>
      </c>
      <c r="C49" s="369">
        <f>C50</f>
        <v>0</v>
      </c>
    </row>
    <row r="50" spans="1:3" s="360" customFormat="1" ht="123.75" customHeight="1">
      <c r="A50" s="381" t="s">
        <v>443</v>
      </c>
      <c r="B50" s="384" t="s">
        <v>444</v>
      </c>
      <c r="C50" s="369">
        <v>0</v>
      </c>
    </row>
    <row r="51" spans="1:3" s="360" customFormat="1" ht="21" customHeight="1">
      <c r="A51" s="364" t="s">
        <v>398</v>
      </c>
      <c r="B51" s="385" t="s">
        <v>399</v>
      </c>
      <c r="C51" s="366">
        <f>C52</f>
        <v>20500</v>
      </c>
    </row>
    <row r="52" spans="1:3" s="360" customFormat="1" ht="19.5" customHeight="1">
      <c r="A52" s="364" t="s">
        <v>420</v>
      </c>
      <c r="B52" s="386" t="s">
        <v>421</v>
      </c>
      <c r="C52" s="366">
        <f>C53</f>
        <v>20500</v>
      </c>
    </row>
    <row r="53" spans="1:3" s="360" customFormat="1" ht="20.25" customHeight="1">
      <c r="A53" s="367" t="s">
        <v>422</v>
      </c>
      <c r="B53" s="384" t="s">
        <v>421</v>
      </c>
      <c r="C53" s="369">
        <v>20500</v>
      </c>
    </row>
    <row r="54" spans="1:3" s="360" customFormat="1" ht="5.25" hidden="1" customHeight="1">
      <c r="A54" s="387" t="s">
        <v>423</v>
      </c>
      <c r="B54" s="384" t="s">
        <v>445</v>
      </c>
      <c r="C54" s="369">
        <v>400</v>
      </c>
    </row>
    <row r="55" spans="1:3" s="360" customFormat="1" ht="19.5" customHeight="1">
      <c r="A55" s="364" t="s">
        <v>446</v>
      </c>
      <c r="B55" s="385" t="s">
        <v>447</v>
      </c>
      <c r="C55" s="366">
        <f>C56+C58</f>
        <v>4129500</v>
      </c>
    </row>
    <row r="56" spans="1:3" s="360" customFormat="1" ht="19.5" customHeight="1">
      <c r="A56" s="364" t="s">
        <v>448</v>
      </c>
      <c r="B56" s="378" t="s">
        <v>449</v>
      </c>
      <c r="C56" s="369">
        <f>C57</f>
        <v>71800</v>
      </c>
    </row>
    <row r="57" spans="1:3" s="360" customFormat="1" ht="42" customHeight="1">
      <c r="A57" s="364" t="s">
        <v>450</v>
      </c>
      <c r="B57" s="383" t="s">
        <v>451</v>
      </c>
      <c r="C57" s="369">
        <v>71800</v>
      </c>
    </row>
    <row r="58" spans="1:3" s="360" customFormat="1" ht="27" customHeight="1">
      <c r="A58" s="364" t="s">
        <v>452</v>
      </c>
      <c r="B58" s="385" t="s">
        <v>453</v>
      </c>
      <c r="C58" s="366">
        <f>C59+C61</f>
        <v>4057700</v>
      </c>
    </row>
    <row r="59" spans="1:3" s="360" customFormat="1" ht="28.5" customHeight="1">
      <c r="A59" s="364" t="s">
        <v>454</v>
      </c>
      <c r="B59" s="388" t="s">
        <v>455</v>
      </c>
      <c r="C59" s="366">
        <f>C60</f>
        <v>3915600</v>
      </c>
    </row>
    <row r="60" spans="1:3" s="360" customFormat="1" ht="41.25" customHeight="1">
      <c r="A60" s="367" t="s">
        <v>456</v>
      </c>
      <c r="B60" s="383" t="s">
        <v>457</v>
      </c>
      <c r="C60" s="369">
        <v>3915600</v>
      </c>
    </row>
    <row r="61" spans="1:3" s="360" customFormat="1" ht="27.75" customHeight="1">
      <c r="A61" s="364" t="s">
        <v>458</v>
      </c>
      <c r="B61" s="388" t="s">
        <v>459</v>
      </c>
      <c r="C61" s="366">
        <f>C62</f>
        <v>142100</v>
      </c>
    </row>
    <row r="62" spans="1:3" s="360" customFormat="1" ht="41.25" customHeight="1">
      <c r="A62" s="367" t="s">
        <v>460</v>
      </c>
      <c r="B62" s="383" t="s">
        <v>461</v>
      </c>
      <c r="C62" s="369">
        <v>142100</v>
      </c>
    </row>
    <row r="63" spans="1:3" s="360" customFormat="1" ht="20.25">
      <c r="A63" s="364" t="s">
        <v>462</v>
      </c>
      <c r="B63" s="389" t="s">
        <v>463</v>
      </c>
      <c r="C63" s="366">
        <f>C64+C66</f>
        <v>5200</v>
      </c>
    </row>
    <row r="64" spans="1:3" s="360" customFormat="1" ht="43.5" customHeight="1">
      <c r="A64" s="390" t="s">
        <v>464</v>
      </c>
      <c r="B64" s="391" t="s">
        <v>465</v>
      </c>
      <c r="C64" s="392">
        <f>C65</f>
        <v>5200</v>
      </c>
    </row>
    <row r="65" spans="1:3" s="360" customFormat="1" ht="87" customHeight="1">
      <c r="A65" s="367" t="s">
        <v>466</v>
      </c>
      <c r="B65" s="383" t="s">
        <v>467</v>
      </c>
      <c r="C65" s="369">
        <v>5200</v>
      </c>
    </row>
    <row r="66" spans="1:3" s="360" customFormat="1" ht="40.5" hidden="1">
      <c r="A66" s="367" t="s">
        <v>468</v>
      </c>
      <c r="B66" s="368" t="s">
        <v>469</v>
      </c>
      <c r="C66" s="369">
        <f>C68+C67</f>
        <v>0</v>
      </c>
    </row>
    <row r="67" spans="1:3" s="360" customFormat="1" ht="81" hidden="1" customHeight="1">
      <c r="A67" s="367" t="s">
        <v>470</v>
      </c>
      <c r="B67" s="368" t="s">
        <v>471</v>
      </c>
      <c r="C67" s="369">
        <f>1800000-1800000</f>
        <v>0</v>
      </c>
    </row>
    <row r="68" spans="1:3" s="360" customFormat="1" ht="40.5" hidden="1">
      <c r="A68" s="367" t="s">
        <v>472</v>
      </c>
      <c r="B68" s="368" t="s">
        <v>473</v>
      </c>
      <c r="C68" s="369"/>
    </row>
    <row r="69" spans="1:3" s="360" customFormat="1" ht="40.5" hidden="1">
      <c r="A69" s="364" t="s">
        <v>474</v>
      </c>
      <c r="B69" s="365" t="s">
        <v>475</v>
      </c>
      <c r="C69" s="366"/>
    </row>
    <row r="70" spans="1:3" s="360" customFormat="1" ht="20.25" hidden="1">
      <c r="A70" s="367" t="s">
        <v>476</v>
      </c>
      <c r="B70" s="368" t="s">
        <v>477</v>
      </c>
      <c r="C70" s="369"/>
    </row>
    <row r="71" spans="1:3" s="360" customFormat="1" ht="60.75" hidden="1">
      <c r="A71" s="367" t="s">
        <v>478</v>
      </c>
      <c r="B71" s="368" t="s">
        <v>479</v>
      </c>
      <c r="C71" s="369"/>
    </row>
    <row r="72" spans="1:3" s="360" customFormat="1" ht="60.75" hidden="1">
      <c r="A72" s="367" t="s">
        <v>480</v>
      </c>
      <c r="B72" s="368" t="s">
        <v>481</v>
      </c>
      <c r="C72" s="369"/>
    </row>
    <row r="73" spans="1:3" s="360" customFormat="1" ht="40.5">
      <c r="A73" s="364" t="s">
        <v>482</v>
      </c>
      <c r="B73" s="365" t="s">
        <v>483</v>
      </c>
      <c r="C73" s="366">
        <f>C74</f>
        <v>5000</v>
      </c>
    </row>
    <row r="74" spans="1:3" s="360" customFormat="1" ht="102" customHeight="1">
      <c r="A74" s="367" t="s">
        <v>484</v>
      </c>
      <c r="B74" s="383" t="s">
        <v>485</v>
      </c>
      <c r="C74" s="369">
        <f>C75+C77</f>
        <v>5000</v>
      </c>
    </row>
    <row r="75" spans="1:3" s="360" customFormat="1" ht="0.75" customHeight="1">
      <c r="A75" s="367" t="s">
        <v>486</v>
      </c>
      <c r="B75" s="368" t="s">
        <v>487</v>
      </c>
      <c r="C75" s="369">
        <f>C76</f>
        <v>0</v>
      </c>
    </row>
    <row r="76" spans="1:3" s="360" customFormat="1" ht="88.5" hidden="1" customHeight="1">
      <c r="A76" s="367" t="s">
        <v>488</v>
      </c>
      <c r="B76" s="393" t="s">
        <v>489</v>
      </c>
      <c r="C76" s="369">
        <v>0</v>
      </c>
    </row>
    <row r="77" spans="1:3" s="395" customFormat="1" ht="83.25" customHeight="1">
      <c r="A77" s="394" t="s">
        <v>490</v>
      </c>
      <c r="B77" s="391" t="s">
        <v>491</v>
      </c>
      <c r="C77" s="392">
        <f>C78</f>
        <v>5000</v>
      </c>
    </row>
    <row r="78" spans="1:3" s="395" customFormat="1" ht="72" customHeight="1">
      <c r="A78" s="394" t="s">
        <v>492</v>
      </c>
      <c r="B78" s="391" t="s">
        <v>493</v>
      </c>
      <c r="C78" s="392">
        <v>5000</v>
      </c>
    </row>
    <row r="79" spans="1:3" s="360" customFormat="1" ht="42" customHeight="1">
      <c r="A79" s="396" t="s">
        <v>494</v>
      </c>
      <c r="B79" s="397" t="s">
        <v>495</v>
      </c>
      <c r="C79" s="398">
        <f>C80+C83</f>
        <v>16500</v>
      </c>
    </row>
    <row r="80" spans="1:3" s="360" customFormat="1" ht="26.25" customHeight="1">
      <c r="A80" s="390" t="s">
        <v>496</v>
      </c>
      <c r="B80" s="391" t="s">
        <v>497</v>
      </c>
      <c r="C80" s="392">
        <f>C81</f>
        <v>16500</v>
      </c>
    </row>
    <row r="81" spans="1:3" s="360" customFormat="1" ht="27" customHeight="1">
      <c r="A81" s="390" t="s">
        <v>498</v>
      </c>
      <c r="B81" s="391" t="s">
        <v>499</v>
      </c>
      <c r="C81" s="392">
        <f>C82</f>
        <v>16500</v>
      </c>
    </row>
    <row r="82" spans="1:3" s="360" customFormat="1" ht="37.5" customHeight="1">
      <c r="A82" s="390" t="s">
        <v>500</v>
      </c>
      <c r="B82" s="391" t="s">
        <v>501</v>
      </c>
      <c r="C82" s="392">
        <v>16500</v>
      </c>
    </row>
    <row r="83" spans="1:3" s="360" customFormat="1" ht="34.5" hidden="1" customHeight="1">
      <c r="A83" s="367" t="s">
        <v>502</v>
      </c>
      <c r="B83" s="399" t="s">
        <v>503</v>
      </c>
      <c r="C83" s="369">
        <f>C84</f>
        <v>0</v>
      </c>
    </row>
    <row r="84" spans="1:3" s="360" customFormat="1" ht="38.25" hidden="1" customHeight="1">
      <c r="A84" s="367" t="s">
        <v>504</v>
      </c>
      <c r="B84" s="400" t="s">
        <v>505</v>
      </c>
      <c r="C84" s="369">
        <f>C85</f>
        <v>0</v>
      </c>
    </row>
    <row r="85" spans="1:3" s="360" customFormat="1" ht="42.75" hidden="1" customHeight="1">
      <c r="A85" s="367" t="s">
        <v>506</v>
      </c>
      <c r="B85" s="400" t="s">
        <v>507</v>
      </c>
      <c r="C85" s="369"/>
    </row>
    <row r="86" spans="1:3" s="360" customFormat="1" ht="1.5" hidden="1" customHeight="1">
      <c r="A86" s="364" t="s">
        <v>508</v>
      </c>
      <c r="B86" s="365" t="s">
        <v>509</v>
      </c>
      <c r="C86" s="366">
        <f>C87+C90</f>
        <v>0</v>
      </c>
    </row>
    <row r="87" spans="1:3" s="360" customFormat="1" ht="86.25" hidden="1" customHeight="1">
      <c r="A87" s="367" t="s">
        <v>510</v>
      </c>
      <c r="B87" s="368" t="s">
        <v>511</v>
      </c>
      <c r="C87" s="366">
        <f>C88</f>
        <v>0</v>
      </c>
    </row>
    <row r="88" spans="1:3" s="360" customFormat="1" ht="92.25" hidden="1" customHeight="1">
      <c r="A88" s="367" t="s">
        <v>512</v>
      </c>
      <c r="B88" s="368" t="s">
        <v>513</v>
      </c>
      <c r="C88" s="366">
        <f>C89</f>
        <v>0</v>
      </c>
    </row>
    <row r="89" spans="1:3" s="360" customFormat="1" ht="111" hidden="1" customHeight="1">
      <c r="A89" s="367" t="s">
        <v>514</v>
      </c>
      <c r="B89" s="368" t="s">
        <v>515</v>
      </c>
      <c r="C89" s="369">
        <v>0</v>
      </c>
    </row>
    <row r="90" spans="1:3" s="360" customFormat="1" ht="60.75" hidden="1">
      <c r="A90" s="367" t="s">
        <v>516</v>
      </c>
      <c r="B90" s="368" t="s">
        <v>517</v>
      </c>
      <c r="C90" s="369">
        <f>C91</f>
        <v>0</v>
      </c>
    </row>
    <row r="91" spans="1:3" s="360" customFormat="1" ht="39" hidden="1" customHeight="1">
      <c r="A91" s="367" t="s">
        <v>518</v>
      </c>
      <c r="B91" s="368" t="s">
        <v>519</v>
      </c>
      <c r="C91" s="369">
        <f>C92</f>
        <v>0</v>
      </c>
    </row>
    <row r="92" spans="1:3" s="360" customFormat="1" ht="39.75" hidden="1" customHeight="1">
      <c r="A92" s="367" t="s">
        <v>520</v>
      </c>
      <c r="B92" s="368" t="s">
        <v>521</v>
      </c>
      <c r="C92" s="369">
        <v>0</v>
      </c>
    </row>
    <row r="93" spans="1:3" s="360" customFormat="1" ht="60.75" hidden="1">
      <c r="A93" s="367" t="s">
        <v>522</v>
      </c>
      <c r="B93" s="368" t="s">
        <v>523</v>
      </c>
      <c r="C93" s="369"/>
    </row>
    <row r="94" spans="1:3" s="360" customFormat="1" ht="60.75" hidden="1">
      <c r="A94" s="367" t="s">
        <v>524</v>
      </c>
      <c r="B94" s="368" t="s">
        <v>525</v>
      </c>
      <c r="C94" s="369"/>
    </row>
    <row r="95" spans="1:3" s="360" customFormat="1" ht="20.25" hidden="1">
      <c r="A95" s="364" t="s">
        <v>526</v>
      </c>
      <c r="B95" s="365" t="s">
        <v>527</v>
      </c>
      <c r="C95" s="366">
        <f>C96+C99+C102+C104+C108+C112+C109+C111+C106</f>
        <v>0</v>
      </c>
    </row>
    <row r="96" spans="1:3" s="360" customFormat="1" ht="40.5" hidden="1">
      <c r="A96" s="367" t="s">
        <v>528</v>
      </c>
      <c r="B96" s="368" t="s">
        <v>529</v>
      </c>
      <c r="C96" s="366"/>
    </row>
    <row r="97" spans="1:3" s="360" customFormat="1" ht="81" hidden="1">
      <c r="A97" s="367" t="s">
        <v>530</v>
      </c>
      <c r="B97" s="368" t="s">
        <v>531</v>
      </c>
      <c r="C97" s="366"/>
    </row>
    <row r="98" spans="1:3" s="360" customFormat="1" ht="60.75" hidden="1">
      <c r="A98" s="367" t="s">
        <v>532</v>
      </c>
      <c r="B98" s="368" t="s">
        <v>533</v>
      </c>
      <c r="C98" s="366"/>
    </row>
    <row r="99" spans="1:3" s="360" customFormat="1" ht="60.75" hidden="1">
      <c r="A99" s="367" t="s">
        <v>534</v>
      </c>
      <c r="B99" s="368" t="s">
        <v>535</v>
      </c>
      <c r="C99" s="366"/>
    </row>
    <row r="100" spans="1:3" s="360" customFormat="1" ht="20.25" hidden="1">
      <c r="A100" s="367"/>
      <c r="B100" s="368"/>
      <c r="C100" s="366"/>
    </row>
    <row r="101" spans="1:3" s="360" customFormat="1" ht="20.25" hidden="1">
      <c r="A101" s="367"/>
      <c r="B101" s="368"/>
      <c r="C101" s="366"/>
    </row>
    <row r="102" spans="1:3" s="360" customFormat="1" ht="40.5" hidden="1">
      <c r="A102" s="367" t="s">
        <v>536</v>
      </c>
      <c r="B102" s="368" t="s">
        <v>537</v>
      </c>
      <c r="C102" s="366"/>
    </row>
    <row r="103" spans="1:3" s="360" customFormat="1" ht="60.75" hidden="1">
      <c r="A103" s="367" t="s">
        <v>538</v>
      </c>
      <c r="B103" s="368" t="s">
        <v>539</v>
      </c>
      <c r="C103" s="369"/>
    </row>
    <row r="104" spans="1:3" s="360" customFormat="1" ht="101.25" hidden="1">
      <c r="A104" s="367" t="s">
        <v>540</v>
      </c>
      <c r="B104" s="368" t="s">
        <v>541</v>
      </c>
      <c r="C104" s="369">
        <f>C105</f>
        <v>0</v>
      </c>
    </row>
    <row r="105" spans="1:3" s="360" customFormat="1" ht="20.25" hidden="1">
      <c r="A105" s="367" t="s">
        <v>542</v>
      </c>
      <c r="B105" s="368" t="s">
        <v>543</v>
      </c>
      <c r="C105" s="369"/>
    </row>
    <row r="106" spans="1:3" s="360" customFormat="1" ht="37.5" hidden="1" customHeight="1">
      <c r="A106" s="367" t="s">
        <v>544</v>
      </c>
      <c r="B106" s="368" t="s">
        <v>545</v>
      </c>
      <c r="C106" s="369">
        <f>C107</f>
        <v>0</v>
      </c>
    </row>
    <row r="107" spans="1:3" s="360" customFormat="1" ht="37.5" hidden="1" customHeight="1">
      <c r="A107" s="367" t="s">
        <v>546</v>
      </c>
      <c r="B107" s="368" t="s">
        <v>547</v>
      </c>
      <c r="C107" s="369">
        <v>0</v>
      </c>
    </row>
    <row r="108" spans="1:3" s="360" customFormat="1" ht="60.75" hidden="1">
      <c r="A108" s="401" t="s">
        <v>548</v>
      </c>
      <c r="B108" s="368" t="s">
        <v>549</v>
      </c>
      <c r="C108" s="369">
        <v>0</v>
      </c>
    </row>
    <row r="109" spans="1:3" s="404" customFormat="1" ht="60.75" hidden="1">
      <c r="A109" s="402" t="s">
        <v>550</v>
      </c>
      <c r="B109" s="403" t="s">
        <v>551</v>
      </c>
      <c r="C109" s="369">
        <f>C110</f>
        <v>0</v>
      </c>
    </row>
    <row r="110" spans="1:3" s="404" customFormat="1" ht="60.75" hidden="1">
      <c r="A110" s="402" t="s">
        <v>552</v>
      </c>
      <c r="B110" s="403" t="s">
        <v>553</v>
      </c>
      <c r="C110" s="369"/>
    </row>
    <row r="111" spans="1:3" s="404" customFormat="1" ht="72" hidden="1" customHeight="1">
      <c r="A111" s="402" t="s">
        <v>554</v>
      </c>
      <c r="B111" s="403" t="s">
        <v>555</v>
      </c>
      <c r="C111" s="369">
        <v>0</v>
      </c>
    </row>
    <row r="112" spans="1:3" s="360" customFormat="1" ht="40.5" hidden="1">
      <c r="A112" s="401" t="s">
        <v>556</v>
      </c>
      <c r="B112" s="368" t="s">
        <v>557</v>
      </c>
      <c r="C112" s="369">
        <f>C113</f>
        <v>0</v>
      </c>
    </row>
    <row r="113" spans="1:3" s="360" customFormat="1" ht="51.75" hidden="1" customHeight="1">
      <c r="A113" s="401" t="s">
        <v>558</v>
      </c>
      <c r="B113" s="372" t="s">
        <v>559</v>
      </c>
      <c r="C113" s="369">
        <v>0</v>
      </c>
    </row>
    <row r="114" spans="1:3" s="407" customFormat="1" ht="63.75" hidden="1" customHeight="1">
      <c r="A114" s="405" t="s">
        <v>560</v>
      </c>
      <c r="B114" s="406" t="s">
        <v>561</v>
      </c>
      <c r="C114" s="366"/>
    </row>
    <row r="115" spans="1:3" s="407" customFormat="1" ht="39.75" hidden="1" customHeight="1">
      <c r="A115" s="408" t="s">
        <v>562</v>
      </c>
      <c r="B115" s="409" t="s">
        <v>563</v>
      </c>
      <c r="C115" s="366"/>
    </row>
    <row r="116" spans="1:3" s="407" customFormat="1" ht="1.5" hidden="1" customHeight="1">
      <c r="A116" s="408" t="s">
        <v>564</v>
      </c>
      <c r="B116" s="409" t="s">
        <v>565</v>
      </c>
      <c r="C116" s="369"/>
    </row>
    <row r="117" spans="1:3" s="360" customFormat="1" ht="21.75" customHeight="1">
      <c r="A117" s="364" t="s">
        <v>566</v>
      </c>
      <c r="B117" s="410" t="s">
        <v>567</v>
      </c>
      <c r="C117" s="366">
        <f>C118+C221+C206+C218</f>
        <v>32270426.439999998</v>
      </c>
    </row>
    <row r="118" spans="1:3" s="360" customFormat="1" ht="49.5" customHeight="1">
      <c r="A118" s="453" t="s">
        <v>568</v>
      </c>
      <c r="B118" s="454" t="s">
        <v>569</v>
      </c>
      <c r="C118" s="398">
        <f>C119+C124+C181+C200+H187+C169+C192</f>
        <v>32270426.439999998</v>
      </c>
    </row>
    <row r="119" spans="1:3" s="360" customFormat="1" ht="27.75" customHeight="1">
      <c r="A119" s="420" t="s">
        <v>782</v>
      </c>
      <c r="B119" s="420" t="s">
        <v>779</v>
      </c>
      <c r="C119" s="398">
        <f>C122</f>
        <v>15000</v>
      </c>
    </row>
    <row r="120" spans="1:3" s="360" customFormat="1" ht="29.25" hidden="1" customHeight="1">
      <c r="A120" s="417"/>
      <c r="B120" s="435"/>
      <c r="C120" s="369"/>
    </row>
    <row r="121" spans="1:3" s="360" customFormat="1" ht="38.25" hidden="1" customHeight="1">
      <c r="A121" s="367"/>
      <c r="B121" s="368"/>
      <c r="C121" s="369"/>
    </row>
    <row r="122" spans="1:3" s="360" customFormat="1" ht="39" customHeight="1">
      <c r="A122" s="367" t="s">
        <v>780</v>
      </c>
      <c r="B122" s="368" t="s">
        <v>570</v>
      </c>
      <c r="C122" s="369">
        <f>C123</f>
        <v>15000</v>
      </c>
    </row>
    <row r="123" spans="1:3" s="360" customFormat="1" ht="41.25" customHeight="1">
      <c r="A123" s="367" t="s">
        <v>781</v>
      </c>
      <c r="B123" s="368" t="s">
        <v>783</v>
      </c>
      <c r="C123" s="369">
        <v>15000</v>
      </c>
    </row>
    <row r="124" spans="1:3" s="360" customFormat="1" ht="41.25" hidden="1" customHeight="1">
      <c r="A124" s="364" t="s">
        <v>571</v>
      </c>
      <c r="B124" s="365" t="s">
        <v>572</v>
      </c>
      <c r="C124" s="366">
        <f>C125+C127+C129+C131+C133+C135+C137+C139+C141+C143+C145+C147+C149+C154+C159+C161+C163+C165+C167</f>
        <v>0</v>
      </c>
    </row>
    <row r="125" spans="1:3" s="360" customFormat="1" ht="43.5" hidden="1" customHeight="1">
      <c r="A125" s="367" t="s">
        <v>573</v>
      </c>
      <c r="B125" s="368" t="s">
        <v>574</v>
      </c>
      <c r="C125" s="366"/>
    </row>
    <row r="126" spans="1:3" s="360" customFormat="1" ht="38.25" hidden="1" customHeight="1">
      <c r="A126" s="367" t="s">
        <v>575</v>
      </c>
      <c r="B126" s="368" t="s">
        <v>576</v>
      </c>
      <c r="C126" s="369"/>
    </row>
    <row r="127" spans="1:3" s="360" customFormat="1" ht="37.5" hidden="1" customHeight="1">
      <c r="A127" s="367" t="s">
        <v>577</v>
      </c>
      <c r="B127" s="368" t="s">
        <v>578</v>
      </c>
      <c r="C127" s="366">
        <f>C128</f>
        <v>0</v>
      </c>
    </row>
    <row r="128" spans="1:3" s="360" customFormat="1" ht="40.5" hidden="1" customHeight="1">
      <c r="A128" s="367" t="s">
        <v>579</v>
      </c>
      <c r="B128" s="375" t="s">
        <v>580</v>
      </c>
      <c r="C128" s="369"/>
    </row>
    <row r="129" spans="1:3" s="360" customFormat="1" ht="42" hidden="1" customHeight="1">
      <c r="A129" s="367" t="s">
        <v>581</v>
      </c>
      <c r="B129" s="411" t="s">
        <v>582</v>
      </c>
      <c r="C129" s="366">
        <f>C130</f>
        <v>0</v>
      </c>
    </row>
    <row r="130" spans="1:3" s="360" customFormat="1" ht="33.75" hidden="1" customHeight="1">
      <c r="A130" s="367" t="s">
        <v>583</v>
      </c>
      <c r="B130" s="411" t="s">
        <v>584</v>
      </c>
      <c r="C130" s="369"/>
    </row>
    <row r="131" spans="1:3" s="360" customFormat="1" ht="32.25" hidden="1" customHeight="1">
      <c r="A131" s="367" t="s">
        <v>585</v>
      </c>
      <c r="B131" s="368" t="s">
        <v>586</v>
      </c>
      <c r="C131" s="366"/>
    </row>
    <row r="132" spans="1:3" s="360" customFormat="1" ht="32.25" hidden="1" customHeight="1">
      <c r="A132" s="367" t="s">
        <v>587</v>
      </c>
      <c r="B132" s="368" t="s">
        <v>588</v>
      </c>
      <c r="C132" s="369"/>
    </row>
    <row r="133" spans="1:3" s="360" customFormat="1" ht="33" hidden="1" customHeight="1">
      <c r="A133" s="367" t="s">
        <v>589</v>
      </c>
      <c r="B133" s="368" t="s">
        <v>590</v>
      </c>
      <c r="C133" s="366">
        <f>C134</f>
        <v>0</v>
      </c>
    </row>
    <row r="134" spans="1:3" s="360" customFormat="1" ht="33" hidden="1" customHeight="1">
      <c r="A134" s="367" t="s">
        <v>591</v>
      </c>
      <c r="B134" s="368" t="s">
        <v>592</v>
      </c>
      <c r="C134" s="369"/>
    </row>
    <row r="135" spans="1:3" s="360" customFormat="1" ht="30.75" hidden="1" customHeight="1">
      <c r="A135" s="367" t="s">
        <v>593</v>
      </c>
      <c r="B135" s="368" t="s">
        <v>594</v>
      </c>
      <c r="C135" s="366"/>
    </row>
    <row r="136" spans="1:3" s="360" customFormat="1" ht="30.75" hidden="1" customHeight="1">
      <c r="A136" s="367" t="s">
        <v>595</v>
      </c>
      <c r="B136" s="368" t="s">
        <v>596</v>
      </c>
      <c r="C136" s="369"/>
    </row>
    <row r="137" spans="1:3" s="360" customFormat="1" ht="30" hidden="1" customHeight="1">
      <c r="A137" s="367" t="s">
        <v>597</v>
      </c>
      <c r="B137" s="375" t="s">
        <v>598</v>
      </c>
      <c r="C137" s="366">
        <f>C138</f>
        <v>0</v>
      </c>
    </row>
    <row r="138" spans="1:3" s="360" customFormat="1" ht="28.5" hidden="1" customHeight="1">
      <c r="A138" s="367" t="s">
        <v>599</v>
      </c>
      <c r="B138" s="375" t="s">
        <v>600</v>
      </c>
      <c r="C138" s="369"/>
    </row>
    <row r="139" spans="1:3" s="360" customFormat="1" ht="27.75" hidden="1" customHeight="1">
      <c r="A139" s="367" t="s">
        <v>601</v>
      </c>
      <c r="B139" s="368" t="s">
        <v>602</v>
      </c>
      <c r="C139" s="366">
        <f>C140</f>
        <v>0</v>
      </c>
    </row>
    <row r="140" spans="1:3" s="360" customFormat="1" ht="28.5" hidden="1" customHeight="1">
      <c r="A140" s="367" t="s">
        <v>603</v>
      </c>
      <c r="B140" s="368" t="s">
        <v>604</v>
      </c>
      <c r="C140" s="369"/>
    </row>
    <row r="141" spans="1:3" s="360" customFormat="1" ht="28.5" hidden="1" customHeight="1">
      <c r="A141" s="367" t="s">
        <v>605</v>
      </c>
      <c r="B141" s="412" t="s">
        <v>606</v>
      </c>
      <c r="C141" s="369">
        <f>C142</f>
        <v>0</v>
      </c>
    </row>
    <row r="142" spans="1:3" s="360" customFormat="1" ht="0.75" hidden="1" customHeight="1">
      <c r="A142" s="367" t="s">
        <v>607</v>
      </c>
      <c r="B142" s="412" t="s">
        <v>608</v>
      </c>
      <c r="C142" s="369"/>
    </row>
    <row r="143" spans="1:3" s="360" customFormat="1" ht="32.25" hidden="1" customHeight="1">
      <c r="A143" s="367" t="s">
        <v>609</v>
      </c>
      <c r="B143" s="375" t="s">
        <v>610</v>
      </c>
      <c r="C143" s="366">
        <f>C144</f>
        <v>0</v>
      </c>
    </row>
    <row r="144" spans="1:3" s="360" customFormat="1" ht="32.25" hidden="1" customHeight="1">
      <c r="A144" s="367" t="s">
        <v>611</v>
      </c>
      <c r="B144" s="375" t="s">
        <v>612</v>
      </c>
      <c r="C144" s="369"/>
    </row>
    <row r="145" spans="1:3" s="360" customFormat="1" ht="30.75" hidden="1" customHeight="1">
      <c r="A145" s="367" t="s">
        <v>613</v>
      </c>
      <c r="B145" s="412" t="s">
        <v>614</v>
      </c>
      <c r="C145" s="366">
        <f>C146</f>
        <v>0</v>
      </c>
    </row>
    <row r="146" spans="1:3" s="360" customFormat="1" ht="30" hidden="1" customHeight="1">
      <c r="A146" s="367" t="s">
        <v>615</v>
      </c>
      <c r="B146" s="412" t="s">
        <v>616</v>
      </c>
      <c r="C146" s="369"/>
    </row>
    <row r="147" spans="1:3" s="360" customFormat="1" ht="29.25" hidden="1" customHeight="1">
      <c r="A147" s="367" t="s">
        <v>617</v>
      </c>
      <c r="B147" s="368" t="s">
        <v>618</v>
      </c>
      <c r="C147" s="366">
        <f>C148</f>
        <v>0</v>
      </c>
    </row>
    <row r="148" spans="1:3" s="360" customFormat="1" ht="27.75" hidden="1" customHeight="1">
      <c r="A148" s="367" t="s">
        <v>619</v>
      </c>
      <c r="B148" s="368" t="s">
        <v>620</v>
      </c>
      <c r="C148" s="369"/>
    </row>
    <row r="149" spans="1:3" s="360" customFormat="1" ht="24" hidden="1" customHeight="1">
      <c r="A149" s="367" t="s">
        <v>621</v>
      </c>
      <c r="B149" s="368" t="s">
        <v>622</v>
      </c>
      <c r="C149" s="366">
        <f>C150</f>
        <v>0</v>
      </c>
    </row>
    <row r="150" spans="1:3" s="360" customFormat="1" ht="24.75" hidden="1" customHeight="1">
      <c r="A150" s="367" t="s">
        <v>623</v>
      </c>
      <c r="B150" s="368" t="s">
        <v>624</v>
      </c>
      <c r="C150" s="369">
        <f>C151+C152+C153</f>
        <v>0</v>
      </c>
    </row>
    <row r="151" spans="1:3" s="360" customFormat="1" ht="24" hidden="1" customHeight="1">
      <c r="A151" s="367" t="s">
        <v>625</v>
      </c>
      <c r="B151" s="368" t="s">
        <v>626</v>
      </c>
      <c r="C151" s="369"/>
    </row>
    <row r="152" spans="1:3" s="360" customFormat="1" ht="24.75" hidden="1" customHeight="1">
      <c r="A152" s="367" t="s">
        <v>627</v>
      </c>
      <c r="B152" s="368" t="s">
        <v>628</v>
      </c>
      <c r="C152" s="369"/>
    </row>
    <row r="153" spans="1:3" s="360" customFormat="1" ht="23.25" hidden="1" customHeight="1">
      <c r="A153" s="367" t="s">
        <v>629</v>
      </c>
      <c r="B153" s="368" t="s">
        <v>630</v>
      </c>
      <c r="C153" s="413"/>
    </row>
    <row r="154" spans="1:3" s="360" customFormat="1" ht="27" hidden="1" customHeight="1">
      <c r="A154" s="367" t="s">
        <v>631</v>
      </c>
      <c r="B154" s="368" t="s">
        <v>632</v>
      </c>
      <c r="C154" s="366">
        <f>C155</f>
        <v>0</v>
      </c>
    </row>
    <row r="155" spans="1:3" s="360" customFormat="1" ht="27.75" hidden="1" customHeight="1">
      <c r="A155" s="367" t="s">
        <v>633</v>
      </c>
      <c r="B155" s="368" t="s">
        <v>634</v>
      </c>
      <c r="C155" s="369">
        <f>C156+C157+C158</f>
        <v>0</v>
      </c>
    </row>
    <row r="156" spans="1:3" s="360" customFormat="1" ht="30" hidden="1" customHeight="1">
      <c r="A156" s="367" t="s">
        <v>635</v>
      </c>
      <c r="B156" s="368" t="s">
        <v>636</v>
      </c>
      <c r="C156" s="369"/>
    </row>
    <row r="157" spans="1:3" s="360" customFormat="1" ht="32.25" hidden="1" customHeight="1">
      <c r="A157" s="367" t="s">
        <v>637</v>
      </c>
      <c r="B157" s="368" t="s">
        <v>638</v>
      </c>
      <c r="C157" s="369"/>
    </row>
    <row r="158" spans="1:3" s="360" customFormat="1" ht="24" hidden="1" customHeight="1">
      <c r="A158" s="367" t="s">
        <v>639</v>
      </c>
      <c r="B158" s="368" t="s">
        <v>640</v>
      </c>
      <c r="C158" s="413"/>
    </row>
    <row r="159" spans="1:3" s="360" customFormat="1" ht="25.5" hidden="1" customHeight="1">
      <c r="A159" s="367" t="s">
        <v>641</v>
      </c>
      <c r="B159" s="412" t="s">
        <v>642</v>
      </c>
      <c r="C159" s="369"/>
    </row>
    <row r="160" spans="1:3" s="360" customFormat="1" ht="27" hidden="1" customHeight="1">
      <c r="A160" s="367" t="s">
        <v>643</v>
      </c>
      <c r="B160" s="412" t="s">
        <v>644</v>
      </c>
      <c r="C160" s="369"/>
    </row>
    <row r="161" spans="1:3" s="360" customFormat="1" ht="28.5" hidden="1" customHeight="1">
      <c r="A161" s="367" t="s">
        <v>645</v>
      </c>
      <c r="B161" s="368" t="s">
        <v>646</v>
      </c>
      <c r="C161" s="366">
        <f>C162</f>
        <v>0</v>
      </c>
    </row>
    <row r="162" spans="1:3" s="360" customFormat="1" ht="29.25" hidden="1" customHeight="1">
      <c r="A162" s="367" t="s">
        <v>647</v>
      </c>
      <c r="B162" s="368" t="s">
        <v>648</v>
      </c>
      <c r="C162" s="369"/>
    </row>
    <row r="163" spans="1:3" s="360" customFormat="1" ht="30" hidden="1" customHeight="1">
      <c r="A163" s="367" t="s">
        <v>649</v>
      </c>
      <c r="B163" s="414" t="s">
        <v>650</v>
      </c>
      <c r="C163" s="369">
        <f>C164</f>
        <v>0</v>
      </c>
    </row>
    <row r="164" spans="1:3" s="360" customFormat="1" ht="28.5" hidden="1" customHeight="1">
      <c r="A164" s="367" t="s">
        <v>651</v>
      </c>
      <c r="B164" s="415" t="s">
        <v>652</v>
      </c>
      <c r="C164" s="369"/>
    </row>
    <row r="165" spans="1:3" s="360" customFormat="1" ht="33" hidden="1" customHeight="1">
      <c r="A165" s="367" t="s">
        <v>653</v>
      </c>
      <c r="B165" s="416" t="s">
        <v>654</v>
      </c>
      <c r="C165" s="369">
        <f>C166</f>
        <v>0</v>
      </c>
    </row>
    <row r="166" spans="1:3" s="360" customFormat="1" ht="36.75" hidden="1" customHeight="1">
      <c r="A166" s="417" t="s">
        <v>655</v>
      </c>
      <c r="B166" s="416" t="s">
        <v>656</v>
      </c>
      <c r="C166" s="418"/>
    </row>
    <row r="167" spans="1:3" s="360" customFormat="1" ht="34.5" hidden="1" customHeight="1">
      <c r="A167" s="367" t="s">
        <v>657</v>
      </c>
      <c r="B167" s="368" t="s">
        <v>658</v>
      </c>
      <c r="C167" s="366">
        <f>C168</f>
        <v>0</v>
      </c>
    </row>
    <row r="168" spans="1:3" s="360" customFormat="1" ht="36" hidden="1" customHeight="1">
      <c r="A168" s="419" t="s">
        <v>659</v>
      </c>
      <c r="B168" s="393" t="s">
        <v>660</v>
      </c>
      <c r="C168" s="369"/>
    </row>
    <row r="169" spans="1:3" s="360" customFormat="1" ht="41.25" customHeight="1">
      <c r="A169" s="420" t="s">
        <v>661</v>
      </c>
      <c r="B169" s="420" t="s">
        <v>662</v>
      </c>
      <c r="C169" s="421">
        <f>C172+C177+C170+C175+C179</f>
        <v>31300650.949999999</v>
      </c>
    </row>
    <row r="170" spans="1:3" s="360" customFormat="1" ht="122.25" customHeight="1">
      <c r="A170" s="422" t="s">
        <v>663</v>
      </c>
      <c r="B170" s="423" t="s">
        <v>664</v>
      </c>
      <c r="C170" s="424">
        <f>C171</f>
        <v>6243476.9000000004</v>
      </c>
    </row>
    <row r="171" spans="1:3" s="360" customFormat="1" ht="130.5" customHeight="1">
      <c r="A171" s="422" t="s">
        <v>665</v>
      </c>
      <c r="B171" s="425" t="s">
        <v>666</v>
      </c>
      <c r="C171" s="426">
        <v>6243476.9000000004</v>
      </c>
    </row>
    <row r="172" spans="1:3" s="360" customFormat="1" ht="85.5" customHeight="1">
      <c r="A172" s="427" t="s">
        <v>667</v>
      </c>
      <c r="B172" s="391" t="s">
        <v>668</v>
      </c>
      <c r="C172" s="392">
        <f>C173</f>
        <v>31674.05</v>
      </c>
    </row>
    <row r="173" spans="1:3" s="360" customFormat="1" ht="84.75" customHeight="1">
      <c r="A173" s="427" t="s">
        <v>669</v>
      </c>
      <c r="B173" s="391" t="s">
        <v>670</v>
      </c>
      <c r="C173" s="392">
        <f>C174</f>
        <v>31674.05</v>
      </c>
    </row>
    <row r="174" spans="1:3" s="360" customFormat="1" ht="81.75" customHeight="1">
      <c r="A174" s="427" t="s">
        <v>671</v>
      </c>
      <c r="B174" s="391" t="s">
        <v>672</v>
      </c>
      <c r="C174" s="392">
        <v>31674.05</v>
      </c>
    </row>
    <row r="175" spans="1:3" s="360" customFormat="1" ht="58.5" customHeight="1">
      <c r="A175" s="427" t="s">
        <v>673</v>
      </c>
      <c r="B175" s="391" t="s">
        <v>674</v>
      </c>
      <c r="C175" s="392">
        <f>C176</f>
        <v>9082000</v>
      </c>
    </row>
    <row r="176" spans="1:3" s="360" customFormat="1" ht="60.75" customHeight="1">
      <c r="A176" s="427" t="s">
        <v>675</v>
      </c>
      <c r="B176" s="391" t="s">
        <v>676</v>
      </c>
      <c r="C176" s="392">
        <v>9082000</v>
      </c>
    </row>
    <row r="177" spans="1:3" s="360" customFormat="1" ht="25.5" customHeight="1">
      <c r="A177" s="427" t="s">
        <v>677</v>
      </c>
      <c r="B177" s="391" t="s">
        <v>678</v>
      </c>
      <c r="C177" s="392">
        <f>C178</f>
        <v>0</v>
      </c>
    </row>
    <row r="178" spans="1:3" s="360" customFormat="1" ht="41.25" customHeight="1">
      <c r="A178" s="427" t="s">
        <v>679</v>
      </c>
      <c r="B178" s="428" t="s">
        <v>680</v>
      </c>
      <c r="C178" s="392">
        <v>0</v>
      </c>
    </row>
    <row r="179" spans="1:3" s="360" customFormat="1" ht="63" customHeight="1">
      <c r="A179" s="390" t="s">
        <v>681</v>
      </c>
      <c r="B179" s="428" t="s">
        <v>682</v>
      </c>
      <c r="C179" s="392">
        <f>C180</f>
        <v>15943500</v>
      </c>
    </row>
    <row r="180" spans="1:3" s="360" customFormat="1" ht="61.5" customHeight="1">
      <c r="A180" s="390" t="s">
        <v>683</v>
      </c>
      <c r="B180" s="428" t="s">
        <v>684</v>
      </c>
      <c r="C180" s="392">
        <v>15943500</v>
      </c>
    </row>
    <row r="181" spans="1:3" s="360" customFormat="1" ht="21.75" customHeight="1">
      <c r="A181" s="429" t="s">
        <v>685</v>
      </c>
      <c r="B181" s="430" t="s">
        <v>686</v>
      </c>
      <c r="C181" s="398">
        <f>C186+C188+C190</f>
        <v>386538.33999999997</v>
      </c>
    </row>
    <row r="182" spans="1:3" s="360" customFormat="1" ht="56.25" hidden="1" customHeight="1">
      <c r="A182" s="390" t="s">
        <v>687</v>
      </c>
      <c r="B182" s="425" t="s">
        <v>688</v>
      </c>
      <c r="C182" s="398"/>
    </row>
    <row r="183" spans="1:3" s="360" customFormat="1" ht="56.25" hidden="1" customHeight="1">
      <c r="A183" s="390" t="s">
        <v>689</v>
      </c>
      <c r="B183" s="425" t="s">
        <v>690</v>
      </c>
      <c r="C183" s="392"/>
    </row>
    <row r="184" spans="1:3" s="360" customFormat="1" ht="26.25" hidden="1" customHeight="1">
      <c r="A184" s="390" t="s">
        <v>691</v>
      </c>
      <c r="B184" s="425" t="s">
        <v>692</v>
      </c>
      <c r="C184" s="392">
        <f>C185</f>
        <v>0</v>
      </c>
    </row>
    <row r="185" spans="1:3" s="360" customFormat="1" ht="36" hidden="1" customHeight="1">
      <c r="A185" s="390" t="s">
        <v>693</v>
      </c>
      <c r="B185" s="425" t="s">
        <v>694</v>
      </c>
      <c r="C185" s="392"/>
    </row>
    <row r="186" spans="1:3" s="360" customFormat="1" ht="42" customHeight="1">
      <c r="A186" s="390" t="s">
        <v>695</v>
      </c>
      <c r="B186" s="391" t="s">
        <v>696</v>
      </c>
      <c r="C186" s="392">
        <f>C187</f>
        <v>341600</v>
      </c>
    </row>
    <row r="187" spans="1:3" s="360" customFormat="1" ht="42" customHeight="1">
      <c r="A187" s="390" t="s">
        <v>697</v>
      </c>
      <c r="B187" s="391" t="s">
        <v>698</v>
      </c>
      <c r="C187" s="392">
        <v>341600</v>
      </c>
    </row>
    <row r="188" spans="1:3" s="360" customFormat="1" ht="42" customHeight="1">
      <c r="A188" s="390" t="s">
        <v>699</v>
      </c>
      <c r="B188" s="391" t="s">
        <v>700</v>
      </c>
      <c r="C188" s="392">
        <f>C189</f>
        <v>1000</v>
      </c>
    </row>
    <row r="189" spans="1:3" s="360" customFormat="1" ht="42" customHeight="1">
      <c r="A189" s="390" t="s">
        <v>701</v>
      </c>
      <c r="B189" s="391" t="s">
        <v>702</v>
      </c>
      <c r="C189" s="392">
        <v>1000</v>
      </c>
    </row>
    <row r="190" spans="1:3" s="360" customFormat="1" ht="42" customHeight="1">
      <c r="A190" s="390" t="s">
        <v>703</v>
      </c>
      <c r="B190" s="391" t="s">
        <v>704</v>
      </c>
      <c r="C190" s="392">
        <f>C191</f>
        <v>43938.34</v>
      </c>
    </row>
    <row r="191" spans="1:3" s="360" customFormat="1" ht="42" customHeight="1">
      <c r="A191" s="431" t="s">
        <v>705</v>
      </c>
      <c r="B191" s="391" t="s">
        <v>706</v>
      </c>
      <c r="C191" s="432">
        <v>43938.34</v>
      </c>
    </row>
    <row r="192" spans="1:3" s="360" customFormat="1" ht="19.5" customHeight="1">
      <c r="A192" s="420" t="s">
        <v>707</v>
      </c>
      <c r="B192" s="456" t="s">
        <v>708</v>
      </c>
      <c r="C192" s="433">
        <f>C195+C216+C193</f>
        <v>568237.15</v>
      </c>
    </row>
    <row r="193" spans="1:19" s="360" customFormat="1" ht="65.25" customHeight="1">
      <c r="A193" s="425" t="s">
        <v>789</v>
      </c>
      <c r="B193" s="428" t="s">
        <v>722</v>
      </c>
      <c r="C193" s="424">
        <f>C194</f>
        <v>268237.15000000002</v>
      </c>
      <c r="D193" s="457"/>
      <c r="E193" s="457"/>
      <c r="F193" s="457"/>
      <c r="G193" s="457"/>
      <c r="H193" s="457"/>
      <c r="I193" s="457"/>
      <c r="J193" s="457"/>
      <c r="K193" s="457"/>
      <c r="L193" s="457"/>
      <c r="M193" s="457"/>
      <c r="N193" s="457"/>
      <c r="O193" s="457"/>
      <c r="P193" s="457"/>
    </row>
    <row r="194" spans="1:19" s="360" customFormat="1" ht="65.25" customHeight="1">
      <c r="A194" s="425" t="s">
        <v>788</v>
      </c>
      <c r="B194" s="383" t="s">
        <v>727</v>
      </c>
      <c r="C194" s="424">
        <v>268237.15000000002</v>
      </c>
      <c r="D194" s="458"/>
      <c r="E194" s="457"/>
      <c r="F194" s="457"/>
      <c r="G194" s="457"/>
      <c r="H194" s="457"/>
      <c r="I194" s="457"/>
      <c r="J194" s="457"/>
      <c r="K194" s="457"/>
      <c r="L194" s="457"/>
      <c r="M194" s="457"/>
      <c r="N194" s="457"/>
      <c r="O194" s="457"/>
      <c r="P194" s="457"/>
      <c r="Q194" s="457"/>
      <c r="R194" s="457"/>
      <c r="S194" s="457"/>
    </row>
    <row r="195" spans="1:19" s="360" customFormat="1" ht="39.75" customHeight="1">
      <c r="A195" s="425" t="s">
        <v>709</v>
      </c>
      <c r="B195" s="434" t="s">
        <v>710</v>
      </c>
      <c r="C195" s="424">
        <f>C196</f>
        <v>0</v>
      </c>
    </row>
    <row r="196" spans="1:19" s="360" customFormat="1" ht="63" customHeight="1">
      <c r="A196" s="425" t="s">
        <v>711</v>
      </c>
      <c r="B196" s="434" t="s">
        <v>712</v>
      </c>
      <c r="C196" s="424">
        <f>C197</f>
        <v>0</v>
      </c>
    </row>
    <row r="197" spans="1:19" s="360" customFormat="1" ht="64.5" customHeight="1">
      <c r="A197" s="425" t="s">
        <v>713</v>
      </c>
      <c r="B197" s="391" t="s">
        <v>714</v>
      </c>
      <c r="C197" s="424">
        <v>0</v>
      </c>
    </row>
    <row r="198" spans="1:19" s="360" customFormat="1" ht="68.25" hidden="1" customHeight="1">
      <c r="A198" s="367" t="s">
        <v>715</v>
      </c>
      <c r="B198" s="435" t="s">
        <v>716</v>
      </c>
      <c r="C198" s="369">
        <f>C199</f>
        <v>0</v>
      </c>
    </row>
    <row r="199" spans="1:19" s="360" customFormat="1" ht="60.75" hidden="1" customHeight="1">
      <c r="A199" s="367" t="s">
        <v>717</v>
      </c>
      <c r="B199" s="368" t="s">
        <v>718</v>
      </c>
      <c r="C199" s="369"/>
    </row>
    <row r="200" spans="1:19" s="360" customFormat="1" ht="29.25" hidden="1" customHeight="1">
      <c r="A200" s="364" t="s">
        <v>719</v>
      </c>
      <c r="B200" s="365" t="s">
        <v>720</v>
      </c>
      <c r="C200" s="366">
        <f>C204</f>
        <v>0</v>
      </c>
    </row>
    <row r="201" spans="1:19" s="360" customFormat="1" ht="60.75" hidden="1">
      <c r="A201" s="367" t="s">
        <v>721</v>
      </c>
      <c r="B201" s="368" t="s">
        <v>722</v>
      </c>
      <c r="C201" s="366">
        <f>C202</f>
        <v>0</v>
      </c>
    </row>
    <row r="202" spans="1:19" s="360" customFormat="1" ht="60.75" hidden="1">
      <c r="A202" s="367" t="s">
        <v>723</v>
      </c>
      <c r="B202" s="368" t="s">
        <v>724</v>
      </c>
      <c r="C202" s="369"/>
    </row>
    <row r="203" spans="1:19" s="360" customFormat="1" ht="60.75" hidden="1">
      <c r="A203" s="367" t="s">
        <v>725</v>
      </c>
      <c r="B203" s="436" t="s">
        <v>726</v>
      </c>
      <c r="C203" s="366">
        <f>C204</f>
        <v>0</v>
      </c>
    </row>
    <row r="204" spans="1:19" s="360" customFormat="1" ht="57" hidden="1" customHeight="1">
      <c r="A204" s="367" t="s">
        <v>721</v>
      </c>
      <c r="B204" s="368" t="s">
        <v>722</v>
      </c>
      <c r="C204" s="369">
        <f>C205</f>
        <v>0</v>
      </c>
    </row>
    <row r="205" spans="1:19" s="360" customFormat="1" ht="57" hidden="1" customHeight="1">
      <c r="A205" s="367" t="s">
        <v>723</v>
      </c>
      <c r="B205" s="368" t="s">
        <v>727</v>
      </c>
      <c r="C205" s="369">
        <v>0</v>
      </c>
    </row>
    <row r="206" spans="1:19" s="360" customFormat="1" ht="31.5" hidden="1" customHeight="1">
      <c r="A206" s="364" t="s">
        <v>728</v>
      </c>
      <c r="B206" s="365" t="s">
        <v>729</v>
      </c>
      <c r="C206" s="366">
        <f>C207</f>
        <v>0</v>
      </c>
    </row>
    <row r="207" spans="1:19" s="360" customFormat="1" ht="31.5" hidden="1" customHeight="1">
      <c r="A207" s="367" t="s">
        <v>730</v>
      </c>
      <c r="B207" s="368" t="s">
        <v>731</v>
      </c>
      <c r="C207" s="369">
        <f>C208</f>
        <v>0</v>
      </c>
    </row>
    <row r="208" spans="1:19" s="360" customFormat="1" ht="33" hidden="1" customHeight="1">
      <c r="A208" s="367" t="s">
        <v>732</v>
      </c>
      <c r="B208" s="368" t="s">
        <v>731</v>
      </c>
      <c r="C208" s="369">
        <v>0</v>
      </c>
    </row>
    <row r="209" spans="1:3" s="360" customFormat="1" ht="23.25" hidden="1" customHeight="1">
      <c r="A209" s="367" t="s">
        <v>733</v>
      </c>
      <c r="B209" s="368" t="s">
        <v>734</v>
      </c>
      <c r="C209" s="369"/>
    </row>
    <row r="210" spans="1:3" s="360" customFormat="1" ht="21.75" hidden="1" customHeight="1">
      <c r="A210" s="367" t="s">
        <v>735</v>
      </c>
      <c r="B210" s="368" t="s">
        <v>736</v>
      </c>
      <c r="C210" s="366"/>
    </row>
    <row r="211" spans="1:3" s="360" customFormat="1" ht="19.5" hidden="1" customHeight="1">
      <c r="A211" s="367" t="s">
        <v>737</v>
      </c>
      <c r="B211" s="368" t="s">
        <v>738</v>
      </c>
      <c r="C211" s="369"/>
    </row>
    <row r="212" spans="1:3" s="395" customFormat="1" ht="20.25" hidden="1" customHeight="1">
      <c r="A212" s="437" t="s">
        <v>739</v>
      </c>
      <c r="B212" s="438" t="s">
        <v>740</v>
      </c>
      <c r="C212" s="366">
        <f>C213</f>
        <v>0</v>
      </c>
    </row>
    <row r="213" spans="1:3" s="395" customFormat="1" ht="21.75" hidden="1" customHeight="1">
      <c r="A213" s="437" t="s">
        <v>741</v>
      </c>
      <c r="B213" s="438" t="s">
        <v>742</v>
      </c>
      <c r="C213" s="369"/>
    </row>
    <row r="214" spans="1:3" s="395" customFormat="1" ht="19.5" hidden="1" customHeight="1">
      <c r="A214" s="367" t="s">
        <v>743</v>
      </c>
      <c r="B214" s="439" t="s">
        <v>744</v>
      </c>
      <c r="C214" s="366">
        <f>C215</f>
        <v>0</v>
      </c>
    </row>
    <row r="215" spans="1:3" s="395" customFormat="1" ht="23.25" hidden="1" customHeight="1">
      <c r="A215" s="367" t="s">
        <v>745</v>
      </c>
      <c r="B215" s="439" t="s">
        <v>746</v>
      </c>
      <c r="C215" s="369"/>
    </row>
    <row r="216" spans="1:3" s="360" customFormat="1" ht="26.25" customHeight="1">
      <c r="A216" s="367" t="s">
        <v>777</v>
      </c>
      <c r="B216" s="450" t="s">
        <v>747</v>
      </c>
      <c r="C216" s="366">
        <f>C217</f>
        <v>300000</v>
      </c>
    </row>
    <row r="217" spans="1:3" s="360" customFormat="1" ht="30" customHeight="1">
      <c r="A217" s="367" t="s">
        <v>776</v>
      </c>
      <c r="B217" s="451" t="s">
        <v>775</v>
      </c>
      <c r="C217" s="369">
        <v>300000</v>
      </c>
    </row>
    <row r="218" spans="1:3" s="360" customFormat="1" ht="40.5" customHeight="1">
      <c r="A218" s="420" t="s">
        <v>748</v>
      </c>
      <c r="B218" s="440" t="s">
        <v>749</v>
      </c>
      <c r="C218" s="366">
        <f>C219</f>
        <v>0</v>
      </c>
    </row>
    <row r="219" spans="1:3" s="360" customFormat="1" ht="37.5" customHeight="1">
      <c r="A219" s="390" t="s">
        <v>750</v>
      </c>
      <c r="B219" s="391" t="s">
        <v>751</v>
      </c>
      <c r="C219" s="392">
        <f>C220</f>
        <v>0</v>
      </c>
    </row>
    <row r="220" spans="1:3" s="360" customFormat="1" ht="102" customHeight="1" thickBot="1">
      <c r="A220" s="367" t="s">
        <v>752</v>
      </c>
      <c r="B220" s="423" t="s">
        <v>753</v>
      </c>
      <c r="C220" s="369">
        <v>0</v>
      </c>
    </row>
    <row r="221" spans="1:3" s="360" customFormat="1" ht="21.75" hidden="1" customHeight="1" thickBot="1">
      <c r="A221" s="364" t="s">
        <v>754</v>
      </c>
      <c r="B221" s="365" t="s">
        <v>729</v>
      </c>
      <c r="C221" s="366">
        <f>C222</f>
        <v>0</v>
      </c>
    </row>
    <row r="222" spans="1:3" s="360" customFormat="1" ht="21.75" hidden="1" customHeight="1" thickBot="1">
      <c r="A222" s="367" t="s">
        <v>755</v>
      </c>
      <c r="B222" s="368" t="s">
        <v>756</v>
      </c>
      <c r="C222" s="369">
        <f>C223</f>
        <v>0</v>
      </c>
    </row>
    <row r="223" spans="1:3" s="360" customFormat="1" ht="21.75" hidden="1" customHeight="1" thickBot="1">
      <c r="A223" s="367" t="s">
        <v>757</v>
      </c>
      <c r="B223" s="368" t="s">
        <v>756</v>
      </c>
      <c r="C223" s="441"/>
    </row>
    <row r="224" spans="1:3" s="360" customFormat="1" ht="23.25" customHeight="1">
      <c r="A224" s="442" t="s">
        <v>758</v>
      </c>
      <c r="B224" s="443" t="s">
        <v>759</v>
      </c>
      <c r="C224" s="444">
        <f>C17+C117</f>
        <v>65813926.439999998</v>
      </c>
    </row>
    <row r="225" spans="1:3" s="360" customFormat="1" ht="12.75" hidden="1" customHeight="1">
      <c r="A225" s="445"/>
      <c r="B225" s="445" t="s">
        <v>760</v>
      </c>
      <c r="C225" s="446"/>
    </row>
    <row r="226" spans="1:3" s="360" customFormat="1" ht="20.25" hidden="1">
      <c r="A226" s="445"/>
      <c r="B226" s="445" t="s">
        <v>761</v>
      </c>
      <c r="C226" s="446"/>
    </row>
    <row r="227" spans="1:3" s="360" customFormat="1" ht="20.25" hidden="1">
      <c r="A227" s="445"/>
      <c r="B227" s="445" t="s">
        <v>762</v>
      </c>
      <c r="C227" s="446"/>
    </row>
    <row r="228" spans="1:3" s="360" customFormat="1" ht="20.25" hidden="1">
      <c r="A228" s="445"/>
      <c r="B228" s="445" t="s">
        <v>763</v>
      </c>
      <c r="C228" s="446"/>
    </row>
    <row r="229" spans="1:3" s="360" customFormat="1" ht="20.25" hidden="1">
      <c r="A229" s="445"/>
      <c r="B229" s="445" t="s">
        <v>764</v>
      </c>
      <c r="C229" s="446"/>
    </row>
    <row r="230" spans="1:3" s="360" customFormat="1" ht="20.25" hidden="1">
      <c r="A230" s="445"/>
      <c r="B230" s="445" t="s">
        <v>765</v>
      </c>
      <c r="C230" s="446"/>
    </row>
    <row r="231" spans="1:3" s="360" customFormat="1" ht="20.25" hidden="1">
      <c r="A231" s="445"/>
      <c r="B231" s="445"/>
      <c r="C231" s="446"/>
    </row>
    <row r="232" spans="1:3" s="360" customFormat="1" ht="20.25" hidden="1">
      <c r="A232" s="445"/>
      <c r="B232" s="445" t="s">
        <v>766</v>
      </c>
      <c r="C232" s="447"/>
    </row>
    <row r="233" spans="1:3" s="360" customFormat="1" ht="20.25" hidden="1">
      <c r="A233" s="445"/>
      <c r="B233" s="448" t="s">
        <v>767</v>
      </c>
      <c r="C233" s="447"/>
    </row>
    <row r="234" spans="1:3" ht="18.75">
      <c r="A234" s="4"/>
      <c r="B234" s="4"/>
      <c r="C234" s="449"/>
    </row>
  </sheetData>
  <sheetProtection selectLockedCells="1" selectUnlockedCells="1"/>
  <mergeCells count="4">
    <mergeCell ref="B9:C9"/>
    <mergeCell ref="A12:C12"/>
    <mergeCell ref="A13:C13"/>
    <mergeCell ref="A14:C14"/>
  </mergeCells>
  <pageMargins left="0.78740157480314965" right="0.39370078740157483" top="0.19685039370078741" bottom="0.39370078740157483" header="0.51181102362204722" footer="0.51181102362204722"/>
  <pageSetup paperSize="9" scale="5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22"/>
  <sheetViews>
    <sheetView tabSelected="1" view="pageBreakPreview" topLeftCell="A214" zoomScaleNormal="80" workbookViewId="0">
      <selection activeCell="E17" sqref="E17"/>
    </sheetView>
  </sheetViews>
  <sheetFormatPr defaultRowHeight="12.75"/>
  <cols>
    <col min="1" max="1" width="77.28515625" customWidth="1"/>
    <col min="2" max="2" width="9.5703125" style="54" customWidth="1"/>
    <col min="3" max="3" width="8" style="55" customWidth="1"/>
    <col min="4" max="4" width="7.140625" style="55" customWidth="1"/>
    <col min="5" max="5" width="17.140625" style="55" customWidth="1"/>
    <col min="6" max="6" width="8.7109375" style="55" customWidth="1"/>
    <col min="7" max="7" width="24.140625" style="56" customWidth="1"/>
    <col min="9" max="9" width="16.28515625" customWidth="1"/>
    <col min="10" max="10" width="1.42578125" customWidth="1"/>
    <col min="11" max="12" width="9.140625" hidden="1" customWidth="1"/>
  </cols>
  <sheetData>
    <row r="1" spans="1:9" ht="16.5">
      <c r="A1" t="s">
        <v>154</v>
      </c>
      <c r="B1" s="76"/>
      <c r="C1" s="341" t="s">
        <v>333</v>
      </c>
      <c r="D1" s="262"/>
      <c r="E1" s="57"/>
      <c r="F1" s="57"/>
      <c r="G1" s="57"/>
      <c r="H1" s="57"/>
    </row>
    <row r="2" spans="1:9" ht="16.5">
      <c r="B2" s="76"/>
      <c r="C2" s="341" t="s">
        <v>335</v>
      </c>
      <c r="D2" s="262"/>
      <c r="E2" s="262"/>
      <c r="F2" s="262"/>
      <c r="G2" s="263"/>
      <c r="H2" s="263"/>
      <c r="I2" s="262"/>
    </row>
    <row r="3" spans="1:9" ht="16.5">
      <c r="B3" s="76"/>
      <c r="C3" s="341" t="s">
        <v>3</v>
      </c>
      <c r="D3" s="262"/>
      <c r="E3" s="262"/>
      <c r="F3" s="262"/>
      <c r="G3" s="264"/>
      <c r="H3" s="264"/>
      <c r="I3" s="262"/>
    </row>
    <row r="4" spans="1:9" ht="16.5">
      <c r="B4" s="76"/>
      <c r="C4" s="265" t="s">
        <v>336</v>
      </c>
      <c r="D4" s="266"/>
      <c r="E4" s="266"/>
      <c r="F4" s="266"/>
      <c r="G4" s="263"/>
      <c r="H4" s="263"/>
      <c r="I4" s="266"/>
    </row>
    <row r="5" spans="1:9" ht="16.5">
      <c r="B5" s="76"/>
      <c r="C5" s="265" t="s">
        <v>339</v>
      </c>
      <c r="D5" s="266"/>
      <c r="E5" s="266"/>
      <c r="F5" s="266"/>
      <c r="G5" s="263"/>
      <c r="H5" s="263"/>
      <c r="I5" s="266"/>
    </row>
    <row r="6" spans="1:9" ht="16.5">
      <c r="B6" s="76"/>
      <c r="C6" s="265" t="s">
        <v>337</v>
      </c>
      <c r="D6" s="267"/>
      <c r="E6" s="267"/>
      <c r="F6" s="267"/>
      <c r="G6" s="267"/>
      <c r="H6" s="267"/>
      <c r="I6" s="267"/>
    </row>
    <row r="7" spans="1:9" ht="16.5">
      <c r="B7" s="76"/>
      <c r="C7" s="341" t="s">
        <v>338</v>
      </c>
      <c r="D7" s="262"/>
      <c r="E7" s="262"/>
      <c r="F7" s="267"/>
      <c r="G7" s="267"/>
      <c r="H7" s="267"/>
      <c r="I7" s="267"/>
    </row>
    <row r="8" spans="1:9" ht="16.5">
      <c r="B8" s="76"/>
      <c r="C8" s="265" t="s">
        <v>356</v>
      </c>
      <c r="D8" s="266"/>
      <c r="E8" s="266"/>
      <c r="F8" s="266"/>
      <c r="G8" s="263"/>
      <c r="H8" s="263"/>
      <c r="I8" s="266"/>
    </row>
    <row r="9" spans="1:9" ht="16.5">
      <c r="B9" s="76"/>
      <c r="C9" s="265" t="s">
        <v>794</v>
      </c>
      <c r="D9" s="266"/>
      <c r="E9" s="266"/>
      <c r="F9" s="266"/>
      <c r="G9" s="263"/>
      <c r="H9" s="263"/>
      <c r="I9" s="266"/>
    </row>
    <row r="10" spans="1:9" ht="16.5">
      <c r="B10" s="76"/>
      <c r="C10" s="265" t="s">
        <v>801</v>
      </c>
      <c r="D10" s="266"/>
      <c r="E10" s="266"/>
      <c r="F10" s="266"/>
      <c r="G10" s="263"/>
      <c r="H10" s="263"/>
      <c r="I10" s="266"/>
    </row>
    <row r="11" spans="1:9" ht="19.5" customHeight="1"/>
    <row r="12" spans="1:9" ht="18.75">
      <c r="A12" s="469" t="s">
        <v>2</v>
      </c>
      <c r="B12" s="469"/>
      <c r="C12" s="469"/>
      <c r="D12" s="469"/>
      <c r="E12" s="469"/>
      <c r="F12" s="469"/>
      <c r="G12" s="469"/>
    </row>
    <row r="13" spans="1:9" ht="18.75" customHeight="1">
      <c r="A13" s="470" t="s">
        <v>228</v>
      </c>
      <c r="B13" s="470"/>
      <c r="C13" s="470"/>
      <c r="D13" s="470"/>
      <c r="E13" s="470"/>
      <c r="F13" s="470"/>
      <c r="G13" s="470"/>
    </row>
    <row r="14" spans="1:9" ht="18.75" customHeight="1">
      <c r="A14" s="470" t="s">
        <v>3</v>
      </c>
      <c r="B14" s="470"/>
      <c r="C14" s="470"/>
      <c r="D14" s="470"/>
      <c r="E14" s="470"/>
      <c r="F14" s="470"/>
      <c r="G14" s="470"/>
    </row>
    <row r="15" spans="1:9" ht="18.75" customHeight="1">
      <c r="A15" s="470" t="s">
        <v>299</v>
      </c>
      <c r="B15" s="470"/>
      <c r="C15" s="470"/>
      <c r="D15" s="470"/>
      <c r="E15" s="470"/>
      <c r="F15" s="470"/>
      <c r="G15" s="470"/>
    </row>
    <row r="16" spans="1:9" ht="19.5" thickBot="1">
      <c r="A16" s="50"/>
      <c r="B16" s="60"/>
      <c r="C16" s="61" t="s">
        <v>154</v>
      </c>
      <c r="D16" s="62"/>
      <c r="E16" s="62"/>
      <c r="F16" s="62"/>
      <c r="G16" s="63" t="s">
        <v>98</v>
      </c>
    </row>
    <row r="17" spans="1:7" ht="32.25" customHeight="1" thickBot="1">
      <c r="A17" s="177" t="s">
        <v>100</v>
      </c>
      <c r="B17" s="178"/>
      <c r="C17" s="179" t="s">
        <v>4</v>
      </c>
      <c r="D17" s="179" t="s">
        <v>5</v>
      </c>
      <c r="E17" s="179" t="s">
        <v>6</v>
      </c>
      <c r="F17" s="179" t="s">
        <v>7</v>
      </c>
      <c r="G17" s="180" t="s">
        <v>300</v>
      </c>
    </row>
    <row r="18" spans="1:7" ht="36" customHeight="1">
      <c r="A18" s="309" t="s">
        <v>1</v>
      </c>
      <c r="B18" s="310" t="s">
        <v>0</v>
      </c>
      <c r="C18" s="311"/>
      <c r="D18" s="311"/>
      <c r="E18" s="311"/>
      <c r="F18" s="311"/>
      <c r="G18" s="312"/>
    </row>
    <row r="19" spans="1:7" ht="16.5">
      <c r="A19" s="134" t="s">
        <v>8</v>
      </c>
      <c r="B19" s="121" t="s">
        <v>0</v>
      </c>
      <c r="C19" s="122" t="s">
        <v>9</v>
      </c>
      <c r="D19" s="122"/>
      <c r="E19" s="122"/>
      <c r="F19" s="122"/>
      <c r="G19" s="135">
        <f>G20+G25+G30+G45+G40</f>
        <v>7015498</v>
      </c>
    </row>
    <row r="20" spans="1:7" ht="33">
      <c r="A20" s="313" t="s">
        <v>10</v>
      </c>
      <c r="B20" s="123" t="s">
        <v>0</v>
      </c>
      <c r="C20" s="123" t="s">
        <v>9</v>
      </c>
      <c r="D20" s="124" t="s">
        <v>11</v>
      </c>
      <c r="E20" s="124"/>
      <c r="F20" s="124"/>
      <c r="G20" s="136">
        <f>G21</f>
        <v>1302194</v>
      </c>
    </row>
    <row r="21" spans="1:7" ht="49.5">
      <c r="A21" s="103" t="s">
        <v>12</v>
      </c>
      <c r="B21" s="125" t="s">
        <v>0</v>
      </c>
      <c r="C21" s="125" t="s">
        <v>9</v>
      </c>
      <c r="D21" s="125" t="s">
        <v>11</v>
      </c>
      <c r="E21" s="126" t="s">
        <v>156</v>
      </c>
      <c r="F21" s="127"/>
      <c r="G21" s="137">
        <f>G22</f>
        <v>1302194</v>
      </c>
    </row>
    <row r="22" spans="1:7" ht="16.5">
      <c r="A22" s="103" t="s">
        <v>13</v>
      </c>
      <c r="B22" s="125" t="s">
        <v>0</v>
      </c>
      <c r="C22" s="125" t="s">
        <v>9</v>
      </c>
      <c r="D22" s="127" t="s">
        <v>11</v>
      </c>
      <c r="E22" s="126" t="s">
        <v>157</v>
      </c>
      <c r="F22" s="127"/>
      <c r="G22" s="137">
        <f>G23</f>
        <v>1302194</v>
      </c>
    </row>
    <row r="23" spans="1:7" ht="20.25" customHeight="1">
      <c r="A23" s="103" t="s">
        <v>14</v>
      </c>
      <c r="B23" s="125" t="s">
        <v>0</v>
      </c>
      <c r="C23" s="125" t="s">
        <v>9</v>
      </c>
      <c r="D23" s="125" t="s">
        <v>11</v>
      </c>
      <c r="E23" s="126" t="s">
        <v>158</v>
      </c>
      <c r="F23" s="127"/>
      <c r="G23" s="137">
        <f>G24</f>
        <v>1302194</v>
      </c>
    </row>
    <row r="24" spans="1:7" ht="21.75" customHeight="1">
      <c r="A24" s="103" t="s">
        <v>15</v>
      </c>
      <c r="B24" s="125" t="s">
        <v>0</v>
      </c>
      <c r="C24" s="125" t="s">
        <v>9</v>
      </c>
      <c r="D24" s="125" t="s">
        <v>11</v>
      </c>
      <c r="E24" s="126" t="s">
        <v>158</v>
      </c>
      <c r="F24" s="127" t="s">
        <v>16</v>
      </c>
      <c r="G24" s="137">
        <v>1302194</v>
      </c>
    </row>
    <row r="25" spans="1:7" ht="54.75" customHeight="1">
      <c r="A25" s="313" t="s">
        <v>17</v>
      </c>
      <c r="B25" s="123" t="s">
        <v>0</v>
      </c>
      <c r="C25" s="123" t="s">
        <v>9</v>
      </c>
      <c r="D25" s="124" t="s">
        <v>18</v>
      </c>
      <c r="E25" s="124"/>
      <c r="F25" s="124"/>
      <c r="G25" s="136">
        <f>G26</f>
        <v>522078</v>
      </c>
    </row>
    <row r="26" spans="1:7" ht="49.5">
      <c r="A26" s="103" t="s">
        <v>12</v>
      </c>
      <c r="B26" s="125" t="s">
        <v>0</v>
      </c>
      <c r="C26" s="125" t="s">
        <v>9</v>
      </c>
      <c r="D26" s="127" t="s">
        <v>18</v>
      </c>
      <c r="E26" s="126" t="s">
        <v>156</v>
      </c>
      <c r="F26" s="127"/>
      <c r="G26" s="137">
        <f>G27</f>
        <v>522078</v>
      </c>
    </row>
    <row r="27" spans="1:7" ht="33.75" customHeight="1">
      <c r="A27" s="103" t="s">
        <v>19</v>
      </c>
      <c r="B27" s="125" t="s">
        <v>0</v>
      </c>
      <c r="C27" s="125" t="s">
        <v>9</v>
      </c>
      <c r="D27" s="127" t="s">
        <v>18</v>
      </c>
      <c r="E27" s="126" t="s">
        <v>159</v>
      </c>
      <c r="F27" s="127"/>
      <c r="G27" s="137">
        <f>G28</f>
        <v>522078</v>
      </c>
    </row>
    <row r="28" spans="1:7" ht="36" customHeight="1">
      <c r="A28" s="103" t="s">
        <v>20</v>
      </c>
      <c r="B28" s="125" t="s">
        <v>0</v>
      </c>
      <c r="C28" s="125" t="s">
        <v>9</v>
      </c>
      <c r="D28" s="127" t="s">
        <v>18</v>
      </c>
      <c r="E28" s="126" t="s">
        <v>160</v>
      </c>
      <c r="F28" s="127"/>
      <c r="G28" s="137">
        <f>G29</f>
        <v>522078</v>
      </c>
    </row>
    <row r="29" spans="1:7" ht="24" customHeight="1">
      <c r="A29" s="103" t="s">
        <v>15</v>
      </c>
      <c r="B29" s="125" t="s">
        <v>0</v>
      </c>
      <c r="C29" s="125" t="s">
        <v>9</v>
      </c>
      <c r="D29" s="127" t="s">
        <v>18</v>
      </c>
      <c r="E29" s="126" t="s">
        <v>160</v>
      </c>
      <c r="F29" s="127" t="s">
        <v>16</v>
      </c>
      <c r="G29" s="137">
        <v>522078</v>
      </c>
    </row>
    <row r="30" spans="1:7" ht="49.5">
      <c r="A30" s="313" t="s">
        <v>21</v>
      </c>
      <c r="B30" s="123" t="s">
        <v>0</v>
      </c>
      <c r="C30" s="123" t="s">
        <v>9</v>
      </c>
      <c r="D30" s="123" t="s">
        <v>22</v>
      </c>
      <c r="E30" s="123"/>
      <c r="F30" s="123"/>
      <c r="G30" s="136">
        <f>G31</f>
        <v>5028421</v>
      </c>
    </row>
    <row r="31" spans="1:7" ht="49.5">
      <c r="A31" s="103" t="s">
        <v>12</v>
      </c>
      <c r="B31" s="125" t="s">
        <v>0</v>
      </c>
      <c r="C31" s="125" t="s">
        <v>9</v>
      </c>
      <c r="D31" s="127" t="s">
        <v>22</v>
      </c>
      <c r="E31" s="126" t="s">
        <v>156</v>
      </c>
      <c r="F31" s="127"/>
      <c r="G31" s="137">
        <f>G32</f>
        <v>5028421</v>
      </c>
    </row>
    <row r="32" spans="1:7" ht="21" customHeight="1">
      <c r="A32" s="103" t="s">
        <v>23</v>
      </c>
      <c r="B32" s="125" t="s">
        <v>0</v>
      </c>
      <c r="C32" s="125" t="s">
        <v>9</v>
      </c>
      <c r="D32" s="127" t="s">
        <v>22</v>
      </c>
      <c r="E32" s="126" t="s">
        <v>161</v>
      </c>
      <c r="F32" s="127"/>
      <c r="G32" s="137">
        <f>G33+G36</f>
        <v>5028421</v>
      </c>
    </row>
    <row r="33" spans="1:7" ht="21.75" customHeight="1">
      <c r="A33" s="103" t="s">
        <v>24</v>
      </c>
      <c r="B33" s="125" t="s">
        <v>0</v>
      </c>
      <c r="C33" s="125" t="s">
        <v>9</v>
      </c>
      <c r="D33" s="127" t="s">
        <v>22</v>
      </c>
      <c r="E33" s="126" t="s">
        <v>162</v>
      </c>
      <c r="F33" s="127"/>
      <c r="G33" s="137">
        <f>G34+G35+G38+G39</f>
        <v>5027421</v>
      </c>
    </row>
    <row r="34" spans="1:7" ht="21" customHeight="1">
      <c r="A34" s="103" t="s">
        <v>15</v>
      </c>
      <c r="B34" s="125" t="s">
        <v>0</v>
      </c>
      <c r="C34" s="125" t="s">
        <v>9</v>
      </c>
      <c r="D34" s="127" t="s">
        <v>22</v>
      </c>
      <c r="E34" s="126" t="s">
        <v>162</v>
      </c>
      <c r="F34" s="127" t="s">
        <v>16</v>
      </c>
      <c r="G34" s="137">
        <v>2920694</v>
      </c>
    </row>
    <row r="35" spans="1:7" ht="33">
      <c r="A35" s="138" t="s">
        <v>25</v>
      </c>
      <c r="B35" s="125" t="s">
        <v>0</v>
      </c>
      <c r="C35" s="125" t="s">
        <v>9</v>
      </c>
      <c r="D35" s="127" t="s">
        <v>22</v>
      </c>
      <c r="E35" s="126" t="s">
        <v>162</v>
      </c>
      <c r="F35" s="127" t="s">
        <v>26</v>
      </c>
      <c r="G35" s="137">
        <v>2022572</v>
      </c>
    </row>
    <row r="36" spans="1:7" ht="49.5">
      <c r="A36" s="140" t="s">
        <v>294</v>
      </c>
      <c r="B36" s="125" t="s">
        <v>0</v>
      </c>
      <c r="C36" s="125" t="s">
        <v>9</v>
      </c>
      <c r="D36" s="127" t="s">
        <v>22</v>
      </c>
      <c r="E36" s="126" t="s">
        <v>295</v>
      </c>
      <c r="F36" s="127"/>
      <c r="G36" s="137">
        <f>G37</f>
        <v>1000</v>
      </c>
    </row>
    <row r="37" spans="1:7" ht="33">
      <c r="A37" s="138" t="s">
        <v>25</v>
      </c>
      <c r="B37" s="125" t="s">
        <v>0</v>
      </c>
      <c r="C37" s="125" t="s">
        <v>9</v>
      </c>
      <c r="D37" s="127" t="s">
        <v>22</v>
      </c>
      <c r="E37" s="126" t="s">
        <v>295</v>
      </c>
      <c r="F37" s="127" t="s">
        <v>26</v>
      </c>
      <c r="G37" s="137">
        <v>1000</v>
      </c>
    </row>
    <row r="38" spans="1:7" ht="16.5">
      <c r="A38" s="139" t="s">
        <v>27</v>
      </c>
      <c r="B38" s="125" t="s">
        <v>0</v>
      </c>
      <c r="C38" s="125" t="s">
        <v>9</v>
      </c>
      <c r="D38" s="127" t="s">
        <v>22</v>
      </c>
      <c r="E38" s="126" t="s">
        <v>162</v>
      </c>
      <c r="F38" s="127" t="s">
        <v>28</v>
      </c>
      <c r="G38" s="137">
        <v>79155</v>
      </c>
    </row>
    <row r="39" spans="1:7" ht="16.5">
      <c r="A39" s="139" t="s">
        <v>241</v>
      </c>
      <c r="B39" s="125" t="s">
        <v>0</v>
      </c>
      <c r="C39" s="125" t="s">
        <v>9</v>
      </c>
      <c r="D39" s="127" t="s">
        <v>22</v>
      </c>
      <c r="E39" s="126" t="s">
        <v>162</v>
      </c>
      <c r="F39" s="127" t="s">
        <v>242</v>
      </c>
      <c r="G39" s="137">
        <v>5000</v>
      </c>
    </row>
    <row r="40" spans="1:7" ht="16.5">
      <c r="A40" s="314" t="s">
        <v>163</v>
      </c>
      <c r="B40" s="128" t="s">
        <v>0</v>
      </c>
      <c r="C40" s="128" t="s">
        <v>9</v>
      </c>
      <c r="D40" s="128" t="s">
        <v>76</v>
      </c>
      <c r="E40" s="128"/>
      <c r="F40" s="128"/>
      <c r="G40" s="136">
        <f>G41</f>
        <v>25000</v>
      </c>
    </row>
    <row r="41" spans="1:7" ht="49.5">
      <c r="A41" s="315" t="s">
        <v>12</v>
      </c>
      <c r="B41" s="113" t="s">
        <v>0</v>
      </c>
      <c r="C41" s="126" t="s">
        <v>9</v>
      </c>
      <c r="D41" s="126" t="s">
        <v>76</v>
      </c>
      <c r="E41" s="127" t="s">
        <v>156</v>
      </c>
      <c r="F41" s="129"/>
      <c r="G41" s="137">
        <f>G42</f>
        <v>25000</v>
      </c>
    </row>
    <row r="42" spans="1:7" ht="21.75" customHeight="1">
      <c r="A42" s="103" t="s">
        <v>29</v>
      </c>
      <c r="B42" s="113" t="s">
        <v>0</v>
      </c>
      <c r="C42" s="126" t="s">
        <v>9</v>
      </c>
      <c r="D42" s="126" t="s">
        <v>76</v>
      </c>
      <c r="E42" s="127" t="s">
        <v>164</v>
      </c>
      <c r="F42" s="129"/>
      <c r="G42" s="137">
        <f>G43</f>
        <v>25000</v>
      </c>
    </row>
    <row r="43" spans="1:7" ht="36" customHeight="1">
      <c r="A43" s="103" t="s">
        <v>40</v>
      </c>
      <c r="B43" s="113" t="s">
        <v>0</v>
      </c>
      <c r="C43" s="126" t="s">
        <v>9</v>
      </c>
      <c r="D43" s="126" t="s">
        <v>76</v>
      </c>
      <c r="E43" s="127" t="s">
        <v>165</v>
      </c>
      <c r="F43" s="129"/>
      <c r="G43" s="137">
        <f>G44</f>
        <v>25000</v>
      </c>
    </row>
    <row r="44" spans="1:7" ht="16.5">
      <c r="A44" s="103" t="s">
        <v>41</v>
      </c>
      <c r="B44" s="113" t="s">
        <v>0</v>
      </c>
      <c r="C44" s="126" t="s">
        <v>9</v>
      </c>
      <c r="D44" s="126" t="s">
        <v>76</v>
      </c>
      <c r="E44" s="127" t="s">
        <v>165</v>
      </c>
      <c r="F44" s="129" t="s">
        <v>42</v>
      </c>
      <c r="G44" s="137">
        <v>25000</v>
      </c>
    </row>
    <row r="45" spans="1:7" ht="16.5">
      <c r="A45" s="313" t="s">
        <v>29</v>
      </c>
      <c r="B45" s="123" t="s">
        <v>0</v>
      </c>
      <c r="C45" s="123" t="s">
        <v>9</v>
      </c>
      <c r="D45" s="123" t="s">
        <v>30</v>
      </c>
      <c r="E45" s="124"/>
      <c r="F45" s="124"/>
      <c r="G45" s="136">
        <f>G46+G53</f>
        <v>137805</v>
      </c>
    </row>
    <row r="46" spans="1:7" ht="49.5">
      <c r="A46" s="103" t="s">
        <v>12</v>
      </c>
      <c r="B46" s="125" t="s">
        <v>0</v>
      </c>
      <c r="C46" s="125" t="s">
        <v>9</v>
      </c>
      <c r="D46" s="127" t="s">
        <v>30</v>
      </c>
      <c r="E46" s="127" t="s">
        <v>166</v>
      </c>
      <c r="F46" s="127"/>
      <c r="G46" s="137">
        <f>G47</f>
        <v>137805</v>
      </c>
    </row>
    <row r="47" spans="1:7" ht="16.5">
      <c r="A47" s="103" t="s">
        <v>29</v>
      </c>
      <c r="B47" s="125" t="s">
        <v>0</v>
      </c>
      <c r="C47" s="127" t="s">
        <v>9</v>
      </c>
      <c r="D47" s="127" t="s">
        <v>30</v>
      </c>
      <c r="E47" s="127" t="s">
        <v>164</v>
      </c>
      <c r="F47" s="127"/>
      <c r="G47" s="137">
        <f>G48+G51</f>
        <v>137805</v>
      </c>
    </row>
    <row r="48" spans="1:7" ht="16.5">
      <c r="A48" s="103" t="s">
        <v>31</v>
      </c>
      <c r="B48" s="125" t="s">
        <v>0</v>
      </c>
      <c r="C48" s="127" t="s">
        <v>9</v>
      </c>
      <c r="D48" s="127" t="s">
        <v>30</v>
      </c>
      <c r="E48" s="127" t="s">
        <v>167</v>
      </c>
      <c r="F48" s="127"/>
      <c r="G48" s="137">
        <f>+G50+G49</f>
        <v>116805</v>
      </c>
    </row>
    <row r="49" spans="1:10" ht="16.5">
      <c r="A49" s="139" t="s">
        <v>241</v>
      </c>
      <c r="B49" s="125" t="s">
        <v>0</v>
      </c>
      <c r="C49" s="127" t="s">
        <v>9</v>
      </c>
      <c r="D49" s="127" t="s">
        <v>30</v>
      </c>
      <c r="E49" s="127" t="s">
        <v>167</v>
      </c>
      <c r="F49" s="127" t="s">
        <v>242</v>
      </c>
      <c r="G49" s="137">
        <v>4000</v>
      </c>
      <c r="J49" s="67"/>
    </row>
    <row r="50" spans="1:10" ht="16.5">
      <c r="A50" s="138" t="s">
        <v>27</v>
      </c>
      <c r="B50" s="125" t="s">
        <v>0</v>
      </c>
      <c r="C50" s="127" t="s">
        <v>9</v>
      </c>
      <c r="D50" s="127" t="s">
        <v>30</v>
      </c>
      <c r="E50" s="127" t="s">
        <v>167</v>
      </c>
      <c r="F50" s="127" t="s">
        <v>28</v>
      </c>
      <c r="G50" s="137">
        <v>112805</v>
      </c>
      <c r="J50" s="67"/>
    </row>
    <row r="51" spans="1:10" ht="33">
      <c r="A51" s="138" t="s">
        <v>769</v>
      </c>
      <c r="B51" s="125" t="s">
        <v>0</v>
      </c>
      <c r="C51" s="127" t="s">
        <v>9</v>
      </c>
      <c r="D51" s="127" t="s">
        <v>30</v>
      </c>
      <c r="E51" s="127" t="s">
        <v>768</v>
      </c>
      <c r="F51" s="127"/>
      <c r="G51" s="137">
        <f>G52</f>
        <v>21000</v>
      </c>
      <c r="J51" s="67"/>
    </row>
    <row r="52" spans="1:10" ht="24.75" customHeight="1">
      <c r="A52" s="103" t="s">
        <v>15</v>
      </c>
      <c r="B52" s="125" t="s">
        <v>0</v>
      </c>
      <c r="C52" s="127" t="s">
        <v>9</v>
      </c>
      <c r="D52" s="127" t="s">
        <v>30</v>
      </c>
      <c r="E52" s="127" t="s">
        <v>768</v>
      </c>
      <c r="F52" s="127" t="s">
        <v>16</v>
      </c>
      <c r="G52" s="137">
        <v>21000</v>
      </c>
      <c r="J52" s="67"/>
    </row>
    <row r="53" spans="1:10" ht="33">
      <c r="A53" s="140" t="s">
        <v>305</v>
      </c>
      <c r="B53" s="125" t="s">
        <v>0</v>
      </c>
      <c r="C53" s="127" t="s">
        <v>9</v>
      </c>
      <c r="D53" s="127" t="s">
        <v>30</v>
      </c>
      <c r="E53" s="127" t="s">
        <v>196</v>
      </c>
      <c r="F53" s="127"/>
      <c r="G53" s="137">
        <f>G54</f>
        <v>0</v>
      </c>
      <c r="J53" s="67"/>
    </row>
    <row r="54" spans="1:10" ht="16.5">
      <c r="A54" s="254" t="s">
        <v>226</v>
      </c>
      <c r="B54" s="125" t="s">
        <v>0</v>
      </c>
      <c r="C54" s="127" t="s">
        <v>9</v>
      </c>
      <c r="D54" s="127" t="s">
        <v>30</v>
      </c>
      <c r="E54" s="127" t="s">
        <v>193</v>
      </c>
      <c r="F54" s="127"/>
      <c r="G54" s="137">
        <f>G55</f>
        <v>0</v>
      </c>
      <c r="J54" s="67"/>
    </row>
    <row r="55" spans="1:10" ht="16.5">
      <c r="A55" s="254" t="s">
        <v>227</v>
      </c>
      <c r="B55" s="125" t="s">
        <v>0</v>
      </c>
      <c r="C55" s="127" t="s">
        <v>9</v>
      </c>
      <c r="D55" s="127" t="s">
        <v>30</v>
      </c>
      <c r="E55" s="127" t="s">
        <v>264</v>
      </c>
      <c r="F55" s="127"/>
      <c r="G55" s="137">
        <f>G56</f>
        <v>0</v>
      </c>
      <c r="J55" s="67"/>
    </row>
    <row r="56" spans="1:10" ht="33">
      <c r="A56" s="138" t="s">
        <v>25</v>
      </c>
      <c r="B56" s="125" t="s">
        <v>0</v>
      </c>
      <c r="C56" s="127" t="s">
        <v>9</v>
      </c>
      <c r="D56" s="127" t="s">
        <v>30</v>
      </c>
      <c r="E56" s="127" t="s">
        <v>264</v>
      </c>
      <c r="F56" s="127" t="s">
        <v>26</v>
      </c>
      <c r="G56" s="137">
        <v>0</v>
      </c>
    </row>
    <row r="57" spans="1:10" ht="16.5">
      <c r="A57" s="141" t="s">
        <v>32</v>
      </c>
      <c r="B57" s="124" t="s">
        <v>0</v>
      </c>
      <c r="C57" s="124" t="s">
        <v>11</v>
      </c>
      <c r="D57" s="124"/>
      <c r="E57" s="124"/>
      <c r="F57" s="124"/>
      <c r="G57" s="142">
        <f>G58</f>
        <v>341600</v>
      </c>
    </row>
    <row r="58" spans="1:10" ht="16.5">
      <c r="A58" s="141" t="s">
        <v>33</v>
      </c>
      <c r="B58" s="127" t="s">
        <v>0</v>
      </c>
      <c r="C58" s="124" t="s">
        <v>11</v>
      </c>
      <c r="D58" s="124" t="s">
        <v>18</v>
      </c>
      <c r="E58" s="124"/>
      <c r="F58" s="124"/>
      <c r="G58" s="143">
        <f>G59</f>
        <v>341600</v>
      </c>
    </row>
    <row r="59" spans="1:10" ht="49.5">
      <c r="A59" s="315" t="s">
        <v>12</v>
      </c>
      <c r="B59" s="127" t="s">
        <v>0</v>
      </c>
      <c r="C59" s="127" t="s">
        <v>11</v>
      </c>
      <c r="D59" s="127" t="s">
        <v>18</v>
      </c>
      <c r="E59" s="127" t="s">
        <v>156</v>
      </c>
      <c r="F59" s="127"/>
      <c r="G59" s="137">
        <f>G61</f>
        <v>341600</v>
      </c>
    </row>
    <row r="60" spans="1:10" ht="16.5">
      <c r="A60" s="103" t="s">
        <v>29</v>
      </c>
      <c r="B60" s="127" t="s">
        <v>0</v>
      </c>
      <c r="C60" s="127" t="s">
        <v>11</v>
      </c>
      <c r="D60" s="127" t="s">
        <v>18</v>
      </c>
      <c r="E60" s="127" t="s">
        <v>164</v>
      </c>
      <c r="F60" s="127"/>
      <c r="G60" s="137">
        <f>G61</f>
        <v>341600</v>
      </c>
    </row>
    <row r="61" spans="1:10" ht="36.75" customHeight="1">
      <c r="A61" s="315" t="s">
        <v>34</v>
      </c>
      <c r="B61" s="127" t="s">
        <v>0</v>
      </c>
      <c r="C61" s="127" t="s">
        <v>11</v>
      </c>
      <c r="D61" s="127" t="s">
        <v>18</v>
      </c>
      <c r="E61" s="127" t="s">
        <v>280</v>
      </c>
      <c r="F61" s="124"/>
      <c r="G61" s="143">
        <f>G62+G63</f>
        <v>341600</v>
      </c>
    </row>
    <row r="62" spans="1:10" ht="24.75" customHeight="1">
      <c r="A62" s="103" t="s">
        <v>15</v>
      </c>
      <c r="B62" s="127" t="s">
        <v>0</v>
      </c>
      <c r="C62" s="127" t="s">
        <v>11</v>
      </c>
      <c r="D62" s="127" t="s">
        <v>18</v>
      </c>
      <c r="E62" s="127" t="s">
        <v>280</v>
      </c>
      <c r="F62" s="127" t="s">
        <v>16</v>
      </c>
      <c r="G62" s="137">
        <v>337500</v>
      </c>
    </row>
    <row r="63" spans="1:10" ht="35.25" customHeight="1">
      <c r="A63" s="138" t="s">
        <v>25</v>
      </c>
      <c r="B63" s="127" t="s">
        <v>0</v>
      </c>
      <c r="C63" s="127" t="s">
        <v>11</v>
      </c>
      <c r="D63" s="127" t="s">
        <v>18</v>
      </c>
      <c r="E63" s="127" t="s">
        <v>280</v>
      </c>
      <c r="F63" s="127" t="s">
        <v>26</v>
      </c>
      <c r="G63" s="137">
        <v>4100</v>
      </c>
    </row>
    <row r="64" spans="1:10" ht="22.9" customHeight="1">
      <c r="A64" s="134" t="s">
        <v>35</v>
      </c>
      <c r="B64" s="121" t="s">
        <v>0</v>
      </c>
      <c r="C64" s="122" t="s">
        <v>18</v>
      </c>
      <c r="D64" s="122"/>
      <c r="E64" s="122"/>
      <c r="F64" s="122"/>
      <c r="G64" s="135">
        <f>G65+G76</f>
        <v>64500</v>
      </c>
    </row>
    <row r="65" spans="1:7" ht="24" customHeight="1">
      <c r="A65" s="313" t="s">
        <v>36</v>
      </c>
      <c r="B65" s="123" t="s">
        <v>0</v>
      </c>
      <c r="C65" s="123" t="s">
        <v>18</v>
      </c>
      <c r="D65" s="123" t="s">
        <v>11</v>
      </c>
      <c r="E65" s="124"/>
      <c r="F65" s="124"/>
      <c r="G65" s="136">
        <f>G66+G72</f>
        <v>8000</v>
      </c>
    </row>
    <row r="66" spans="1:7" ht="35.25" customHeight="1">
      <c r="A66" s="103" t="s">
        <v>306</v>
      </c>
      <c r="B66" s="125" t="s">
        <v>0</v>
      </c>
      <c r="C66" s="125" t="s">
        <v>18</v>
      </c>
      <c r="D66" s="127" t="s">
        <v>11</v>
      </c>
      <c r="E66" s="127" t="s">
        <v>183</v>
      </c>
      <c r="F66" s="127"/>
      <c r="G66" s="137">
        <f>G67</f>
        <v>7000</v>
      </c>
    </row>
    <row r="67" spans="1:7" ht="16.5">
      <c r="A67" s="103" t="s">
        <v>169</v>
      </c>
      <c r="B67" s="125" t="s">
        <v>0</v>
      </c>
      <c r="C67" s="125" t="s">
        <v>18</v>
      </c>
      <c r="D67" s="125" t="s">
        <v>11</v>
      </c>
      <c r="E67" s="127" t="s">
        <v>233</v>
      </c>
      <c r="F67" s="127"/>
      <c r="G67" s="137">
        <f>G68</f>
        <v>7000</v>
      </c>
    </row>
    <row r="68" spans="1:7" ht="34.5" customHeight="1">
      <c r="A68" s="144" t="s">
        <v>37</v>
      </c>
      <c r="B68" s="125" t="s">
        <v>0</v>
      </c>
      <c r="C68" s="125" t="s">
        <v>18</v>
      </c>
      <c r="D68" s="125" t="s">
        <v>11</v>
      </c>
      <c r="E68" s="127" t="s">
        <v>243</v>
      </c>
      <c r="F68" s="127"/>
      <c r="G68" s="137">
        <f>G70+G69+G71</f>
        <v>7000</v>
      </c>
    </row>
    <row r="69" spans="1:7" ht="24.75" customHeight="1">
      <c r="A69" s="103" t="s">
        <v>15</v>
      </c>
      <c r="B69" s="125" t="s">
        <v>0</v>
      </c>
      <c r="C69" s="125" t="s">
        <v>18</v>
      </c>
      <c r="D69" s="125" t="s">
        <v>11</v>
      </c>
      <c r="E69" s="127" t="s">
        <v>243</v>
      </c>
      <c r="F69" s="127" t="s">
        <v>16</v>
      </c>
      <c r="G69" s="137">
        <v>7000</v>
      </c>
    </row>
    <row r="70" spans="1:7" ht="33.75" customHeight="1">
      <c r="A70" s="138" t="s">
        <v>25</v>
      </c>
      <c r="B70" s="125" t="s">
        <v>0</v>
      </c>
      <c r="C70" s="125" t="s">
        <v>18</v>
      </c>
      <c r="D70" s="125" t="s">
        <v>11</v>
      </c>
      <c r="E70" s="127" t="s">
        <v>243</v>
      </c>
      <c r="F70" s="127" t="s">
        <v>26</v>
      </c>
      <c r="G70" s="137">
        <v>0</v>
      </c>
    </row>
    <row r="71" spans="1:7" ht="19.5" customHeight="1">
      <c r="A71" s="138" t="s">
        <v>283</v>
      </c>
      <c r="B71" s="125" t="s">
        <v>0</v>
      </c>
      <c r="C71" s="125" t="s">
        <v>18</v>
      </c>
      <c r="D71" s="125" t="s">
        <v>11</v>
      </c>
      <c r="E71" s="127" t="s">
        <v>243</v>
      </c>
      <c r="F71" s="127" t="s">
        <v>281</v>
      </c>
      <c r="G71" s="137">
        <v>0</v>
      </c>
    </row>
    <row r="72" spans="1:7" ht="33">
      <c r="A72" s="140" t="s">
        <v>307</v>
      </c>
      <c r="B72" s="125" t="s">
        <v>0</v>
      </c>
      <c r="C72" s="125" t="s">
        <v>18</v>
      </c>
      <c r="D72" s="125" t="s">
        <v>11</v>
      </c>
      <c r="E72" s="127" t="s">
        <v>184</v>
      </c>
      <c r="F72" s="127"/>
      <c r="G72" s="137">
        <f>G74</f>
        <v>1000</v>
      </c>
    </row>
    <row r="73" spans="1:7" ht="16.5">
      <c r="A73" s="140" t="s">
        <v>170</v>
      </c>
      <c r="B73" s="125" t="s">
        <v>0</v>
      </c>
      <c r="C73" s="125" t="s">
        <v>18</v>
      </c>
      <c r="D73" s="125" t="s">
        <v>11</v>
      </c>
      <c r="E73" s="127" t="s">
        <v>185</v>
      </c>
      <c r="F73" s="127"/>
      <c r="G73" s="137">
        <f>G74</f>
        <v>1000</v>
      </c>
    </row>
    <row r="74" spans="1:7" ht="31.5" customHeight="1">
      <c r="A74" s="144" t="s">
        <v>37</v>
      </c>
      <c r="B74" s="125" t="s">
        <v>0</v>
      </c>
      <c r="C74" s="125" t="s">
        <v>18</v>
      </c>
      <c r="D74" s="125" t="s">
        <v>11</v>
      </c>
      <c r="E74" s="129" t="s">
        <v>244</v>
      </c>
      <c r="F74" s="127"/>
      <c r="G74" s="137">
        <f>G75</f>
        <v>1000</v>
      </c>
    </row>
    <row r="75" spans="1:7" ht="33">
      <c r="A75" s="138" t="s">
        <v>25</v>
      </c>
      <c r="B75" s="125" t="s">
        <v>0</v>
      </c>
      <c r="C75" s="125" t="s">
        <v>18</v>
      </c>
      <c r="D75" s="125" t="s">
        <v>11</v>
      </c>
      <c r="E75" s="129" t="s">
        <v>244</v>
      </c>
      <c r="F75" s="127" t="s">
        <v>26</v>
      </c>
      <c r="G75" s="137">
        <v>1000</v>
      </c>
    </row>
    <row r="76" spans="1:7" ht="16.5">
      <c r="A76" s="316" t="s">
        <v>43</v>
      </c>
      <c r="B76" s="123" t="s">
        <v>0</v>
      </c>
      <c r="C76" s="124" t="s">
        <v>18</v>
      </c>
      <c r="D76" s="124" t="s">
        <v>44</v>
      </c>
      <c r="E76" s="124"/>
      <c r="F76" s="124"/>
      <c r="G76" s="136">
        <f>G77</f>
        <v>56500</v>
      </c>
    </row>
    <row r="77" spans="1:7" ht="30.75" customHeight="1">
      <c r="A77" s="103" t="s">
        <v>308</v>
      </c>
      <c r="B77" s="125" t="s">
        <v>0</v>
      </c>
      <c r="C77" s="127" t="s">
        <v>18</v>
      </c>
      <c r="D77" s="127" t="s">
        <v>44</v>
      </c>
      <c r="E77" s="127" t="s">
        <v>171</v>
      </c>
      <c r="F77" s="127"/>
      <c r="G77" s="137">
        <f>G78</f>
        <v>56500</v>
      </c>
    </row>
    <row r="78" spans="1:7" ht="22.5" customHeight="1">
      <c r="A78" s="103" t="s">
        <v>174</v>
      </c>
      <c r="B78" s="125" t="s">
        <v>0</v>
      </c>
      <c r="C78" s="127" t="s">
        <v>18</v>
      </c>
      <c r="D78" s="127" t="s">
        <v>44</v>
      </c>
      <c r="E78" s="127" t="s">
        <v>172</v>
      </c>
      <c r="F78" s="127"/>
      <c r="G78" s="137">
        <f>G79</f>
        <v>56500</v>
      </c>
    </row>
    <row r="79" spans="1:7" ht="33">
      <c r="A79" s="145" t="s">
        <v>218</v>
      </c>
      <c r="B79" s="125" t="s">
        <v>0</v>
      </c>
      <c r="C79" s="127" t="s">
        <v>18</v>
      </c>
      <c r="D79" s="127" t="s">
        <v>44</v>
      </c>
      <c r="E79" s="127" t="s">
        <v>173</v>
      </c>
      <c r="F79" s="127"/>
      <c r="G79" s="137">
        <f>G81+G82+G80</f>
        <v>56500</v>
      </c>
    </row>
    <row r="80" spans="1:7" ht="24" customHeight="1">
      <c r="A80" s="103" t="s">
        <v>15</v>
      </c>
      <c r="B80" s="125" t="s">
        <v>0</v>
      </c>
      <c r="C80" s="127" t="s">
        <v>18</v>
      </c>
      <c r="D80" s="127" t="s">
        <v>44</v>
      </c>
      <c r="E80" s="127" t="s">
        <v>173</v>
      </c>
      <c r="F80" s="127" t="s">
        <v>16</v>
      </c>
      <c r="G80" s="137">
        <v>0</v>
      </c>
    </row>
    <row r="81" spans="1:7" ht="33">
      <c r="A81" s="146" t="s">
        <v>25</v>
      </c>
      <c r="B81" s="125" t="s">
        <v>0</v>
      </c>
      <c r="C81" s="127" t="s">
        <v>18</v>
      </c>
      <c r="D81" s="127" t="s">
        <v>44</v>
      </c>
      <c r="E81" s="127" t="s">
        <v>173</v>
      </c>
      <c r="F81" s="127" t="s">
        <v>26</v>
      </c>
      <c r="G81" s="137">
        <v>44500</v>
      </c>
    </row>
    <row r="82" spans="1:7" ht="22.5" customHeight="1">
      <c r="A82" s="138" t="s">
        <v>283</v>
      </c>
      <c r="B82" s="125" t="s">
        <v>0</v>
      </c>
      <c r="C82" s="127" t="s">
        <v>18</v>
      </c>
      <c r="D82" s="127" t="s">
        <v>44</v>
      </c>
      <c r="E82" s="127" t="s">
        <v>173</v>
      </c>
      <c r="F82" s="127" t="s">
        <v>281</v>
      </c>
      <c r="G82" s="137">
        <v>12000</v>
      </c>
    </row>
    <row r="83" spans="1:7" ht="16.5">
      <c r="A83" s="134" t="s">
        <v>45</v>
      </c>
      <c r="B83" s="121" t="s">
        <v>0</v>
      </c>
      <c r="C83" s="122" t="s">
        <v>22</v>
      </c>
      <c r="D83" s="124"/>
      <c r="E83" s="124"/>
      <c r="F83" s="124"/>
      <c r="G83" s="136">
        <f>+G84</f>
        <v>10822279.76</v>
      </c>
    </row>
    <row r="84" spans="1:7" ht="16.5">
      <c r="A84" s="317" t="s">
        <v>47</v>
      </c>
      <c r="B84" s="123" t="s">
        <v>0</v>
      </c>
      <c r="C84" s="124" t="s">
        <v>22</v>
      </c>
      <c r="D84" s="124" t="s">
        <v>39</v>
      </c>
      <c r="E84" s="124"/>
      <c r="F84" s="124"/>
      <c r="G84" s="136">
        <f>G85</f>
        <v>10822279.76</v>
      </c>
    </row>
    <row r="85" spans="1:7" ht="33">
      <c r="A85" s="318" t="s">
        <v>309</v>
      </c>
      <c r="B85" s="125" t="s">
        <v>0</v>
      </c>
      <c r="C85" s="127" t="s">
        <v>22</v>
      </c>
      <c r="D85" s="127" t="s">
        <v>39</v>
      </c>
      <c r="E85" s="127" t="s">
        <v>179</v>
      </c>
      <c r="F85" s="127"/>
      <c r="G85" s="137">
        <f>G86+G89</f>
        <v>10822279.76</v>
      </c>
    </row>
    <row r="86" spans="1:7" ht="33">
      <c r="A86" s="319" t="s">
        <v>182</v>
      </c>
      <c r="B86" s="125" t="s">
        <v>0</v>
      </c>
      <c r="C86" s="127" t="s">
        <v>22</v>
      </c>
      <c r="D86" s="127" t="s">
        <v>39</v>
      </c>
      <c r="E86" s="127" t="s">
        <v>180</v>
      </c>
      <c r="F86" s="127"/>
      <c r="G86" s="137">
        <f>G87</f>
        <v>1648279.76</v>
      </c>
    </row>
    <row r="87" spans="1:7" ht="36" customHeight="1">
      <c r="A87" s="146" t="s">
        <v>48</v>
      </c>
      <c r="B87" s="125" t="s">
        <v>0</v>
      </c>
      <c r="C87" s="127" t="s">
        <v>22</v>
      </c>
      <c r="D87" s="127" t="s">
        <v>39</v>
      </c>
      <c r="E87" s="127" t="s">
        <v>181</v>
      </c>
      <c r="F87" s="127"/>
      <c r="G87" s="137">
        <f>G88</f>
        <v>1648279.76</v>
      </c>
    </row>
    <row r="88" spans="1:7" ht="33">
      <c r="A88" s="146" t="s">
        <v>25</v>
      </c>
      <c r="B88" s="125" t="s">
        <v>0</v>
      </c>
      <c r="C88" s="127" t="s">
        <v>22</v>
      </c>
      <c r="D88" s="127" t="s">
        <v>39</v>
      </c>
      <c r="E88" s="127" t="s">
        <v>181</v>
      </c>
      <c r="F88" s="127" t="s">
        <v>26</v>
      </c>
      <c r="G88" s="137">
        <v>1648279.76</v>
      </c>
    </row>
    <row r="89" spans="1:7" ht="18.75" customHeight="1">
      <c r="A89" s="149" t="s">
        <v>292</v>
      </c>
      <c r="B89" s="125" t="s">
        <v>0</v>
      </c>
      <c r="C89" s="127" t="s">
        <v>22</v>
      </c>
      <c r="D89" s="127" t="s">
        <v>39</v>
      </c>
      <c r="E89" s="127" t="s">
        <v>291</v>
      </c>
      <c r="F89" s="127"/>
      <c r="G89" s="137">
        <f>G90</f>
        <v>9174000</v>
      </c>
    </row>
    <row r="90" spans="1:7" ht="49.5">
      <c r="A90" s="149" t="s">
        <v>304</v>
      </c>
      <c r="B90" s="125" t="s">
        <v>0</v>
      </c>
      <c r="C90" s="127" t="s">
        <v>22</v>
      </c>
      <c r="D90" s="127" t="s">
        <v>39</v>
      </c>
      <c r="E90" s="127" t="s">
        <v>290</v>
      </c>
      <c r="F90" s="127" t="s">
        <v>26</v>
      </c>
      <c r="G90" s="137">
        <v>9174000</v>
      </c>
    </row>
    <row r="91" spans="1:7" ht="20.25" customHeight="1">
      <c r="A91" s="320" t="s">
        <v>49</v>
      </c>
      <c r="B91" s="121" t="s">
        <v>0</v>
      </c>
      <c r="C91" s="122" t="s">
        <v>50</v>
      </c>
      <c r="D91" s="122"/>
      <c r="E91" s="122"/>
      <c r="F91" s="122"/>
      <c r="G91" s="135">
        <f>G92+G110+G121+G144</f>
        <v>26131312.149999999</v>
      </c>
    </row>
    <row r="92" spans="1:7" ht="16.5">
      <c r="A92" s="320" t="s">
        <v>51</v>
      </c>
      <c r="B92" s="130" t="s">
        <v>0</v>
      </c>
      <c r="C92" s="130" t="s">
        <v>50</v>
      </c>
      <c r="D92" s="131" t="s">
        <v>9</v>
      </c>
      <c r="E92" s="131"/>
      <c r="F92" s="131"/>
      <c r="G92" s="283">
        <f>+G97+G93</f>
        <v>6575062.1500000004</v>
      </c>
    </row>
    <row r="93" spans="1:7" ht="33">
      <c r="A93" s="146" t="s">
        <v>317</v>
      </c>
      <c r="B93" s="459" t="s">
        <v>0</v>
      </c>
      <c r="C93" s="459" t="s">
        <v>50</v>
      </c>
      <c r="D93" s="279" t="s">
        <v>9</v>
      </c>
      <c r="E93" s="279" t="s">
        <v>195</v>
      </c>
      <c r="F93" s="279"/>
      <c r="G93" s="284">
        <f>G94</f>
        <v>268237.15000000002</v>
      </c>
    </row>
    <row r="94" spans="1:7" ht="33">
      <c r="A94" s="327" t="s">
        <v>791</v>
      </c>
      <c r="B94" s="459" t="s">
        <v>0</v>
      </c>
      <c r="C94" s="459" t="s">
        <v>50</v>
      </c>
      <c r="D94" s="279" t="s">
        <v>9</v>
      </c>
      <c r="E94" s="279" t="s">
        <v>790</v>
      </c>
      <c r="F94" s="279"/>
      <c r="G94" s="284">
        <f>G95</f>
        <v>268237.15000000002</v>
      </c>
    </row>
    <row r="95" spans="1:7" ht="33">
      <c r="A95" s="150" t="s">
        <v>792</v>
      </c>
      <c r="B95" s="459" t="s">
        <v>0</v>
      </c>
      <c r="C95" s="459" t="s">
        <v>50</v>
      </c>
      <c r="D95" s="279" t="s">
        <v>9</v>
      </c>
      <c r="E95" s="279" t="s">
        <v>793</v>
      </c>
      <c r="F95" s="279"/>
      <c r="G95" s="284">
        <f>G96</f>
        <v>268237.15000000002</v>
      </c>
    </row>
    <row r="96" spans="1:7" ht="16.5">
      <c r="A96" s="150" t="s">
        <v>53</v>
      </c>
      <c r="B96" s="459" t="s">
        <v>0</v>
      </c>
      <c r="C96" s="459" t="s">
        <v>50</v>
      </c>
      <c r="D96" s="279" t="s">
        <v>9</v>
      </c>
      <c r="E96" s="279" t="s">
        <v>793</v>
      </c>
      <c r="F96" s="279" t="s">
        <v>54</v>
      </c>
      <c r="G96" s="284">
        <v>268237.15000000002</v>
      </c>
    </row>
    <row r="97" spans="1:9" ht="33">
      <c r="A97" s="140" t="s">
        <v>310</v>
      </c>
      <c r="B97" s="126" t="s">
        <v>0</v>
      </c>
      <c r="C97" s="126" t="s">
        <v>50</v>
      </c>
      <c r="D97" s="126" t="s">
        <v>9</v>
      </c>
      <c r="E97" s="279" t="s">
        <v>168</v>
      </c>
      <c r="F97" s="279"/>
      <c r="G97" s="284">
        <f>G98</f>
        <v>6306825</v>
      </c>
    </row>
    <row r="98" spans="1:9" ht="33">
      <c r="A98" s="140" t="s">
        <v>324</v>
      </c>
      <c r="B98" s="126" t="s">
        <v>0</v>
      </c>
      <c r="C98" s="126" t="s">
        <v>50</v>
      </c>
      <c r="D98" s="126" t="s">
        <v>9</v>
      </c>
      <c r="E98" s="279" t="s">
        <v>323</v>
      </c>
      <c r="F98" s="279"/>
      <c r="G98" s="284">
        <f>G99+G102+G105+G108</f>
        <v>6306825</v>
      </c>
    </row>
    <row r="99" spans="1:9" ht="66">
      <c r="A99" s="140" t="s">
        <v>325</v>
      </c>
      <c r="B99" s="126" t="s">
        <v>0</v>
      </c>
      <c r="C99" s="126" t="s">
        <v>50</v>
      </c>
      <c r="D99" s="126" t="s">
        <v>9</v>
      </c>
      <c r="E99" s="279" t="s">
        <v>326</v>
      </c>
      <c r="F99" s="279"/>
      <c r="G99" s="284">
        <f>G100+G101</f>
        <v>6243476.9000000004</v>
      </c>
    </row>
    <row r="100" spans="1:9" ht="33">
      <c r="A100" s="146" t="s">
        <v>25</v>
      </c>
      <c r="B100" s="126" t="s">
        <v>0</v>
      </c>
      <c r="C100" s="126" t="s">
        <v>50</v>
      </c>
      <c r="D100" s="126" t="s">
        <v>9</v>
      </c>
      <c r="E100" s="279" t="s">
        <v>326</v>
      </c>
      <c r="F100" s="279" t="s">
        <v>26</v>
      </c>
      <c r="G100" s="284">
        <v>0</v>
      </c>
      <c r="H100" s="73"/>
      <c r="I100" s="74"/>
    </row>
    <row r="101" spans="1:9" ht="18" customHeight="1">
      <c r="A101" s="349" t="s">
        <v>53</v>
      </c>
      <c r="B101" s="126" t="s">
        <v>0</v>
      </c>
      <c r="C101" s="126" t="s">
        <v>50</v>
      </c>
      <c r="D101" s="126" t="s">
        <v>9</v>
      </c>
      <c r="E101" s="279" t="s">
        <v>326</v>
      </c>
      <c r="F101" s="279" t="s">
        <v>54</v>
      </c>
      <c r="G101" s="284">
        <v>6243476.9000000004</v>
      </c>
      <c r="H101" s="73"/>
      <c r="I101" s="74"/>
    </row>
    <row r="102" spans="1:9" ht="33" customHeight="1">
      <c r="A102" s="146" t="s">
        <v>328</v>
      </c>
      <c r="B102" s="126" t="s">
        <v>0</v>
      </c>
      <c r="C102" s="126" t="s">
        <v>50</v>
      </c>
      <c r="D102" s="126" t="s">
        <v>9</v>
      </c>
      <c r="E102" s="279" t="s">
        <v>327</v>
      </c>
      <c r="F102" s="279"/>
      <c r="G102" s="284">
        <f>G103+G104</f>
        <v>31674.05</v>
      </c>
      <c r="H102" s="73"/>
      <c r="I102" s="74"/>
    </row>
    <row r="103" spans="1:9" ht="33.75" customHeight="1">
      <c r="A103" s="146" t="s">
        <v>25</v>
      </c>
      <c r="B103" s="126" t="s">
        <v>0</v>
      </c>
      <c r="C103" s="126" t="s">
        <v>50</v>
      </c>
      <c r="D103" s="126" t="s">
        <v>9</v>
      </c>
      <c r="E103" s="279" t="s">
        <v>327</v>
      </c>
      <c r="F103" s="279" t="s">
        <v>26</v>
      </c>
      <c r="G103" s="284">
        <v>0</v>
      </c>
      <c r="H103" s="73"/>
      <c r="I103" s="74"/>
    </row>
    <row r="104" spans="1:9" ht="21" customHeight="1">
      <c r="A104" s="349" t="s">
        <v>53</v>
      </c>
      <c r="B104" s="126" t="s">
        <v>0</v>
      </c>
      <c r="C104" s="126" t="s">
        <v>50</v>
      </c>
      <c r="D104" s="126" t="s">
        <v>9</v>
      </c>
      <c r="E104" s="279" t="s">
        <v>327</v>
      </c>
      <c r="F104" s="279" t="s">
        <v>54</v>
      </c>
      <c r="G104" s="284">
        <v>31674.05</v>
      </c>
      <c r="H104" s="73"/>
      <c r="I104" s="74"/>
    </row>
    <row r="105" spans="1:9" ht="35.25" customHeight="1">
      <c r="A105" s="321" t="s">
        <v>330</v>
      </c>
      <c r="B105" s="126" t="s">
        <v>0</v>
      </c>
      <c r="C105" s="126" t="s">
        <v>50</v>
      </c>
      <c r="D105" s="126" t="s">
        <v>9</v>
      </c>
      <c r="E105" s="279" t="s">
        <v>329</v>
      </c>
      <c r="F105" s="279"/>
      <c r="G105" s="284">
        <f>G106+G107</f>
        <v>0</v>
      </c>
      <c r="H105" s="73"/>
      <c r="I105" s="74"/>
    </row>
    <row r="106" spans="1:9" ht="33" customHeight="1">
      <c r="A106" s="146" t="s">
        <v>25</v>
      </c>
      <c r="B106" s="126" t="s">
        <v>0</v>
      </c>
      <c r="C106" s="126" t="s">
        <v>50</v>
      </c>
      <c r="D106" s="126" t="s">
        <v>9</v>
      </c>
      <c r="E106" s="279" t="s">
        <v>329</v>
      </c>
      <c r="F106" s="279" t="s">
        <v>26</v>
      </c>
      <c r="G106" s="284">
        <v>0</v>
      </c>
      <c r="H106" s="73"/>
      <c r="I106" s="74"/>
    </row>
    <row r="107" spans="1:9" ht="20.25" customHeight="1">
      <c r="A107" s="352" t="s">
        <v>53</v>
      </c>
      <c r="B107" s="126" t="s">
        <v>0</v>
      </c>
      <c r="C107" s="126" t="s">
        <v>50</v>
      </c>
      <c r="D107" s="126" t="s">
        <v>9</v>
      </c>
      <c r="E107" s="279" t="s">
        <v>329</v>
      </c>
      <c r="F107" s="279" t="s">
        <v>54</v>
      </c>
      <c r="G107" s="284">
        <v>0</v>
      </c>
      <c r="H107" s="73"/>
      <c r="I107" s="74"/>
    </row>
    <row r="108" spans="1:9" ht="34.5" customHeight="1">
      <c r="A108" s="321" t="s">
        <v>330</v>
      </c>
      <c r="B108" s="126" t="s">
        <v>0</v>
      </c>
      <c r="C108" s="126" t="s">
        <v>50</v>
      </c>
      <c r="D108" s="126" t="s">
        <v>9</v>
      </c>
      <c r="E108" s="279" t="s">
        <v>364</v>
      </c>
      <c r="F108" s="279"/>
      <c r="G108" s="284">
        <f>G109</f>
        <v>31674.05</v>
      </c>
      <c r="H108" s="73"/>
      <c r="I108" s="74"/>
    </row>
    <row r="109" spans="1:9" ht="21" customHeight="1">
      <c r="A109" s="352" t="s">
        <v>53</v>
      </c>
      <c r="B109" s="126" t="s">
        <v>0</v>
      </c>
      <c r="C109" s="126" t="s">
        <v>50</v>
      </c>
      <c r="D109" s="126" t="s">
        <v>9</v>
      </c>
      <c r="E109" s="279" t="s">
        <v>364</v>
      </c>
      <c r="F109" s="279" t="s">
        <v>54</v>
      </c>
      <c r="G109" s="284">
        <v>31674.05</v>
      </c>
      <c r="H109" s="73"/>
      <c r="I109" s="74"/>
    </row>
    <row r="110" spans="1:9" ht="20.25" customHeight="1">
      <c r="A110" s="317" t="s">
        <v>52</v>
      </c>
      <c r="B110" s="121" t="s">
        <v>0</v>
      </c>
      <c r="C110" s="130" t="s">
        <v>50</v>
      </c>
      <c r="D110" s="131" t="s">
        <v>11</v>
      </c>
      <c r="E110" s="131"/>
      <c r="F110" s="122"/>
      <c r="G110" s="322">
        <f>G111</f>
        <v>17223007</v>
      </c>
      <c r="H110" s="73"/>
      <c r="I110" s="74"/>
    </row>
    <row r="111" spans="1:9" ht="51" customHeight="1">
      <c r="A111" s="150" t="s">
        <v>311</v>
      </c>
      <c r="B111" s="127" t="s">
        <v>0</v>
      </c>
      <c r="C111" s="127" t="s">
        <v>50</v>
      </c>
      <c r="D111" s="127" t="s">
        <v>11</v>
      </c>
      <c r="E111" s="127" t="s">
        <v>211</v>
      </c>
      <c r="F111" s="127"/>
      <c r="G111" s="137">
        <f>+G115+G112+G118</f>
        <v>17223007</v>
      </c>
      <c r="H111" s="73"/>
      <c r="I111" s="74"/>
    </row>
    <row r="112" spans="1:9" ht="22.5" customHeight="1">
      <c r="A112" s="108" t="s">
        <v>225</v>
      </c>
      <c r="B112" s="127" t="s">
        <v>0</v>
      </c>
      <c r="C112" s="127" t="s">
        <v>50</v>
      </c>
      <c r="D112" s="127" t="s">
        <v>11</v>
      </c>
      <c r="E112" s="127" t="s">
        <v>223</v>
      </c>
      <c r="F112" s="127"/>
      <c r="G112" s="137">
        <f>+G113</f>
        <v>327295</v>
      </c>
      <c r="H112" s="73"/>
      <c r="I112" s="74"/>
    </row>
    <row r="113" spans="1:9" ht="33">
      <c r="A113" s="150" t="s">
        <v>287</v>
      </c>
      <c r="B113" s="127" t="s">
        <v>0</v>
      </c>
      <c r="C113" s="127" t="s">
        <v>50</v>
      </c>
      <c r="D113" s="127" t="s">
        <v>11</v>
      </c>
      <c r="E113" s="127" t="s">
        <v>288</v>
      </c>
      <c r="F113" s="127"/>
      <c r="G113" s="137">
        <f>G114</f>
        <v>327295</v>
      </c>
      <c r="H113" s="73"/>
      <c r="I113" s="74"/>
    </row>
    <row r="114" spans="1:9" ht="37.5" customHeight="1">
      <c r="A114" s="150" t="s">
        <v>286</v>
      </c>
      <c r="B114" s="127" t="s">
        <v>0</v>
      </c>
      <c r="C114" s="127" t="s">
        <v>50</v>
      </c>
      <c r="D114" s="127" t="s">
        <v>11</v>
      </c>
      <c r="E114" s="127" t="s">
        <v>288</v>
      </c>
      <c r="F114" s="127" t="s">
        <v>26</v>
      </c>
      <c r="G114" s="137">
        <v>327295</v>
      </c>
      <c r="H114" s="73"/>
      <c r="I114" s="74"/>
    </row>
    <row r="115" spans="1:9" ht="23.25" customHeight="1">
      <c r="A115" s="110" t="s">
        <v>188</v>
      </c>
      <c r="B115" s="258" t="s">
        <v>0</v>
      </c>
      <c r="C115" s="258" t="s">
        <v>50</v>
      </c>
      <c r="D115" s="258" t="s">
        <v>11</v>
      </c>
      <c r="E115" s="125" t="s">
        <v>240</v>
      </c>
      <c r="F115" s="125"/>
      <c r="G115" s="323">
        <f>G116</f>
        <v>791012</v>
      </c>
      <c r="H115" s="73"/>
      <c r="I115" s="74"/>
    </row>
    <row r="116" spans="1:9" ht="33">
      <c r="A116" s="110" t="s">
        <v>189</v>
      </c>
      <c r="B116" s="258" t="s">
        <v>0</v>
      </c>
      <c r="C116" s="258" t="s">
        <v>50</v>
      </c>
      <c r="D116" s="258" t="s">
        <v>11</v>
      </c>
      <c r="E116" s="125" t="s">
        <v>245</v>
      </c>
      <c r="F116" s="125"/>
      <c r="G116" s="323">
        <f>G117</f>
        <v>791012</v>
      </c>
    </row>
    <row r="117" spans="1:9" ht="16.5">
      <c r="A117" s="324" t="s">
        <v>53</v>
      </c>
      <c r="B117" s="258" t="s">
        <v>0</v>
      </c>
      <c r="C117" s="258" t="s">
        <v>50</v>
      </c>
      <c r="D117" s="258" t="s">
        <v>11</v>
      </c>
      <c r="E117" s="125" t="s">
        <v>245</v>
      </c>
      <c r="F117" s="258" t="s">
        <v>54</v>
      </c>
      <c r="G117" s="323">
        <v>791012</v>
      </c>
    </row>
    <row r="118" spans="1:9" ht="33">
      <c r="A118" s="146" t="s">
        <v>331</v>
      </c>
      <c r="B118" s="258" t="s">
        <v>0</v>
      </c>
      <c r="C118" s="258" t="s">
        <v>50</v>
      </c>
      <c r="D118" s="258" t="s">
        <v>11</v>
      </c>
      <c r="E118" s="125" t="s">
        <v>265</v>
      </c>
      <c r="F118" s="258"/>
      <c r="G118" s="323">
        <f>G119</f>
        <v>16104700</v>
      </c>
    </row>
    <row r="119" spans="1:9" ht="31.5" customHeight="1">
      <c r="A119" s="146" t="s">
        <v>332</v>
      </c>
      <c r="B119" s="258" t="s">
        <v>0</v>
      </c>
      <c r="C119" s="258" t="s">
        <v>50</v>
      </c>
      <c r="D119" s="258" t="s">
        <v>11</v>
      </c>
      <c r="E119" s="125" t="s">
        <v>334</v>
      </c>
      <c r="F119" s="258"/>
      <c r="G119" s="323">
        <f>G120</f>
        <v>16104700</v>
      </c>
    </row>
    <row r="120" spans="1:9" ht="16.5">
      <c r="A120" s="324" t="s">
        <v>53</v>
      </c>
      <c r="B120" s="258" t="s">
        <v>0</v>
      </c>
      <c r="C120" s="258" t="s">
        <v>50</v>
      </c>
      <c r="D120" s="258" t="s">
        <v>11</v>
      </c>
      <c r="E120" s="125" t="s">
        <v>334</v>
      </c>
      <c r="F120" s="258" t="s">
        <v>54</v>
      </c>
      <c r="G120" s="323">
        <v>16104700</v>
      </c>
    </row>
    <row r="121" spans="1:9" ht="16.5">
      <c r="A121" s="134" t="s">
        <v>55</v>
      </c>
      <c r="B121" s="123" t="s">
        <v>0</v>
      </c>
      <c r="C121" s="124" t="s">
        <v>50</v>
      </c>
      <c r="D121" s="124" t="s">
        <v>18</v>
      </c>
      <c r="E121" s="124"/>
      <c r="F121" s="124"/>
      <c r="G121" s="136">
        <f>G132+G126+G140+G122</f>
        <v>1613243</v>
      </c>
    </row>
    <row r="122" spans="1:9" ht="33">
      <c r="A122" s="103" t="s">
        <v>312</v>
      </c>
      <c r="B122" s="125" t="s">
        <v>0</v>
      </c>
      <c r="C122" s="127" t="s">
        <v>50</v>
      </c>
      <c r="D122" s="127" t="s">
        <v>18</v>
      </c>
      <c r="E122" s="127" t="s">
        <v>175</v>
      </c>
      <c r="F122" s="127"/>
      <c r="G122" s="137">
        <f>G123</f>
        <v>58500</v>
      </c>
    </row>
    <row r="123" spans="1:9" ht="16.5">
      <c r="A123" s="103" t="s">
        <v>178</v>
      </c>
      <c r="B123" s="125" t="s">
        <v>0</v>
      </c>
      <c r="C123" s="127" t="s">
        <v>50</v>
      </c>
      <c r="D123" s="127" t="s">
        <v>18</v>
      </c>
      <c r="E123" s="127" t="s">
        <v>176</v>
      </c>
      <c r="F123" s="127"/>
      <c r="G123" s="137">
        <f>G124</f>
        <v>58500</v>
      </c>
    </row>
    <row r="124" spans="1:9" ht="16.5">
      <c r="A124" s="139" t="s">
        <v>46</v>
      </c>
      <c r="B124" s="125" t="s">
        <v>0</v>
      </c>
      <c r="C124" s="127" t="s">
        <v>50</v>
      </c>
      <c r="D124" s="127" t="s">
        <v>18</v>
      </c>
      <c r="E124" s="127" t="s">
        <v>177</v>
      </c>
      <c r="F124" s="127"/>
      <c r="G124" s="137">
        <f>G125</f>
        <v>58500</v>
      </c>
    </row>
    <row r="125" spans="1:9" ht="33">
      <c r="A125" s="146" t="s">
        <v>25</v>
      </c>
      <c r="B125" s="125" t="s">
        <v>0</v>
      </c>
      <c r="C125" s="127" t="s">
        <v>50</v>
      </c>
      <c r="D125" s="127" t="s">
        <v>18</v>
      </c>
      <c r="E125" s="127" t="s">
        <v>177</v>
      </c>
      <c r="F125" s="127" t="s">
        <v>26</v>
      </c>
      <c r="G125" s="137">
        <v>58500</v>
      </c>
    </row>
    <row r="126" spans="1:9" ht="33">
      <c r="A126" s="140" t="s">
        <v>305</v>
      </c>
      <c r="B126" s="125" t="s">
        <v>0</v>
      </c>
      <c r="C126" s="127" t="s">
        <v>50</v>
      </c>
      <c r="D126" s="127" t="s">
        <v>18</v>
      </c>
      <c r="E126" s="127" t="s">
        <v>196</v>
      </c>
      <c r="F126" s="127"/>
      <c r="G126" s="137">
        <f>G127</f>
        <v>16300</v>
      </c>
    </row>
    <row r="127" spans="1:9" ht="18.75" customHeight="1">
      <c r="A127" s="254" t="s">
        <v>221</v>
      </c>
      <c r="B127" s="125" t="s">
        <v>0</v>
      </c>
      <c r="C127" s="127" t="s">
        <v>50</v>
      </c>
      <c r="D127" s="127" t="s">
        <v>18</v>
      </c>
      <c r="E127" s="127" t="s">
        <v>246</v>
      </c>
      <c r="F127" s="127"/>
      <c r="G127" s="137">
        <f>G128</f>
        <v>16300</v>
      </c>
    </row>
    <row r="128" spans="1:9" ht="16.5">
      <c r="A128" s="146" t="s">
        <v>46</v>
      </c>
      <c r="B128" s="125" t="s">
        <v>0</v>
      </c>
      <c r="C128" s="127" t="s">
        <v>50</v>
      </c>
      <c r="D128" s="127" t="s">
        <v>18</v>
      </c>
      <c r="E128" s="127" t="s">
        <v>247</v>
      </c>
      <c r="F128" s="127"/>
      <c r="G128" s="137">
        <f>G131+G129+G130</f>
        <v>16300</v>
      </c>
    </row>
    <row r="129" spans="1:12" ht="22.5" customHeight="1">
      <c r="A129" s="103" t="s">
        <v>15</v>
      </c>
      <c r="B129" s="125" t="s">
        <v>0</v>
      </c>
      <c r="C129" s="127" t="s">
        <v>50</v>
      </c>
      <c r="D129" s="127" t="s">
        <v>18</v>
      </c>
      <c r="E129" s="127" t="s">
        <v>247</v>
      </c>
      <c r="F129" s="127" t="s">
        <v>16</v>
      </c>
      <c r="G129" s="137">
        <v>0</v>
      </c>
    </row>
    <row r="130" spans="1:12" ht="15.75" customHeight="1">
      <c r="A130" s="138" t="s">
        <v>283</v>
      </c>
      <c r="B130" s="125" t="s">
        <v>0</v>
      </c>
      <c r="C130" s="127" t="s">
        <v>50</v>
      </c>
      <c r="D130" s="127" t="s">
        <v>18</v>
      </c>
      <c r="E130" s="127" t="s">
        <v>247</v>
      </c>
      <c r="F130" s="127" t="s">
        <v>281</v>
      </c>
      <c r="G130" s="137">
        <v>16300</v>
      </c>
    </row>
    <row r="131" spans="1:12" ht="31.5" customHeight="1">
      <c r="A131" s="146" t="s">
        <v>25</v>
      </c>
      <c r="B131" s="125" t="s">
        <v>0</v>
      </c>
      <c r="C131" s="127" t="s">
        <v>50</v>
      </c>
      <c r="D131" s="127" t="s">
        <v>18</v>
      </c>
      <c r="E131" s="127" t="s">
        <v>247</v>
      </c>
      <c r="F131" s="127" t="s">
        <v>26</v>
      </c>
      <c r="G131" s="137">
        <v>0</v>
      </c>
    </row>
    <row r="132" spans="1:12" ht="31.5" customHeight="1">
      <c r="A132" s="315" t="s">
        <v>319</v>
      </c>
      <c r="B132" s="125" t="s">
        <v>0</v>
      </c>
      <c r="C132" s="127" t="s">
        <v>50</v>
      </c>
      <c r="D132" s="127" t="s">
        <v>18</v>
      </c>
      <c r="E132" s="127" t="s">
        <v>190</v>
      </c>
      <c r="F132" s="127"/>
      <c r="G132" s="137">
        <f>G133</f>
        <v>1521443</v>
      </c>
    </row>
    <row r="133" spans="1:12" ht="18" customHeight="1">
      <c r="A133" s="325" t="s">
        <v>155</v>
      </c>
      <c r="B133" s="125" t="s">
        <v>0</v>
      </c>
      <c r="C133" s="127" t="s">
        <v>50</v>
      </c>
      <c r="D133" s="127" t="s">
        <v>18</v>
      </c>
      <c r="E133" s="127" t="s">
        <v>191</v>
      </c>
      <c r="F133" s="127"/>
      <c r="G133" s="137">
        <f>G134+G136+G138</f>
        <v>1521443</v>
      </c>
    </row>
    <row r="134" spans="1:12" ht="33">
      <c r="A134" s="146" t="s">
        <v>60</v>
      </c>
      <c r="B134" s="125" t="s">
        <v>0</v>
      </c>
      <c r="C134" s="127" t="s">
        <v>50</v>
      </c>
      <c r="D134" s="127" t="s">
        <v>18</v>
      </c>
      <c r="E134" s="127" t="s">
        <v>192</v>
      </c>
      <c r="F134" s="127"/>
      <c r="G134" s="137">
        <f>G135</f>
        <v>924778</v>
      </c>
      <c r="H134" s="73"/>
    </row>
    <row r="135" spans="1:12" ht="33">
      <c r="A135" s="146" t="s">
        <v>25</v>
      </c>
      <c r="B135" s="125" t="s">
        <v>0</v>
      </c>
      <c r="C135" s="127" t="s">
        <v>50</v>
      </c>
      <c r="D135" s="127" t="s">
        <v>18</v>
      </c>
      <c r="E135" s="127" t="s">
        <v>192</v>
      </c>
      <c r="F135" s="127" t="s">
        <v>26</v>
      </c>
      <c r="G135" s="137">
        <v>924778</v>
      </c>
    </row>
    <row r="136" spans="1:12" ht="16.5">
      <c r="A136" s="146" t="s">
        <v>46</v>
      </c>
      <c r="B136" s="125" t="s">
        <v>0</v>
      </c>
      <c r="C136" s="127" t="s">
        <v>50</v>
      </c>
      <c r="D136" s="127" t="s">
        <v>18</v>
      </c>
      <c r="E136" s="127" t="s">
        <v>56</v>
      </c>
      <c r="F136" s="127"/>
      <c r="G136" s="137">
        <f>G137</f>
        <v>596665</v>
      </c>
    </row>
    <row r="137" spans="1:12" ht="33">
      <c r="A137" s="146" t="s">
        <v>25</v>
      </c>
      <c r="B137" s="125" t="s">
        <v>0</v>
      </c>
      <c r="C137" s="127" t="s">
        <v>50</v>
      </c>
      <c r="D137" s="127" t="s">
        <v>18</v>
      </c>
      <c r="E137" s="127" t="s">
        <v>56</v>
      </c>
      <c r="F137" s="127" t="s">
        <v>26</v>
      </c>
      <c r="G137" s="137">
        <v>596665</v>
      </c>
    </row>
    <row r="138" spans="1:12" ht="20.25" customHeight="1">
      <c r="A138" s="146" t="s">
        <v>275</v>
      </c>
      <c r="B138" s="125" t="s">
        <v>0</v>
      </c>
      <c r="C138" s="127" t="s">
        <v>50</v>
      </c>
      <c r="D138" s="127" t="s">
        <v>18</v>
      </c>
      <c r="E138" s="127" t="s">
        <v>274</v>
      </c>
      <c r="F138" s="127"/>
      <c r="G138" s="137">
        <f>G139</f>
        <v>0</v>
      </c>
    </row>
    <row r="139" spans="1:12" ht="33.75" customHeight="1">
      <c r="A139" s="146" t="s">
        <v>25</v>
      </c>
      <c r="B139" s="125" t="s">
        <v>0</v>
      </c>
      <c r="C139" s="127" t="s">
        <v>50</v>
      </c>
      <c r="D139" s="127" t="s">
        <v>18</v>
      </c>
      <c r="E139" s="127" t="s">
        <v>274</v>
      </c>
      <c r="F139" s="127" t="s">
        <v>26</v>
      </c>
      <c r="G139" s="137">
        <v>0</v>
      </c>
    </row>
    <row r="140" spans="1:12" ht="33" customHeight="1">
      <c r="A140" s="103" t="s">
        <v>306</v>
      </c>
      <c r="B140" s="125" t="s">
        <v>0</v>
      </c>
      <c r="C140" s="127" t="s">
        <v>50</v>
      </c>
      <c r="D140" s="127" t="s">
        <v>18</v>
      </c>
      <c r="E140" s="127" t="s">
        <v>183</v>
      </c>
      <c r="F140" s="127"/>
      <c r="G140" s="137">
        <f>G141</f>
        <v>17000</v>
      </c>
      <c r="L140">
        <v>9</v>
      </c>
    </row>
    <row r="141" spans="1:12" ht="18.75" customHeight="1">
      <c r="A141" s="103" t="s">
        <v>169</v>
      </c>
      <c r="B141" s="125" t="s">
        <v>0</v>
      </c>
      <c r="C141" s="127" t="s">
        <v>50</v>
      </c>
      <c r="D141" s="127" t="s">
        <v>18</v>
      </c>
      <c r="E141" s="127" t="s">
        <v>233</v>
      </c>
      <c r="F141" s="127"/>
      <c r="G141" s="137">
        <f>G142</f>
        <v>17000</v>
      </c>
    </row>
    <row r="142" spans="1:12" ht="33" customHeight="1">
      <c r="A142" s="138" t="s">
        <v>239</v>
      </c>
      <c r="B142" s="125" t="s">
        <v>0</v>
      </c>
      <c r="C142" s="127" t="s">
        <v>50</v>
      </c>
      <c r="D142" s="127" t="s">
        <v>18</v>
      </c>
      <c r="E142" s="127" t="s">
        <v>248</v>
      </c>
      <c r="F142" s="127"/>
      <c r="G142" s="137">
        <f>G143</f>
        <v>17000</v>
      </c>
    </row>
    <row r="143" spans="1:12" ht="33" customHeight="1">
      <c r="A143" s="138" t="s">
        <v>25</v>
      </c>
      <c r="B143" s="125" t="s">
        <v>0</v>
      </c>
      <c r="C143" s="127" t="s">
        <v>50</v>
      </c>
      <c r="D143" s="127" t="s">
        <v>18</v>
      </c>
      <c r="E143" s="127" t="s">
        <v>248</v>
      </c>
      <c r="F143" s="127" t="s">
        <v>26</v>
      </c>
      <c r="G143" s="137">
        <v>17000</v>
      </c>
    </row>
    <row r="144" spans="1:12" ht="18.75" customHeight="1">
      <c r="A144" s="317" t="s">
        <v>269</v>
      </c>
      <c r="B144" s="123" t="s">
        <v>0</v>
      </c>
      <c r="C144" s="124" t="s">
        <v>50</v>
      </c>
      <c r="D144" s="124" t="s">
        <v>50</v>
      </c>
      <c r="E144" s="124"/>
      <c r="F144" s="124"/>
      <c r="G144" s="136">
        <f>G145</f>
        <v>720000</v>
      </c>
    </row>
    <row r="145" spans="1:7" ht="49.5">
      <c r="A145" s="150" t="s">
        <v>311</v>
      </c>
      <c r="B145" s="127" t="s">
        <v>0</v>
      </c>
      <c r="C145" s="127" t="s">
        <v>50</v>
      </c>
      <c r="D145" s="127" t="s">
        <v>50</v>
      </c>
      <c r="E145" s="127" t="s">
        <v>211</v>
      </c>
      <c r="F145" s="127"/>
      <c r="G145" s="137">
        <f>G146</f>
        <v>720000</v>
      </c>
    </row>
    <row r="146" spans="1:7" ht="23.25" customHeight="1">
      <c r="A146" s="108" t="s">
        <v>225</v>
      </c>
      <c r="B146" s="125" t="s">
        <v>0</v>
      </c>
      <c r="C146" s="125" t="s">
        <v>50</v>
      </c>
      <c r="D146" s="125" t="s">
        <v>50</v>
      </c>
      <c r="E146" s="125" t="s">
        <v>223</v>
      </c>
      <c r="F146" s="125"/>
      <c r="G146" s="137">
        <f>G147</f>
        <v>720000</v>
      </c>
    </row>
    <row r="147" spans="1:7" ht="49.5">
      <c r="A147" s="108" t="s">
        <v>284</v>
      </c>
      <c r="B147" s="125" t="s">
        <v>0</v>
      </c>
      <c r="C147" s="125" t="s">
        <v>50</v>
      </c>
      <c r="D147" s="125" t="s">
        <v>50</v>
      </c>
      <c r="E147" s="125" t="s">
        <v>249</v>
      </c>
      <c r="F147" s="125"/>
      <c r="G147" s="137">
        <f>G149+G148</f>
        <v>720000</v>
      </c>
    </row>
    <row r="148" spans="1:7" ht="33">
      <c r="A148" s="138" t="s">
        <v>25</v>
      </c>
      <c r="B148" s="125" t="s">
        <v>0</v>
      </c>
      <c r="C148" s="125" t="s">
        <v>50</v>
      </c>
      <c r="D148" s="125" t="s">
        <v>50</v>
      </c>
      <c r="E148" s="125" t="s">
        <v>249</v>
      </c>
      <c r="F148" s="125" t="s">
        <v>26</v>
      </c>
      <c r="G148" s="137">
        <v>65000</v>
      </c>
    </row>
    <row r="149" spans="1:7" ht="16.5">
      <c r="A149" s="146" t="s">
        <v>219</v>
      </c>
      <c r="B149" s="125" t="s">
        <v>0</v>
      </c>
      <c r="C149" s="125" t="s">
        <v>50</v>
      </c>
      <c r="D149" s="125" t="s">
        <v>50</v>
      </c>
      <c r="E149" s="125" t="s">
        <v>249</v>
      </c>
      <c r="F149" s="125" t="s">
        <v>220</v>
      </c>
      <c r="G149" s="137">
        <v>655000</v>
      </c>
    </row>
    <row r="150" spans="1:7" ht="16.5">
      <c r="A150" s="134" t="s">
        <v>61</v>
      </c>
      <c r="B150" s="121" t="s">
        <v>0</v>
      </c>
      <c r="C150" s="122" t="s">
        <v>62</v>
      </c>
      <c r="D150" s="122"/>
      <c r="E150" s="122"/>
      <c r="F150" s="122"/>
      <c r="G150" s="135">
        <f>G151+G176</f>
        <v>16137504.949999999</v>
      </c>
    </row>
    <row r="151" spans="1:7" ht="16.5">
      <c r="A151" s="134" t="s">
        <v>63</v>
      </c>
      <c r="B151" s="121" t="s">
        <v>0</v>
      </c>
      <c r="C151" s="121" t="s">
        <v>62</v>
      </c>
      <c r="D151" s="121" t="s">
        <v>9</v>
      </c>
      <c r="E151" s="122"/>
      <c r="F151" s="122"/>
      <c r="G151" s="322">
        <f>G152+G172</f>
        <v>13551185.949999999</v>
      </c>
    </row>
    <row r="152" spans="1:7" ht="33">
      <c r="A152" s="326" t="s">
        <v>313</v>
      </c>
      <c r="B152" s="113" t="s">
        <v>0</v>
      </c>
      <c r="C152" s="129" t="s">
        <v>62</v>
      </c>
      <c r="D152" s="113" t="s">
        <v>9</v>
      </c>
      <c r="E152" s="129" t="s">
        <v>202</v>
      </c>
      <c r="F152" s="113"/>
      <c r="G152" s="137">
        <f>G153+G161+G166+G169</f>
        <v>13551185.949999999</v>
      </c>
    </row>
    <row r="153" spans="1:7" ht="16.5">
      <c r="A153" s="327" t="s">
        <v>197</v>
      </c>
      <c r="B153" s="129" t="s">
        <v>0</v>
      </c>
      <c r="C153" s="129" t="s">
        <v>62</v>
      </c>
      <c r="D153" s="129" t="s">
        <v>9</v>
      </c>
      <c r="E153" s="127" t="s">
        <v>198</v>
      </c>
      <c r="F153" s="113"/>
      <c r="G153" s="137">
        <f>G154+G159</f>
        <v>10755466.949999999</v>
      </c>
    </row>
    <row r="154" spans="1:7" ht="49.5">
      <c r="A154" s="145" t="s">
        <v>64</v>
      </c>
      <c r="B154" s="113" t="s">
        <v>0</v>
      </c>
      <c r="C154" s="129" t="s">
        <v>62</v>
      </c>
      <c r="D154" s="113" t="s">
        <v>9</v>
      </c>
      <c r="E154" s="127" t="s">
        <v>199</v>
      </c>
      <c r="F154" s="113"/>
      <c r="G154" s="137">
        <f>G155+G156+G158+G157</f>
        <v>9432790</v>
      </c>
    </row>
    <row r="155" spans="1:7" ht="19.5" customHeight="1">
      <c r="A155" s="146" t="s">
        <v>65</v>
      </c>
      <c r="B155" s="126" t="s">
        <v>0</v>
      </c>
      <c r="C155" s="126" t="s">
        <v>62</v>
      </c>
      <c r="D155" s="126" t="s">
        <v>9</v>
      </c>
      <c r="E155" s="127" t="s">
        <v>199</v>
      </c>
      <c r="F155" s="129" t="s">
        <v>66</v>
      </c>
      <c r="G155" s="137">
        <v>5301567</v>
      </c>
    </row>
    <row r="156" spans="1:7" ht="17.25" customHeight="1">
      <c r="A156" s="149" t="s">
        <v>25</v>
      </c>
      <c r="B156" s="125" t="s">
        <v>0</v>
      </c>
      <c r="C156" s="127" t="s">
        <v>62</v>
      </c>
      <c r="D156" s="127" t="s">
        <v>9</v>
      </c>
      <c r="E156" s="127" t="s">
        <v>199</v>
      </c>
      <c r="F156" s="127" t="s">
        <v>26</v>
      </c>
      <c r="G156" s="137">
        <v>3858665</v>
      </c>
    </row>
    <row r="157" spans="1:7" ht="16.5">
      <c r="A157" s="139" t="s">
        <v>241</v>
      </c>
      <c r="B157" s="125" t="s">
        <v>0</v>
      </c>
      <c r="C157" s="127" t="s">
        <v>62</v>
      </c>
      <c r="D157" s="127" t="s">
        <v>9</v>
      </c>
      <c r="E157" s="127" t="s">
        <v>199</v>
      </c>
      <c r="F157" s="127" t="s">
        <v>242</v>
      </c>
      <c r="G157" s="137">
        <v>28000</v>
      </c>
    </row>
    <row r="158" spans="1:7" ht="21" customHeight="1">
      <c r="A158" s="139" t="s">
        <v>27</v>
      </c>
      <c r="B158" s="113" t="s">
        <v>0</v>
      </c>
      <c r="C158" s="113" t="s">
        <v>62</v>
      </c>
      <c r="D158" s="113" t="s">
        <v>9</v>
      </c>
      <c r="E158" s="127" t="s">
        <v>199</v>
      </c>
      <c r="F158" s="129" t="s">
        <v>28</v>
      </c>
      <c r="G158" s="148">
        <v>244558</v>
      </c>
    </row>
    <row r="159" spans="1:7" ht="16.5">
      <c r="A159" s="150" t="s">
        <v>200</v>
      </c>
      <c r="B159" s="126" t="s">
        <v>0</v>
      </c>
      <c r="C159" s="126" t="s">
        <v>62</v>
      </c>
      <c r="D159" s="126" t="s">
        <v>9</v>
      </c>
      <c r="E159" s="127" t="s">
        <v>201</v>
      </c>
      <c r="F159" s="127"/>
      <c r="G159" s="148">
        <f>G160</f>
        <v>1322676.95</v>
      </c>
    </row>
    <row r="160" spans="1:7" ht="33">
      <c r="A160" s="146" t="s">
        <v>25</v>
      </c>
      <c r="B160" s="126" t="s">
        <v>0</v>
      </c>
      <c r="C160" s="126" t="s">
        <v>62</v>
      </c>
      <c r="D160" s="126" t="s">
        <v>9</v>
      </c>
      <c r="E160" s="127" t="s">
        <v>201</v>
      </c>
      <c r="F160" s="127" t="s">
        <v>26</v>
      </c>
      <c r="G160" s="148">
        <v>1322676.95</v>
      </c>
    </row>
    <row r="161" spans="1:7" ht="16.5">
      <c r="A161" s="146" t="s">
        <v>276</v>
      </c>
      <c r="B161" s="126" t="s">
        <v>0</v>
      </c>
      <c r="C161" s="126" t="s">
        <v>62</v>
      </c>
      <c r="D161" s="126" t="s">
        <v>9</v>
      </c>
      <c r="E161" s="127" t="s">
        <v>289</v>
      </c>
      <c r="F161" s="127"/>
      <c r="G161" s="148">
        <f>G162+G164</f>
        <v>2501719</v>
      </c>
    </row>
    <row r="162" spans="1:7" ht="17.25" customHeight="1">
      <c r="A162" s="146" t="s">
        <v>358</v>
      </c>
      <c r="B162" s="126" t="s">
        <v>0</v>
      </c>
      <c r="C162" s="126" t="s">
        <v>62</v>
      </c>
      <c r="D162" s="126" t="s">
        <v>9</v>
      </c>
      <c r="E162" s="127" t="s">
        <v>359</v>
      </c>
      <c r="F162" s="127"/>
      <c r="G162" s="148">
        <f>G163</f>
        <v>2001719</v>
      </c>
    </row>
    <row r="163" spans="1:7" ht="17.25" customHeight="1">
      <c r="A163" s="146" t="s">
        <v>25</v>
      </c>
      <c r="B163" s="126" t="s">
        <v>0</v>
      </c>
      <c r="C163" s="126" t="s">
        <v>62</v>
      </c>
      <c r="D163" s="126" t="s">
        <v>9</v>
      </c>
      <c r="E163" s="127" t="s">
        <v>359</v>
      </c>
      <c r="F163" s="127" t="s">
        <v>26</v>
      </c>
      <c r="G163" s="148">
        <v>2001719</v>
      </c>
    </row>
    <row r="164" spans="1:7" ht="24.75" customHeight="1">
      <c r="A164" s="150" t="s">
        <v>771</v>
      </c>
      <c r="B164" s="126" t="s">
        <v>0</v>
      </c>
      <c r="C164" s="126" t="s">
        <v>62</v>
      </c>
      <c r="D164" s="126" t="s">
        <v>9</v>
      </c>
      <c r="E164" s="127" t="s">
        <v>770</v>
      </c>
      <c r="F164" s="127"/>
      <c r="G164" s="148">
        <f>G165</f>
        <v>500000</v>
      </c>
    </row>
    <row r="165" spans="1:7" ht="18" customHeight="1">
      <c r="A165" s="324" t="s">
        <v>53</v>
      </c>
      <c r="B165" s="126" t="s">
        <v>0</v>
      </c>
      <c r="C165" s="126" t="s">
        <v>62</v>
      </c>
      <c r="D165" s="126" t="s">
        <v>9</v>
      </c>
      <c r="E165" s="127" t="s">
        <v>770</v>
      </c>
      <c r="F165" s="127" t="s">
        <v>54</v>
      </c>
      <c r="G165" s="148">
        <v>500000</v>
      </c>
    </row>
    <row r="166" spans="1:7" ht="18" customHeight="1">
      <c r="A166" s="324" t="s">
        <v>773</v>
      </c>
      <c r="B166" s="126" t="s">
        <v>0</v>
      </c>
      <c r="C166" s="126" t="s">
        <v>62</v>
      </c>
      <c r="D166" s="126" t="s">
        <v>9</v>
      </c>
      <c r="E166" s="127" t="s">
        <v>772</v>
      </c>
      <c r="F166" s="127"/>
      <c r="G166" s="148">
        <f>G167</f>
        <v>279000</v>
      </c>
    </row>
    <row r="167" spans="1:7" ht="38.25" customHeight="1">
      <c r="A167" s="106" t="s">
        <v>778</v>
      </c>
      <c r="B167" s="126" t="s">
        <v>0</v>
      </c>
      <c r="C167" s="126" t="s">
        <v>62</v>
      </c>
      <c r="D167" s="126" t="s">
        <v>9</v>
      </c>
      <c r="E167" s="127" t="s">
        <v>774</v>
      </c>
      <c r="F167" s="127"/>
      <c r="G167" s="148">
        <f>G168</f>
        <v>279000</v>
      </c>
    </row>
    <row r="168" spans="1:7" ht="35.25" customHeight="1">
      <c r="A168" s="146" t="s">
        <v>25</v>
      </c>
      <c r="B168" s="126" t="s">
        <v>0</v>
      </c>
      <c r="C168" s="126" t="s">
        <v>62</v>
      </c>
      <c r="D168" s="126" t="s">
        <v>9</v>
      </c>
      <c r="E168" s="127" t="s">
        <v>774</v>
      </c>
      <c r="F168" s="127" t="s">
        <v>26</v>
      </c>
      <c r="G168" s="148">
        <v>279000</v>
      </c>
    </row>
    <row r="169" spans="1:7" ht="20.25" customHeight="1">
      <c r="A169" s="146" t="s">
        <v>784</v>
      </c>
      <c r="B169" s="126" t="s">
        <v>0</v>
      </c>
      <c r="C169" s="126" t="s">
        <v>62</v>
      </c>
      <c r="D169" s="126" t="s">
        <v>9</v>
      </c>
      <c r="E169" s="127" t="s">
        <v>786</v>
      </c>
      <c r="F169" s="127"/>
      <c r="G169" s="148">
        <f>G170</f>
        <v>15000</v>
      </c>
    </row>
    <row r="170" spans="1:7" ht="17.25" customHeight="1">
      <c r="A170" s="146" t="s">
        <v>785</v>
      </c>
      <c r="B170" s="126" t="s">
        <v>0</v>
      </c>
      <c r="C170" s="126" t="s">
        <v>62</v>
      </c>
      <c r="D170" s="126" t="s">
        <v>9</v>
      </c>
      <c r="E170" s="127" t="s">
        <v>787</v>
      </c>
      <c r="F170" s="127"/>
      <c r="G170" s="148">
        <f>G171</f>
        <v>15000</v>
      </c>
    </row>
    <row r="171" spans="1:7" ht="32.25" customHeight="1">
      <c r="A171" s="146" t="s">
        <v>25</v>
      </c>
      <c r="B171" s="126" t="s">
        <v>0</v>
      </c>
      <c r="C171" s="126" t="s">
        <v>62</v>
      </c>
      <c r="D171" s="126" t="s">
        <v>9</v>
      </c>
      <c r="E171" s="127" t="s">
        <v>787</v>
      </c>
      <c r="F171" s="127" t="s">
        <v>26</v>
      </c>
      <c r="G171" s="148">
        <v>15000</v>
      </c>
    </row>
    <row r="172" spans="1:7" ht="32.25" customHeight="1">
      <c r="A172" s="146" t="s">
        <v>314</v>
      </c>
      <c r="B172" s="126" t="s">
        <v>0</v>
      </c>
      <c r="C172" s="126" t="s">
        <v>62</v>
      </c>
      <c r="D172" s="126" t="s">
        <v>9</v>
      </c>
      <c r="E172" s="127" t="s">
        <v>212</v>
      </c>
      <c r="F172" s="127"/>
      <c r="G172" s="148">
        <f>G173</f>
        <v>0</v>
      </c>
    </row>
    <row r="173" spans="1:7" ht="19.5" customHeight="1">
      <c r="A173" s="146" t="s">
        <v>276</v>
      </c>
      <c r="B173" s="126" t="s">
        <v>0</v>
      </c>
      <c r="C173" s="126" t="s">
        <v>62</v>
      </c>
      <c r="D173" s="126" t="s">
        <v>9</v>
      </c>
      <c r="E173" s="127" t="s">
        <v>278</v>
      </c>
      <c r="F173" s="127"/>
      <c r="G173" s="148">
        <f>G174</f>
        <v>0</v>
      </c>
    </row>
    <row r="174" spans="1:7" ht="21" customHeight="1">
      <c r="A174" s="146" t="s">
        <v>277</v>
      </c>
      <c r="B174" s="126" t="s">
        <v>0</v>
      </c>
      <c r="C174" s="126" t="s">
        <v>62</v>
      </c>
      <c r="D174" s="126" t="s">
        <v>9</v>
      </c>
      <c r="E174" s="127" t="s">
        <v>279</v>
      </c>
      <c r="F174" s="127"/>
      <c r="G174" s="148">
        <f>G175</f>
        <v>0</v>
      </c>
    </row>
    <row r="175" spans="1:7" ht="33">
      <c r="A175" s="146" t="s">
        <v>25</v>
      </c>
      <c r="B175" s="126" t="s">
        <v>0</v>
      </c>
      <c r="C175" s="126" t="s">
        <v>62</v>
      </c>
      <c r="D175" s="126" t="s">
        <v>9</v>
      </c>
      <c r="E175" s="127" t="s">
        <v>279</v>
      </c>
      <c r="F175" s="127" t="s">
        <v>26</v>
      </c>
      <c r="G175" s="148">
        <v>0</v>
      </c>
    </row>
    <row r="176" spans="1:7" ht="16.5">
      <c r="A176" s="134" t="s">
        <v>67</v>
      </c>
      <c r="B176" s="123" t="s">
        <v>0</v>
      </c>
      <c r="C176" s="124" t="s">
        <v>62</v>
      </c>
      <c r="D176" s="124" t="s">
        <v>22</v>
      </c>
      <c r="E176" s="132"/>
      <c r="F176" s="124"/>
      <c r="G176" s="136">
        <f>G177</f>
        <v>2586319</v>
      </c>
    </row>
    <row r="177" spans="1:7" ht="33">
      <c r="A177" s="145" t="s">
        <v>313</v>
      </c>
      <c r="B177" s="125" t="s">
        <v>0</v>
      </c>
      <c r="C177" s="127" t="s">
        <v>62</v>
      </c>
      <c r="D177" s="127" t="s">
        <v>22</v>
      </c>
      <c r="E177" s="127" t="s">
        <v>202</v>
      </c>
      <c r="F177" s="127"/>
      <c r="G177" s="137">
        <f>G178</f>
        <v>2586319</v>
      </c>
    </row>
    <row r="178" spans="1:7" ht="16.5">
      <c r="A178" s="145" t="s">
        <v>203</v>
      </c>
      <c r="B178" s="113" t="s">
        <v>0</v>
      </c>
      <c r="C178" s="113" t="s">
        <v>62</v>
      </c>
      <c r="D178" s="113" t="s">
        <v>22</v>
      </c>
      <c r="E178" s="127" t="s">
        <v>204</v>
      </c>
      <c r="F178" s="127"/>
      <c r="G178" s="137">
        <f>G179</f>
        <v>2586319</v>
      </c>
    </row>
    <row r="179" spans="1:7" ht="33">
      <c r="A179" s="145" t="s">
        <v>224</v>
      </c>
      <c r="B179" s="113" t="s">
        <v>0</v>
      </c>
      <c r="C179" s="113" t="s">
        <v>62</v>
      </c>
      <c r="D179" s="113" t="s">
        <v>22</v>
      </c>
      <c r="E179" s="113" t="s">
        <v>205</v>
      </c>
      <c r="F179" s="129"/>
      <c r="G179" s="148">
        <f>G180+G181</f>
        <v>2586319</v>
      </c>
    </row>
    <row r="180" spans="1:7" ht="24" customHeight="1">
      <c r="A180" s="145" t="s">
        <v>15</v>
      </c>
      <c r="B180" s="113" t="s">
        <v>0</v>
      </c>
      <c r="C180" s="113" t="s">
        <v>62</v>
      </c>
      <c r="D180" s="113" t="s">
        <v>22</v>
      </c>
      <c r="E180" s="113" t="s">
        <v>205</v>
      </c>
      <c r="F180" s="129" t="s">
        <v>16</v>
      </c>
      <c r="G180" s="148">
        <v>2258419</v>
      </c>
    </row>
    <row r="181" spans="1:7" ht="33" customHeight="1">
      <c r="A181" s="146" t="s">
        <v>25</v>
      </c>
      <c r="B181" s="113" t="s">
        <v>0</v>
      </c>
      <c r="C181" s="113" t="s">
        <v>62</v>
      </c>
      <c r="D181" s="113" t="s">
        <v>22</v>
      </c>
      <c r="E181" s="113" t="s">
        <v>205</v>
      </c>
      <c r="F181" s="129" t="s">
        <v>26</v>
      </c>
      <c r="G181" s="148">
        <v>327900</v>
      </c>
    </row>
    <row r="182" spans="1:7" ht="16.5">
      <c r="A182" s="317" t="s">
        <v>68</v>
      </c>
      <c r="B182" s="121" t="s">
        <v>0</v>
      </c>
      <c r="C182" s="121" t="s">
        <v>44</v>
      </c>
      <c r="D182" s="121"/>
      <c r="E182" s="121"/>
      <c r="F182" s="122"/>
      <c r="G182" s="322">
        <f>G183+G188</f>
        <v>482838.33999999997</v>
      </c>
    </row>
    <row r="183" spans="1:7" ht="18" customHeight="1">
      <c r="A183" s="317" t="s">
        <v>69</v>
      </c>
      <c r="B183" s="121" t="s">
        <v>0</v>
      </c>
      <c r="C183" s="121" t="s">
        <v>44</v>
      </c>
      <c r="D183" s="121" t="s">
        <v>9</v>
      </c>
      <c r="E183" s="113"/>
      <c r="F183" s="129"/>
      <c r="G183" s="322">
        <f>G184</f>
        <v>153900</v>
      </c>
    </row>
    <row r="184" spans="1:7" ht="18.75" customHeight="1">
      <c r="A184" s="145" t="s">
        <v>318</v>
      </c>
      <c r="B184" s="113" t="s">
        <v>0</v>
      </c>
      <c r="C184" s="113" t="s">
        <v>44</v>
      </c>
      <c r="D184" s="113" t="s">
        <v>9</v>
      </c>
      <c r="E184" s="113" t="s">
        <v>186</v>
      </c>
      <c r="F184" s="129"/>
      <c r="G184" s="148">
        <f>G185</f>
        <v>153900</v>
      </c>
    </row>
    <row r="185" spans="1:7" ht="33">
      <c r="A185" s="118" t="s">
        <v>207</v>
      </c>
      <c r="B185" s="113" t="s">
        <v>0</v>
      </c>
      <c r="C185" s="113" t="s">
        <v>44</v>
      </c>
      <c r="D185" s="113" t="s">
        <v>9</v>
      </c>
      <c r="E185" s="113" t="s">
        <v>230</v>
      </c>
      <c r="F185" s="129"/>
      <c r="G185" s="148">
        <f>G186</f>
        <v>153900</v>
      </c>
    </row>
    <row r="186" spans="1:7" ht="18.75" customHeight="1">
      <c r="A186" s="149" t="s">
        <v>208</v>
      </c>
      <c r="B186" s="113" t="s">
        <v>0</v>
      </c>
      <c r="C186" s="113" t="s">
        <v>44</v>
      </c>
      <c r="D186" s="113" t="s">
        <v>9</v>
      </c>
      <c r="E186" s="113" t="s">
        <v>261</v>
      </c>
      <c r="F186" s="129"/>
      <c r="G186" s="148">
        <f>G187</f>
        <v>153900</v>
      </c>
    </row>
    <row r="187" spans="1:7" ht="16.5">
      <c r="A187" s="146" t="s">
        <v>70</v>
      </c>
      <c r="B187" s="113" t="s">
        <v>0</v>
      </c>
      <c r="C187" s="113" t="s">
        <v>44</v>
      </c>
      <c r="D187" s="113" t="s">
        <v>9</v>
      </c>
      <c r="E187" s="113" t="s">
        <v>261</v>
      </c>
      <c r="F187" s="129" t="s">
        <v>71</v>
      </c>
      <c r="G187" s="148">
        <v>153900</v>
      </c>
    </row>
    <row r="188" spans="1:7" ht="15.75" customHeight="1">
      <c r="A188" s="328" t="s">
        <v>72</v>
      </c>
      <c r="B188" s="121" t="s">
        <v>0</v>
      </c>
      <c r="C188" s="121" t="s">
        <v>44</v>
      </c>
      <c r="D188" s="121" t="s">
        <v>18</v>
      </c>
      <c r="E188" s="121"/>
      <c r="F188" s="122"/>
      <c r="G188" s="322">
        <f>+G193+G189</f>
        <v>328938.33999999997</v>
      </c>
    </row>
    <row r="189" spans="1:7" ht="33">
      <c r="A189" s="146" t="s">
        <v>317</v>
      </c>
      <c r="B189" s="129" t="s">
        <v>0</v>
      </c>
      <c r="C189" s="129" t="s">
        <v>44</v>
      </c>
      <c r="D189" s="129" t="s">
        <v>18</v>
      </c>
      <c r="E189" s="113" t="s">
        <v>250</v>
      </c>
      <c r="F189" s="129"/>
      <c r="G189" s="148">
        <f>G190</f>
        <v>0</v>
      </c>
    </row>
    <row r="190" spans="1:7" ht="16.5">
      <c r="A190" s="146" t="s">
        <v>272</v>
      </c>
      <c r="B190" s="129" t="s">
        <v>0</v>
      </c>
      <c r="C190" s="129" t="s">
        <v>44</v>
      </c>
      <c r="D190" s="129" t="s">
        <v>18</v>
      </c>
      <c r="E190" s="113" t="s">
        <v>251</v>
      </c>
      <c r="F190" s="129"/>
      <c r="G190" s="148">
        <f>G191</f>
        <v>0</v>
      </c>
    </row>
    <row r="191" spans="1:7" ht="21" customHeight="1">
      <c r="A191" s="146" t="s">
        <v>237</v>
      </c>
      <c r="B191" s="129" t="s">
        <v>0</v>
      </c>
      <c r="C191" s="129" t="s">
        <v>44</v>
      </c>
      <c r="D191" s="129" t="s">
        <v>18</v>
      </c>
      <c r="E191" s="113" t="s">
        <v>252</v>
      </c>
      <c r="F191" s="129"/>
      <c r="G191" s="148">
        <f>G192</f>
        <v>0</v>
      </c>
    </row>
    <row r="192" spans="1:7" ht="18" customHeight="1">
      <c r="A192" s="146" t="s">
        <v>235</v>
      </c>
      <c r="B192" s="129" t="s">
        <v>0</v>
      </c>
      <c r="C192" s="129" t="s">
        <v>44</v>
      </c>
      <c r="D192" s="129" t="s">
        <v>18</v>
      </c>
      <c r="E192" s="113" t="s">
        <v>252</v>
      </c>
      <c r="F192" s="129" t="s">
        <v>234</v>
      </c>
      <c r="G192" s="148">
        <v>0</v>
      </c>
    </row>
    <row r="193" spans="1:8" ht="32.25" customHeight="1">
      <c r="A193" s="145" t="s">
        <v>316</v>
      </c>
      <c r="B193" s="113" t="s">
        <v>0</v>
      </c>
      <c r="C193" s="113" t="s">
        <v>44</v>
      </c>
      <c r="D193" s="113" t="s">
        <v>18</v>
      </c>
      <c r="E193" s="113" t="s">
        <v>186</v>
      </c>
      <c r="F193" s="129"/>
      <c r="G193" s="148">
        <f>G194+G201</f>
        <v>328938.33999999997</v>
      </c>
    </row>
    <row r="194" spans="1:8" ht="22.5" customHeight="1">
      <c r="A194" s="145" t="s">
        <v>209</v>
      </c>
      <c r="B194" s="113" t="s">
        <v>0</v>
      </c>
      <c r="C194" s="113" t="s">
        <v>44</v>
      </c>
      <c r="D194" s="113" t="s">
        <v>18</v>
      </c>
      <c r="E194" s="113" t="s">
        <v>187</v>
      </c>
      <c r="F194" s="129"/>
      <c r="G194" s="148">
        <f>G195+G197+G199</f>
        <v>285000</v>
      </c>
    </row>
    <row r="195" spans="1:8" ht="18.75" customHeight="1">
      <c r="A195" s="149" t="s">
        <v>210</v>
      </c>
      <c r="B195" s="113" t="s">
        <v>0</v>
      </c>
      <c r="C195" s="113" t="s">
        <v>44</v>
      </c>
      <c r="D195" s="113" t="s">
        <v>18</v>
      </c>
      <c r="E195" s="113" t="s">
        <v>253</v>
      </c>
      <c r="F195" s="129"/>
      <c r="G195" s="148">
        <f>+G196</f>
        <v>165000</v>
      </c>
      <c r="H195" s="73"/>
    </row>
    <row r="196" spans="1:8" ht="36" customHeight="1">
      <c r="A196" s="146" t="s">
        <v>235</v>
      </c>
      <c r="B196" s="113" t="s">
        <v>0</v>
      </c>
      <c r="C196" s="113" t="s">
        <v>44</v>
      </c>
      <c r="D196" s="113" t="s">
        <v>18</v>
      </c>
      <c r="E196" s="113" t="s">
        <v>253</v>
      </c>
      <c r="F196" s="129" t="s">
        <v>234</v>
      </c>
      <c r="G196" s="148">
        <v>165000</v>
      </c>
      <c r="H196" s="73"/>
    </row>
    <row r="197" spans="1:8" ht="17.25" customHeight="1">
      <c r="A197" s="324" t="s">
        <v>73</v>
      </c>
      <c r="B197" s="129" t="s">
        <v>0</v>
      </c>
      <c r="C197" s="129" t="s">
        <v>44</v>
      </c>
      <c r="D197" s="129" t="s">
        <v>18</v>
      </c>
      <c r="E197" s="113" t="s">
        <v>254</v>
      </c>
      <c r="F197" s="129"/>
      <c r="G197" s="148">
        <f>+G198</f>
        <v>120000</v>
      </c>
      <c r="H197" s="73"/>
    </row>
    <row r="198" spans="1:8" ht="33" customHeight="1">
      <c r="A198" s="146" t="s">
        <v>235</v>
      </c>
      <c r="B198" s="129" t="s">
        <v>0</v>
      </c>
      <c r="C198" s="129" t="s">
        <v>44</v>
      </c>
      <c r="D198" s="129" t="s">
        <v>18</v>
      </c>
      <c r="E198" s="113" t="s">
        <v>254</v>
      </c>
      <c r="F198" s="129" t="s">
        <v>234</v>
      </c>
      <c r="G198" s="148">
        <v>120000</v>
      </c>
      <c r="H198" s="73"/>
    </row>
    <row r="199" spans="1:8" ht="32.25" customHeight="1">
      <c r="A199" s="149" t="s">
        <v>74</v>
      </c>
      <c r="B199" s="129" t="s">
        <v>0</v>
      </c>
      <c r="C199" s="129" t="s">
        <v>44</v>
      </c>
      <c r="D199" s="129" t="s">
        <v>18</v>
      </c>
      <c r="E199" s="113" t="s">
        <v>255</v>
      </c>
      <c r="F199" s="133"/>
      <c r="G199" s="148">
        <f>+G200</f>
        <v>0</v>
      </c>
      <c r="H199" s="73"/>
    </row>
    <row r="200" spans="1:8" ht="33">
      <c r="A200" s="146" t="s">
        <v>235</v>
      </c>
      <c r="B200" s="129" t="s">
        <v>0</v>
      </c>
      <c r="C200" s="129" t="s">
        <v>44</v>
      </c>
      <c r="D200" s="129" t="s">
        <v>18</v>
      </c>
      <c r="E200" s="113" t="s">
        <v>255</v>
      </c>
      <c r="F200" s="129" t="s">
        <v>234</v>
      </c>
      <c r="G200" s="148">
        <v>0</v>
      </c>
      <c r="H200" s="73"/>
    </row>
    <row r="201" spans="1:8" ht="15.75" customHeight="1">
      <c r="A201" s="118" t="s">
        <v>207</v>
      </c>
      <c r="B201" s="113" t="s">
        <v>0</v>
      </c>
      <c r="C201" s="113" t="s">
        <v>44</v>
      </c>
      <c r="D201" s="113" t="s">
        <v>18</v>
      </c>
      <c r="E201" s="113" t="s">
        <v>230</v>
      </c>
      <c r="F201" s="129"/>
      <c r="G201" s="148">
        <f>G202</f>
        <v>43938.34</v>
      </c>
    </row>
    <row r="202" spans="1:8" ht="49.5">
      <c r="A202" s="118" t="s">
        <v>270</v>
      </c>
      <c r="B202" s="113" t="s">
        <v>0</v>
      </c>
      <c r="C202" s="113" t="s">
        <v>44</v>
      </c>
      <c r="D202" s="113" t="s">
        <v>18</v>
      </c>
      <c r="E202" s="113" t="s">
        <v>262</v>
      </c>
      <c r="F202" s="129"/>
      <c r="G202" s="148">
        <f>+G203</f>
        <v>43938.34</v>
      </c>
    </row>
    <row r="203" spans="1:8" ht="18" customHeight="1">
      <c r="A203" s="146" t="s">
        <v>65</v>
      </c>
      <c r="B203" s="113" t="s">
        <v>0</v>
      </c>
      <c r="C203" s="113" t="s">
        <v>44</v>
      </c>
      <c r="D203" s="113" t="s">
        <v>18</v>
      </c>
      <c r="E203" s="113" t="s">
        <v>262</v>
      </c>
      <c r="F203" s="129" t="s">
        <v>66</v>
      </c>
      <c r="G203" s="148">
        <v>43938.34</v>
      </c>
    </row>
    <row r="204" spans="1:8" ht="17.25" customHeight="1">
      <c r="A204" s="151" t="s">
        <v>75</v>
      </c>
      <c r="B204" s="121" t="s">
        <v>0</v>
      </c>
      <c r="C204" s="122" t="s">
        <v>76</v>
      </c>
      <c r="D204" s="122"/>
      <c r="E204" s="122"/>
      <c r="F204" s="122"/>
      <c r="G204" s="135">
        <f>G205</f>
        <v>5045073</v>
      </c>
    </row>
    <row r="205" spans="1:8" ht="16.5">
      <c r="A205" s="320" t="s">
        <v>77</v>
      </c>
      <c r="B205" s="122" t="s">
        <v>0</v>
      </c>
      <c r="C205" s="122" t="s">
        <v>76</v>
      </c>
      <c r="D205" s="121" t="s">
        <v>9</v>
      </c>
      <c r="E205" s="122"/>
      <c r="F205" s="122"/>
      <c r="G205" s="322">
        <f>G206+G210</f>
        <v>5045073</v>
      </c>
    </row>
    <row r="206" spans="1:8" ht="33">
      <c r="A206" s="103" t="s">
        <v>306</v>
      </c>
      <c r="B206" s="129" t="s">
        <v>0</v>
      </c>
      <c r="C206" s="129" t="s">
        <v>76</v>
      </c>
      <c r="D206" s="129" t="s">
        <v>9</v>
      </c>
      <c r="E206" s="129" t="s">
        <v>183</v>
      </c>
      <c r="F206" s="129"/>
      <c r="G206" s="148">
        <f>G207</f>
        <v>0</v>
      </c>
    </row>
    <row r="207" spans="1:8" ht="16.5">
      <c r="A207" s="107" t="s">
        <v>213</v>
      </c>
      <c r="B207" s="129" t="s">
        <v>0</v>
      </c>
      <c r="C207" s="129" t="s">
        <v>76</v>
      </c>
      <c r="D207" s="129" t="s">
        <v>9</v>
      </c>
      <c r="E207" s="129" t="s">
        <v>256</v>
      </c>
      <c r="F207" s="129"/>
      <c r="G207" s="148">
        <f>G208</f>
        <v>0</v>
      </c>
    </row>
    <row r="208" spans="1:8" ht="33">
      <c r="A208" s="327" t="s">
        <v>78</v>
      </c>
      <c r="B208" s="127" t="s">
        <v>0</v>
      </c>
      <c r="C208" s="129" t="s">
        <v>76</v>
      </c>
      <c r="D208" s="129" t="s">
        <v>9</v>
      </c>
      <c r="E208" s="127" t="s">
        <v>257</v>
      </c>
      <c r="F208" s="129"/>
      <c r="G208" s="148">
        <f>G209</f>
        <v>0</v>
      </c>
    </row>
    <row r="209" spans="1:7" ht="33">
      <c r="A209" s="149" t="s">
        <v>25</v>
      </c>
      <c r="B209" s="127" t="s">
        <v>0</v>
      </c>
      <c r="C209" s="129" t="s">
        <v>76</v>
      </c>
      <c r="D209" s="129" t="s">
        <v>9</v>
      </c>
      <c r="E209" s="127" t="s">
        <v>257</v>
      </c>
      <c r="F209" s="129" t="s">
        <v>26</v>
      </c>
      <c r="G209" s="148">
        <v>0</v>
      </c>
    </row>
    <row r="210" spans="1:7" ht="36.75" customHeight="1">
      <c r="A210" s="103" t="s">
        <v>315</v>
      </c>
      <c r="B210" s="129" t="s">
        <v>0</v>
      </c>
      <c r="C210" s="129" t="s">
        <v>76</v>
      </c>
      <c r="D210" s="129" t="s">
        <v>9</v>
      </c>
      <c r="E210" s="129" t="s">
        <v>222</v>
      </c>
      <c r="F210" s="129"/>
      <c r="G210" s="148">
        <f>G211+G216+G219</f>
        <v>5045073</v>
      </c>
    </row>
    <row r="211" spans="1:7" ht="19.5" customHeight="1">
      <c r="A211" s="103" t="s">
        <v>214</v>
      </c>
      <c r="B211" s="126" t="s">
        <v>0</v>
      </c>
      <c r="C211" s="126" t="s">
        <v>76</v>
      </c>
      <c r="D211" s="126" t="s">
        <v>9</v>
      </c>
      <c r="E211" s="129" t="s">
        <v>206</v>
      </c>
      <c r="F211" s="129"/>
      <c r="G211" s="148">
        <f>G212</f>
        <v>3365238</v>
      </c>
    </row>
    <row r="212" spans="1:7" ht="21.75" customHeight="1">
      <c r="A212" s="145" t="s">
        <v>64</v>
      </c>
      <c r="B212" s="126" t="s">
        <v>0</v>
      </c>
      <c r="C212" s="126" t="s">
        <v>76</v>
      </c>
      <c r="D212" s="126" t="s">
        <v>9</v>
      </c>
      <c r="E212" s="129" t="s">
        <v>258</v>
      </c>
      <c r="F212" s="129"/>
      <c r="G212" s="148">
        <f>G213+G214+G215</f>
        <v>3365238</v>
      </c>
    </row>
    <row r="213" spans="1:7" ht="20.25" customHeight="1">
      <c r="A213" s="146" t="s">
        <v>65</v>
      </c>
      <c r="B213" s="126" t="s">
        <v>0</v>
      </c>
      <c r="C213" s="126" t="s">
        <v>76</v>
      </c>
      <c r="D213" s="126" t="s">
        <v>9</v>
      </c>
      <c r="E213" s="129" t="s">
        <v>258</v>
      </c>
      <c r="F213" s="129" t="s">
        <v>66</v>
      </c>
      <c r="G213" s="148">
        <v>1270377</v>
      </c>
    </row>
    <row r="214" spans="1:7" ht="32.25" customHeight="1">
      <c r="A214" s="146" t="s">
        <v>25</v>
      </c>
      <c r="B214" s="126" t="s">
        <v>0</v>
      </c>
      <c r="C214" s="126" t="s">
        <v>76</v>
      </c>
      <c r="D214" s="126" t="s">
        <v>9</v>
      </c>
      <c r="E214" s="129" t="s">
        <v>258</v>
      </c>
      <c r="F214" s="129" t="s">
        <v>26</v>
      </c>
      <c r="G214" s="148">
        <v>1777831</v>
      </c>
    </row>
    <row r="215" spans="1:7" ht="16.5">
      <c r="A215" s="146" t="s">
        <v>27</v>
      </c>
      <c r="B215" s="126" t="s">
        <v>0</v>
      </c>
      <c r="C215" s="126" t="s">
        <v>76</v>
      </c>
      <c r="D215" s="126" t="s">
        <v>9</v>
      </c>
      <c r="E215" s="129" t="s">
        <v>258</v>
      </c>
      <c r="F215" s="129" t="s">
        <v>28</v>
      </c>
      <c r="G215" s="148">
        <v>317030</v>
      </c>
    </row>
    <row r="216" spans="1:7" ht="16.5">
      <c r="A216" s="140" t="s">
        <v>215</v>
      </c>
      <c r="B216" s="126" t="s">
        <v>0</v>
      </c>
      <c r="C216" s="126" t="s">
        <v>76</v>
      </c>
      <c r="D216" s="126" t="s">
        <v>9</v>
      </c>
      <c r="E216" s="129" t="s">
        <v>259</v>
      </c>
      <c r="F216" s="129"/>
      <c r="G216" s="148">
        <f>G217</f>
        <v>222550</v>
      </c>
    </row>
    <row r="217" spans="1:7" ht="17.25" customHeight="1">
      <c r="A217" s="140" t="s">
        <v>79</v>
      </c>
      <c r="B217" s="126" t="s">
        <v>0</v>
      </c>
      <c r="C217" s="126" t="s">
        <v>76</v>
      </c>
      <c r="D217" s="126" t="s">
        <v>9</v>
      </c>
      <c r="E217" s="129" t="s">
        <v>260</v>
      </c>
      <c r="F217" s="129"/>
      <c r="G217" s="148">
        <f>G218</f>
        <v>222550</v>
      </c>
    </row>
    <row r="218" spans="1:7" ht="33">
      <c r="A218" s="146" t="s">
        <v>25</v>
      </c>
      <c r="B218" s="126" t="s">
        <v>0</v>
      </c>
      <c r="C218" s="126" t="s">
        <v>76</v>
      </c>
      <c r="D218" s="126" t="s">
        <v>9</v>
      </c>
      <c r="E218" s="129" t="s">
        <v>260</v>
      </c>
      <c r="F218" s="129" t="s">
        <v>26</v>
      </c>
      <c r="G218" s="148">
        <v>222550</v>
      </c>
    </row>
    <row r="219" spans="1:7" ht="18.75" customHeight="1">
      <c r="A219" s="140" t="s">
        <v>362</v>
      </c>
      <c r="B219" s="126" t="s">
        <v>0</v>
      </c>
      <c r="C219" s="126" t="s">
        <v>76</v>
      </c>
      <c r="D219" s="126" t="s">
        <v>9</v>
      </c>
      <c r="E219" s="129" t="s">
        <v>361</v>
      </c>
      <c r="F219" s="129"/>
      <c r="G219" s="148">
        <f>G220</f>
        <v>1457285</v>
      </c>
    </row>
    <row r="220" spans="1:7" ht="16.5">
      <c r="A220" s="140" t="s">
        <v>363</v>
      </c>
      <c r="B220" s="126" t="s">
        <v>0</v>
      </c>
      <c r="C220" s="126" t="s">
        <v>76</v>
      </c>
      <c r="D220" s="126" t="s">
        <v>9</v>
      </c>
      <c r="E220" s="129" t="s">
        <v>360</v>
      </c>
      <c r="F220" s="129"/>
      <c r="G220" s="148">
        <f>G221</f>
        <v>1457285</v>
      </c>
    </row>
    <row r="221" spans="1:7" ht="33">
      <c r="A221" s="146" t="s">
        <v>25</v>
      </c>
      <c r="B221" s="126" t="s">
        <v>0</v>
      </c>
      <c r="C221" s="126" t="s">
        <v>76</v>
      </c>
      <c r="D221" s="126" t="s">
        <v>9</v>
      </c>
      <c r="E221" s="129" t="s">
        <v>360</v>
      </c>
      <c r="F221" s="129" t="s">
        <v>26</v>
      </c>
      <c r="G221" s="148">
        <v>1457285</v>
      </c>
    </row>
    <row r="222" spans="1:7" ht="17.25" thickBot="1">
      <c r="A222" s="329" t="s">
        <v>80</v>
      </c>
      <c r="B222" s="330"/>
      <c r="C222" s="331"/>
      <c r="D222" s="331"/>
      <c r="E222" s="331"/>
      <c r="F222" s="331"/>
      <c r="G222" s="332">
        <f>G19+G57+G64+G83+G91+G150+G182+G204</f>
        <v>66040606.200000003</v>
      </c>
    </row>
  </sheetData>
  <sheetProtection selectLockedCells="1" selectUnlockedCells="1"/>
  <mergeCells count="4">
    <mergeCell ref="A12:G12"/>
    <mergeCell ref="A13:G13"/>
    <mergeCell ref="A14:G14"/>
    <mergeCell ref="A15:G15"/>
  </mergeCells>
  <pageMargins left="1.1811023622047245" right="0.59055118110236227" top="0.59055118110236227" bottom="0.59055118110236227" header="0.51181102362204722" footer="0.51181102362204722"/>
  <pageSetup paperSize="9" scale="53" firstPageNumber="0" orientation="portrait" horizontalDpi="300" verticalDpi="300" r:id="rId1"/>
  <headerFooter alignWithMargins="0"/>
  <rowBreaks count="3" manualBreakCount="3">
    <brk id="58" max="16383" man="1"/>
    <brk id="109" max="6" man="1"/>
    <brk id="166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G46"/>
  <sheetViews>
    <sheetView view="pageBreakPreview" topLeftCell="A31" zoomScaleNormal="80" workbookViewId="0">
      <selection activeCell="I40" sqref="I40"/>
    </sheetView>
  </sheetViews>
  <sheetFormatPr defaultRowHeight="12.75"/>
  <cols>
    <col min="1" max="1" width="66.5703125" customWidth="1"/>
    <col min="2" max="2" width="8.85546875" style="55" customWidth="1"/>
    <col min="3" max="3" width="8" style="56" customWidth="1"/>
    <col min="4" max="4" width="25.28515625" customWidth="1"/>
    <col min="5" max="5" width="4.28515625" hidden="1" customWidth="1"/>
    <col min="6" max="6" width="7.28515625" hidden="1" customWidth="1"/>
  </cols>
  <sheetData>
    <row r="1" spans="1:7" ht="15.75">
      <c r="A1" s="268" t="s">
        <v>340</v>
      </c>
      <c r="B1" s="269"/>
      <c r="C1" s="269"/>
      <c r="D1" s="269"/>
      <c r="E1" s="57"/>
      <c r="F1" s="57"/>
      <c r="G1" s="57"/>
    </row>
    <row r="2" spans="1:7" ht="15.75">
      <c r="A2" s="342" t="s">
        <v>341</v>
      </c>
      <c r="B2" s="270"/>
      <c r="C2" s="343"/>
      <c r="D2" s="343"/>
      <c r="E2" s="57"/>
      <c r="F2" s="57"/>
      <c r="G2" s="57"/>
    </row>
    <row r="3" spans="1:7" ht="15.75">
      <c r="A3" s="344" t="s">
        <v>342</v>
      </c>
      <c r="B3" s="270"/>
      <c r="C3" s="345"/>
      <c r="D3" s="345"/>
      <c r="E3" s="57"/>
      <c r="F3" s="58"/>
      <c r="G3" s="58"/>
    </row>
    <row r="4" spans="1:7" ht="15.75">
      <c r="A4" s="342" t="s">
        <v>343</v>
      </c>
      <c r="B4" s="270"/>
      <c r="C4" s="345"/>
      <c r="D4" s="345"/>
      <c r="E4" s="57"/>
      <c r="F4" s="57"/>
      <c r="G4" s="57"/>
    </row>
    <row r="5" spans="1:7" ht="15.75">
      <c r="A5" s="271" t="s">
        <v>346</v>
      </c>
      <c r="B5" s="270"/>
      <c r="C5" s="345"/>
      <c r="D5" s="345"/>
      <c r="E5" s="57"/>
      <c r="F5" s="57"/>
      <c r="G5" s="57"/>
    </row>
    <row r="6" spans="1:7" ht="15.75">
      <c r="A6" s="271" t="s">
        <v>344</v>
      </c>
      <c r="B6" s="270"/>
      <c r="C6" s="345"/>
      <c r="D6" s="345"/>
      <c r="E6" s="57"/>
      <c r="F6" s="57"/>
      <c r="G6" s="57"/>
    </row>
    <row r="7" spans="1:7" ht="15.75">
      <c r="A7" s="271" t="s">
        <v>345</v>
      </c>
      <c r="B7" s="270"/>
      <c r="C7" s="345"/>
      <c r="D7" s="345"/>
      <c r="E7" s="57"/>
      <c r="F7" s="57"/>
      <c r="G7" s="57"/>
    </row>
    <row r="8" spans="1:7" ht="15.75">
      <c r="A8" s="271" t="s">
        <v>357</v>
      </c>
      <c r="B8" s="270"/>
      <c r="C8" s="345"/>
      <c r="D8" s="345"/>
      <c r="E8" s="57"/>
      <c r="F8" s="57"/>
      <c r="G8" s="57"/>
    </row>
    <row r="9" spans="1:7" ht="15.75">
      <c r="A9" s="271" t="s">
        <v>795</v>
      </c>
      <c r="B9" s="270"/>
      <c r="C9" s="269"/>
      <c r="D9" s="269"/>
      <c r="E9" s="57"/>
      <c r="F9" s="57"/>
      <c r="G9" s="57"/>
    </row>
    <row r="10" spans="1:7" ht="15.75">
      <c r="A10" s="268" t="s">
        <v>798</v>
      </c>
      <c r="B10" s="269"/>
      <c r="C10" s="269"/>
      <c r="D10" s="269"/>
      <c r="E10" s="57"/>
      <c r="F10" s="57"/>
      <c r="G10" s="57"/>
    </row>
    <row r="11" spans="1:7" ht="15.75">
      <c r="A11" s="268"/>
      <c r="B11" s="269"/>
      <c r="C11" s="269"/>
      <c r="D11" s="269"/>
    </row>
    <row r="12" spans="1:7" ht="48" customHeight="1">
      <c r="A12" s="471" t="s">
        <v>301</v>
      </c>
      <c r="B12" s="471"/>
      <c r="C12" s="471"/>
      <c r="D12" s="471"/>
    </row>
    <row r="13" spans="1:7" ht="16.5">
      <c r="A13" s="472" t="s">
        <v>154</v>
      </c>
      <c r="B13" s="472"/>
      <c r="C13" s="472"/>
      <c r="D13" s="472"/>
    </row>
    <row r="14" spans="1:7" ht="18.75" customHeight="1" thickBot="1">
      <c r="A14" s="152"/>
      <c r="B14" s="61" t="s">
        <v>154</v>
      </c>
      <c r="C14" s="153"/>
      <c r="D14" s="63" t="s">
        <v>98</v>
      </c>
    </row>
    <row r="15" spans="1:7" ht="45" customHeight="1" thickBot="1">
      <c r="A15" s="154" t="s">
        <v>100</v>
      </c>
      <c r="B15" s="155" t="s">
        <v>4</v>
      </c>
      <c r="C15" s="155" t="s">
        <v>5</v>
      </c>
      <c r="D15" s="205" t="s">
        <v>263</v>
      </c>
    </row>
    <row r="16" spans="1:7" ht="16.5">
      <c r="A16" s="280" t="s">
        <v>8</v>
      </c>
      <c r="B16" s="281" t="s">
        <v>9</v>
      </c>
      <c r="C16" s="281"/>
      <c r="D16" s="282">
        <f>D17+D18+D19+D20+D21</f>
        <v>7015498</v>
      </c>
    </row>
    <row r="17" spans="1:5" ht="33">
      <c r="A17" s="145" t="s">
        <v>10</v>
      </c>
      <c r="B17" s="113" t="s">
        <v>9</v>
      </c>
      <c r="C17" s="129" t="s">
        <v>11</v>
      </c>
      <c r="D17" s="137">
        <f>Вед.2020!G20</f>
        <v>1302194</v>
      </c>
      <c r="E17" s="49"/>
    </row>
    <row r="18" spans="1:5" ht="49.5">
      <c r="A18" s="145" t="s">
        <v>17</v>
      </c>
      <c r="B18" s="113" t="s">
        <v>9</v>
      </c>
      <c r="C18" s="129" t="s">
        <v>18</v>
      </c>
      <c r="D18" s="148">
        <f>Вед.2020!G25</f>
        <v>522078</v>
      </c>
      <c r="E18" s="49"/>
    </row>
    <row r="19" spans="1:5" ht="49.5">
      <c r="A19" s="145" t="s">
        <v>21</v>
      </c>
      <c r="B19" s="113" t="s">
        <v>9</v>
      </c>
      <c r="C19" s="113" t="s">
        <v>22</v>
      </c>
      <c r="D19" s="137">
        <f>Вед.2020!G30</f>
        <v>5028421</v>
      </c>
      <c r="E19" s="49"/>
    </row>
    <row r="20" spans="1:5" ht="18.75">
      <c r="A20" s="144" t="s">
        <v>163</v>
      </c>
      <c r="B20" s="156" t="s">
        <v>9</v>
      </c>
      <c r="C20" s="156" t="s">
        <v>76</v>
      </c>
      <c r="D20" s="143">
        <f>Вед.2020!G40</f>
        <v>25000</v>
      </c>
      <c r="E20" s="53"/>
    </row>
    <row r="21" spans="1:5" ht="16.5">
      <c r="A21" s="145" t="s">
        <v>29</v>
      </c>
      <c r="B21" s="113" t="s">
        <v>9</v>
      </c>
      <c r="C21" s="113" t="s">
        <v>30</v>
      </c>
      <c r="D21" s="137">
        <f>Вед.2020!G45</f>
        <v>137805</v>
      </c>
      <c r="E21" s="49"/>
    </row>
    <row r="22" spans="1:5" ht="20.25" customHeight="1">
      <c r="A22" s="157" t="s">
        <v>32</v>
      </c>
      <c r="B22" s="158" t="s">
        <v>11</v>
      </c>
      <c r="C22" s="159"/>
      <c r="D22" s="160">
        <f>D23</f>
        <v>341600</v>
      </c>
    </row>
    <row r="23" spans="1:5" ht="18.75" customHeight="1">
      <c r="A23" s="161" t="s">
        <v>33</v>
      </c>
      <c r="B23" s="162" t="s">
        <v>11</v>
      </c>
      <c r="C23" s="163" t="s">
        <v>18</v>
      </c>
      <c r="D23" s="164">
        <f>Вед.2020!G61</f>
        <v>341600</v>
      </c>
      <c r="E23" s="49"/>
    </row>
    <row r="24" spans="1:5" ht="33">
      <c r="A24" s="134" t="s">
        <v>35</v>
      </c>
      <c r="B24" s="122" t="s">
        <v>18</v>
      </c>
      <c r="C24" s="122"/>
      <c r="D24" s="135">
        <f>D25+D26</f>
        <v>64500</v>
      </c>
    </row>
    <row r="25" spans="1:5" ht="17.25" customHeight="1">
      <c r="A25" s="161" t="s">
        <v>36</v>
      </c>
      <c r="B25" s="162" t="s">
        <v>18</v>
      </c>
      <c r="C25" s="162" t="s">
        <v>11</v>
      </c>
      <c r="D25" s="165">
        <f>Вед.2020!G65</f>
        <v>8000</v>
      </c>
      <c r="E25" s="49"/>
    </row>
    <row r="26" spans="1:5" ht="15.75" customHeight="1">
      <c r="A26" s="184" t="s">
        <v>43</v>
      </c>
      <c r="B26" s="162" t="s">
        <v>18</v>
      </c>
      <c r="C26" s="162" t="s">
        <v>44</v>
      </c>
      <c r="D26" s="165">
        <f>Вед.2020!G76</f>
        <v>56500</v>
      </c>
      <c r="E26" s="49"/>
    </row>
    <row r="27" spans="1:5" ht="18.75" customHeight="1">
      <c r="A27" s="134" t="s">
        <v>45</v>
      </c>
      <c r="B27" s="122" t="s">
        <v>22</v>
      </c>
      <c r="C27" s="122"/>
      <c r="D27" s="142">
        <f>+D28+D29</f>
        <v>10822279.76</v>
      </c>
    </row>
    <row r="28" spans="1:5" ht="16.5">
      <c r="A28" s="145" t="s">
        <v>47</v>
      </c>
      <c r="B28" s="129" t="s">
        <v>22</v>
      </c>
      <c r="C28" s="127" t="s">
        <v>39</v>
      </c>
      <c r="D28" s="137">
        <f>Вед.2020!G84</f>
        <v>10822279.76</v>
      </c>
      <c r="E28" s="49"/>
    </row>
    <row r="29" spans="1:5" ht="16.5">
      <c r="A29" s="109" t="s">
        <v>297</v>
      </c>
      <c r="B29" s="129" t="s">
        <v>22</v>
      </c>
      <c r="C29" s="127" t="s">
        <v>296</v>
      </c>
      <c r="D29" s="137">
        <v>0</v>
      </c>
      <c r="E29" s="49"/>
    </row>
    <row r="30" spans="1:5" ht="16.5">
      <c r="A30" s="134" t="s">
        <v>49</v>
      </c>
      <c r="B30" s="122" t="s">
        <v>50</v>
      </c>
      <c r="C30" s="122"/>
      <c r="D30" s="135">
        <f>D31+D32+D33+D34</f>
        <v>26131312.149999999</v>
      </c>
      <c r="E30" s="169"/>
    </row>
    <row r="31" spans="1:5" ht="16.5">
      <c r="A31" s="170" t="s">
        <v>51</v>
      </c>
      <c r="B31" s="171" t="s">
        <v>50</v>
      </c>
      <c r="C31" s="172" t="s">
        <v>9</v>
      </c>
      <c r="D31" s="173">
        <f>Вед.2020!G92</f>
        <v>6575062.1500000004</v>
      </c>
      <c r="E31" s="49"/>
    </row>
    <row r="32" spans="1:5" ht="16.5">
      <c r="A32" s="145" t="s">
        <v>52</v>
      </c>
      <c r="B32" s="113" t="s">
        <v>50</v>
      </c>
      <c r="C32" s="113" t="s">
        <v>11</v>
      </c>
      <c r="D32" s="147">
        <f>Вед.2020!G110</f>
        <v>17223007</v>
      </c>
      <c r="E32" s="49"/>
    </row>
    <row r="33" spans="1:5" ht="16.5">
      <c r="A33" s="145" t="s">
        <v>55</v>
      </c>
      <c r="B33" s="129" t="s">
        <v>50</v>
      </c>
      <c r="C33" s="129" t="s">
        <v>18</v>
      </c>
      <c r="D33" s="147">
        <f>Вед.2020!G121</f>
        <v>1613243</v>
      </c>
      <c r="E33" s="49"/>
    </row>
    <row r="34" spans="1:5" ht="16.5" customHeight="1">
      <c r="A34" s="109" t="s">
        <v>269</v>
      </c>
      <c r="B34" s="129" t="s">
        <v>50</v>
      </c>
      <c r="C34" s="129" t="s">
        <v>50</v>
      </c>
      <c r="D34" s="147">
        <f>Вед.2020!G144</f>
        <v>720000</v>
      </c>
      <c r="E34" s="49"/>
    </row>
    <row r="35" spans="1:5" ht="16.5">
      <c r="A35" s="134" t="s">
        <v>61</v>
      </c>
      <c r="B35" s="122" t="s">
        <v>62</v>
      </c>
      <c r="C35" s="122"/>
      <c r="D35" s="135">
        <f>D36+D37</f>
        <v>16137504.949999999</v>
      </c>
    </row>
    <row r="36" spans="1:5" ht="16.5">
      <c r="A36" s="161" t="s">
        <v>38</v>
      </c>
      <c r="B36" s="162" t="s">
        <v>62</v>
      </c>
      <c r="C36" s="162" t="s">
        <v>9</v>
      </c>
      <c r="D36" s="165">
        <f>Вед.2020!G151</f>
        <v>13551185.949999999</v>
      </c>
      <c r="E36" s="49"/>
    </row>
    <row r="37" spans="1:5" ht="16.5">
      <c r="A37" s="145" t="s">
        <v>67</v>
      </c>
      <c r="B37" s="129" t="s">
        <v>62</v>
      </c>
      <c r="C37" s="129" t="s">
        <v>22</v>
      </c>
      <c r="D37" s="143">
        <f>Вед.2020!G176</f>
        <v>2586319</v>
      </c>
    </row>
    <row r="38" spans="1:5" ht="16.5">
      <c r="A38" s="134" t="s">
        <v>68</v>
      </c>
      <c r="B38" s="122" t="s">
        <v>44</v>
      </c>
      <c r="C38" s="122"/>
      <c r="D38" s="142">
        <f>D39+D40</f>
        <v>482838.33999999997</v>
      </c>
    </row>
    <row r="39" spans="1:5" ht="16.5">
      <c r="A39" s="174" t="s">
        <v>69</v>
      </c>
      <c r="B39" s="166" t="s">
        <v>44</v>
      </c>
      <c r="C39" s="168" t="s">
        <v>9</v>
      </c>
      <c r="D39" s="167">
        <f>Вед.2020!G183</f>
        <v>153900</v>
      </c>
    </row>
    <row r="40" spans="1:5" ht="16.5">
      <c r="A40" s="145" t="s">
        <v>72</v>
      </c>
      <c r="B40" s="129" t="s">
        <v>44</v>
      </c>
      <c r="C40" s="129" t="s">
        <v>18</v>
      </c>
      <c r="D40" s="143">
        <f>Вед.2020!G188</f>
        <v>328938.33999999997</v>
      </c>
    </row>
    <row r="41" spans="1:5" ht="16.5">
      <c r="A41" s="176" t="s">
        <v>75</v>
      </c>
      <c r="B41" s="122" t="s">
        <v>76</v>
      </c>
      <c r="C41" s="122"/>
      <c r="D41" s="142">
        <f>D42</f>
        <v>5045073</v>
      </c>
      <c r="E41" s="175"/>
    </row>
    <row r="42" spans="1:5" ht="16.5">
      <c r="A42" s="108" t="s">
        <v>77</v>
      </c>
      <c r="B42" s="129" t="s">
        <v>76</v>
      </c>
      <c r="C42" s="113" t="s">
        <v>9</v>
      </c>
      <c r="D42" s="137">
        <f>Вед.2020!G205</f>
        <v>5045073</v>
      </c>
      <c r="E42" s="49"/>
    </row>
    <row r="43" spans="1:5" ht="18" customHeight="1" thickBot="1">
      <c r="A43" s="237" t="s">
        <v>80</v>
      </c>
      <c r="B43" s="238"/>
      <c r="C43" s="238"/>
      <c r="D43" s="239">
        <f>D16+D22+D24+D27+D30+D35+D38+D41</f>
        <v>66040606.200000003</v>
      </c>
    </row>
    <row r="44" spans="1:5" ht="18.75" customHeight="1">
      <c r="A44" s="90"/>
      <c r="C44" s="55"/>
      <c r="D44" s="56"/>
      <c r="E44" s="49"/>
    </row>
    <row r="45" spans="1:5" ht="21.75" customHeight="1">
      <c r="A45" s="90"/>
      <c r="C45" s="55"/>
      <c r="D45" s="56"/>
    </row>
    <row r="46" spans="1:5" ht="18.2" customHeight="1"/>
  </sheetData>
  <sheetProtection selectLockedCells="1" selectUnlockedCells="1"/>
  <mergeCells count="2">
    <mergeCell ref="A12:D12"/>
    <mergeCell ref="A13:D13"/>
  </mergeCells>
  <pageMargins left="1.5748031496062993" right="0" top="0.59055118110236227" bottom="0.59055118110236227" header="0.51181102362204722" footer="0.51181102362204722"/>
  <pageSetup paperSize="9" scale="76" firstPageNumber="0" orientation="portrait" horizontalDpi="300" verticalDpi="300" r:id="rId1"/>
  <headerFooter alignWithMargins="0"/>
  <colBreaks count="1" manualBreakCount="1">
    <brk id="4" max="577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S193"/>
  <sheetViews>
    <sheetView view="pageBreakPreview" zoomScaleNormal="80" workbookViewId="0">
      <selection activeCell="H36" sqref="H36"/>
    </sheetView>
  </sheetViews>
  <sheetFormatPr defaultRowHeight="12.75"/>
  <cols>
    <col min="1" max="1" width="69.85546875" style="77" customWidth="1"/>
    <col min="2" max="2" width="23.5703125" style="78" customWidth="1"/>
    <col min="3" max="3" width="10.28515625" style="79" customWidth="1"/>
    <col min="4" max="4" width="19" style="80" customWidth="1"/>
    <col min="5" max="5" width="7" style="79" customWidth="1"/>
    <col min="6" max="6" width="18.140625" style="79" customWidth="1"/>
    <col min="7" max="16384" width="9.140625" style="79"/>
  </cols>
  <sheetData>
    <row r="1" spans="1:253" ht="15.75">
      <c r="A1"/>
      <c r="B1" s="341" t="s">
        <v>285</v>
      </c>
      <c r="C1" s="262"/>
      <c r="D1" s="57"/>
      <c r="E1" s="57"/>
      <c r="F1" s="57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15.75">
      <c r="A2"/>
      <c r="B2" s="341" t="s">
        <v>335</v>
      </c>
      <c r="C2" s="262"/>
      <c r="D2" s="262"/>
      <c r="E2" s="262"/>
      <c r="F2" s="263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5.75">
      <c r="A3"/>
      <c r="B3" s="341" t="s">
        <v>3</v>
      </c>
      <c r="C3" s="262"/>
      <c r="D3" s="262"/>
      <c r="E3" s="262"/>
      <c r="F3" s="264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15.75">
      <c r="A4"/>
      <c r="B4" s="265" t="s">
        <v>336</v>
      </c>
      <c r="C4" s="266"/>
      <c r="D4" s="266"/>
      <c r="E4" s="266"/>
      <c r="F4" s="263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5.75">
      <c r="A5"/>
      <c r="B5" s="265" t="s">
        <v>347</v>
      </c>
      <c r="C5" s="266"/>
      <c r="D5" s="266"/>
      <c r="E5" s="266"/>
      <c r="F5" s="263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5.75">
      <c r="A6"/>
      <c r="B6" s="265" t="s">
        <v>337</v>
      </c>
      <c r="C6" s="267"/>
      <c r="D6" s="267"/>
      <c r="E6" s="267"/>
      <c r="F6" s="267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ht="15.75">
      <c r="A7"/>
      <c r="B7" s="341" t="s">
        <v>338</v>
      </c>
      <c r="C7" s="262"/>
      <c r="D7" s="262"/>
      <c r="E7" s="267"/>
      <c r="F7" s="26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ht="15.75">
      <c r="A8"/>
      <c r="B8" s="265" t="s">
        <v>356</v>
      </c>
      <c r="C8" s="266"/>
      <c r="D8" s="266"/>
      <c r="E8" s="266"/>
      <c r="F8" s="263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ht="15.75">
      <c r="A9"/>
      <c r="B9" s="265" t="s">
        <v>796</v>
      </c>
      <c r="C9" s="266"/>
      <c r="D9" s="266"/>
      <c r="E9" s="266"/>
      <c r="F9" s="263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15.75">
      <c r="A10"/>
      <c r="B10" s="265" t="s">
        <v>799</v>
      </c>
      <c r="C10" s="266"/>
      <c r="D10" s="266"/>
      <c r="E10" s="266"/>
      <c r="F10" s="263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6.5">
      <c r="A11"/>
      <c r="B11" s="57"/>
      <c r="C11" s="210"/>
      <c r="D11" s="210"/>
      <c r="E11" s="57"/>
      <c r="F11" s="57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16.5">
      <c r="A12" s="472" t="s">
        <v>216</v>
      </c>
      <c r="B12" s="472"/>
      <c r="C12" s="472"/>
      <c r="D12" s="472"/>
      <c r="E12" s="57"/>
      <c r="F12" s="57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6.5">
      <c r="A13" s="472" t="s">
        <v>229</v>
      </c>
      <c r="B13" s="472"/>
      <c r="C13" s="472"/>
      <c r="D13" s="472"/>
      <c r="E13" s="473"/>
      <c r="F13" s="57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6.5">
      <c r="A14" s="472" t="s">
        <v>217</v>
      </c>
      <c r="B14" s="472"/>
      <c r="C14" s="472"/>
      <c r="D14" s="472"/>
      <c r="E14" s="57"/>
      <c r="F14" s="57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6.5">
      <c r="A15" s="474" t="s">
        <v>302</v>
      </c>
      <c r="B15" s="474"/>
      <c r="C15" s="474"/>
      <c r="D15" s="474"/>
      <c r="E15" s="473"/>
      <c r="F15" s="57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6.5">
      <c r="A16"/>
      <c r="B16" s="57"/>
      <c r="C16" s="210"/>
      <c r="D16" s="210"/>
      <c r="E16" s="57"/>
      <c r="F16" s="57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9" ht="19.5" thickBot="1">
      <c r="A17" s="81"/>
      <c r="B17" s="82"/>
      <c r="C17" s="83"/>
      <c r="D17" s="7" t="s">
        <v>98</v>
      </c>
      <c r="E17" s="83"/>
      <c r="F17" s="53"/>
    </row>
    <row r="18" spans="1:9" ht="33.75" thickBot="1">
      <c r="A18" s="333" t="s">
        <v>100</v>
      </c>
      <c r="B18" s="334" t="s">
        <v>6</v>
      </c>
      <c r="C18" s="335" t="s">
        <v>7</v>
      </c>
      <c r="D18" s="340" t="s">
        <v>303</v>
      </c>
      <c r="E18" s="84"/>
      <c r="F18" s="84"/>
    </row>
    <row r="19" spans="1:9" ht="21" customHeight="1" thickBot="1">
      <c r="A19" s="336" t="s">
        <v>57</v>
      </c>
      <c r="B19" s="337"/>
      <c r="C19" s="338"/>
      <c r="D19" s="339">
        <f>D20+D24+D30+D39+D51+D64+D75+D81+D85+D92+D116+D129+D150+D137</f>
        <v>58683508.200000003</v>
      </c>
      <c r="E19" s="59"/>
      <c r="F19" s="85"/>
    </row>
    <row r="20" spans="1:9" ht="41.25" customHeight="1">
      <c r="A20" s="291" t="s">
        <v>312</v>
      </c>
      <c r="B20" s="292" t="s">
        <v>175</v>
      </c>
      <c r="C20" s="292"/>
      <c r="D20" s="293">
        <f>D21</f>
        <v>58500</v>
      </c>
      <c r="E20" s="86"/>
      <c r="F20" s="85"/>
    </row>
    <row r="21" spans="1:9" ht="18.75" customHeight="1" thickBot="1">
      <c r="A21" s="102" t="s">
        <v>178</v>
      </c>
      <c r="B21" s="66" t="s">
        <v>176</v>
      </c>
      <c r="C21" s="66"/>
      <c r="D21" s="183">
        <f>D22</f>
        <v>58500</v>
      </c>
      <c r="E21" s="86"/>
      <c r="F21" s="85"/>
    </row>
    <row r="22" spans="1:9" ht="17.25" customHeight="1" thickBot="1">
      <c r="A22" s="184" t="s">
        <v>46</v>
      </c>
      <c r="B22" s="66" t="s">
        <v>177</v>
      </c>
      <c r="C22" s="66"/>
      <c r="D22" s="183">
        <f>D23</f>
        <v>58500</v>
      </c>
      <c r="E22" s="86"/>
      <c r="F22" s="85"/>
      <c r="I22" s="244"/>
    </row>
    <row r="23" spans="1:9" ht="36.200000000000003" customHeight="1">
      <c r="A23" s="109" t="s">
        <v>25</v>
      </c>
      <c r="B23" s="66" t="s">
        <v>177</v>
      </c>
      <c r="C23" s="66" t="s">
        <v>26</v>
      </c>
      <c r="D23" s="183">
        <f>Вед.2020!G125</f>
        <v>58500</v>
      </c>
      <c r="E23" s="86"/>
      <c r="F23" s="85"/>
    </row>
    <row r="24" spans="1:9" ht="50.25" customHeight="1">
      <c r="A24" s="181" t="s">
        <v>308</v>
      </c>
      <c r="B24" s="64" t="s">
        <v>171</v>
      </c>
      <c r="C24" s="64"/>
      <c r="D24" s="182">
        <f>D25</f>
        <v>56500</v>
      </c>
      <c r="E24" s="87"/>
      <c r="F24" s="85"/>
    </row>
    <row r="25" spans="1:9" ht="37.35" customHeight="1">
      <c r="A25" s="102" t="s">
        <v>174</v>
      </c>
      <c r="B25" s="66" t="s">
        <v>172</v>
      </c>
      <c r="C25" s="66"/>
      <c r="D25" s="183">
        <f>D26</f>
        <v>56500</v>
      </c>
      <c r="E25" s="87"/>
      <c r="F25" s="85"/>
    </row>
    <row r="26" spans="1:9" ht="37.35" customHeight="1">
      <c r="A26" s="116" t="s">
        <v>218</v>
      </c>
      <c r="B26" s="66" t="s">
        <v>173</v>
      </c>
      <c r="C26" s="66"/>
      <c r="D26" s="183">
        <f>D28+D27+D29</f>
        <v>56500</v>
      </c>
      <c r="E26" s="87"/>
      <c r="F26" s="85"/>
    </row>
    <row r="27" spans="1:9" ht="37.35" customHeight="1">
      <c r="A27" s="116" t="s">
        <v>15</v>
      </c>
      <c r="B27" s="66" t="s">
        <v>173</v>
      </c>
      <c r="C27" s="66" t="s">
        <v>16</v>
      </c>
      <c r="D27" s="183"/>
      <c r="E27" s="87"/>
      <c r="F27" s="85"/>
    </row>
    <row r="28" spans="1:9" ht="34.5" customHeight="1">
      <c r="A28" s="109" t="s">
        <v>25</v>
      </c>
      <c r="B28" s="66" t="s">
        <v>173</v>
      </c>
      <c r="C28" s="66" t="s">
        <v>26</v>
      </c>
      <c r="D28" s="183">
        <f>Вед.2020!G81</f>
        <v>44500</v>
      </c>
      <c r="E28" s="87"/>
      <c r="F28" s="85"/>
    </row>
    <row r="29" spans="1:9" ht="17.25" customHeight="1">
      <c r="A29" s="138" t="s">
        <v>283</v>
      </c>
      <c r="B29" s="66" t="s">
        <v>173</v>
      </c>
      <c r="C29" s="66" t="s">
        <v>281</v>
      </c>
      <c r="D29" s="183">
        <v>12000</v>
      </c>
      <c r="E29" s="87"/>
      <c r="F29" s="85"/>
    </row>
    <row r="30" spans="1:9" ht="36" customHeight="1">
      <c r="A30" s="201" t="s">
        <v>321</v>
      </c>
      <c r="B30" s="64" t="s">
        <v>196</v>
      </c>
      <c r="C30" s="64"/>
      <c r="D30" s="182">
        <f>D31+D34</f>
        <v>16300</v>
      </c>
      <c r="E30" s="87"/>
      <c r="F30" s="85"/>
    </row>
    <row r="31" spans="1:9" ht="18.75" customHeight="1">
      <c r="A31" s="254" t="s">
        <v>226</v>
      </c>
      <c r="B31" s="66" t="s">
        <v>193</v>
      </c>
      <c r="C31" s="66"/>
      <c r="D31" s="183">
        <f>D32</f>
        <v>0</v>
      </c>
      <c r="E31" s="87"/>
      <c r="F31" s="85"/>
    </row>
    <row r="32" spans="1:9" ht="21" customHeight="1">
      <c r="A32" s="254" t="s">
        <v>227</v>
      </c>
      <c r="B32" s="66" t="s">
        <v>264</v>
      </c>
      <c r="C32" s="66"/>
      <c r="D32" s="183">
        <f>D33</f>
        <v>0</v>
      </c>
      <c r="E32" s="87"/>
      <c r="F32" s="85"/>
    </row>
    <row r="33" spans="1:6" ht="33.75" customHeight="1">
      <c r="A33" s="105" t="s">
        <v>25</v>
      </c>
      <c r="B33" s="66" t="s">
        <v>264</v>
      </c>
      <c r="C33" s="66" t="s">
        <v>26</v>
      </c>
      <c r="D33" s="183">
        <f>Вед.2020!G56</f>
        <v>0</v>
      </c>
      <c r="E33" s="87"/>
      <c r="F33" s="85"/>
    </row>
    <row r="34" spans="1:6" ht="18" customHeight="1">
      <c r="A34" s="105" t="s">
        <v>221</v>
      </c>
      <c r="B34" s="66" t="s">
        <v>246</v>
      </c>
      <c r="C34" s="66"/>
      <c r="D34" s="183">
        <f>D35</f>
        <v>16300</v>
      </c>
      <c r="E34" s="87"/>
      <c r="F34" s="85"/>
    </row>
    <row r="35" spans="1:6" ht="18.75" customHeight="1">
      <c r="A35" s="109" t="s">
        <v>46</v>
      </c>
      <c r="B35" s="66" t="s">
        <v>247</v>
      </c>
      <c r="C35" s="66"/>
      <c r="D35" s="183">
        <f>D37+D36+D38</f>
        <v>16300</v>
      </c>
      <c r="E35" s="87"/>
      <c r="F35" s="85"/>
    </row>
    <row r="36" spans="1:6" ht="34.5" customHeight="1">
      <c r="A36" s="308" t="s">
        <v>15</v>
      </c>
      <c r="B36" s="69" t="s">
        <v>247</v>
      </c>
      <c r="C36" s="69" t="s">
        <v>16</v>
      </c>
      <c r="D36" s="187">
        <v>0</v>
      </c>
      <c r="E36" s="87"/>
      <c r="F36" s="85"/>
    </row>
    <row r="37" spans="1:6" ht="33.75" customHeight="1">
      <c r="A37" s="146" t="s">
        <v>25</v>
      </c>
      <c r="B37" s="272" t="s">
        <v>247</v>
      </c>
      <c r="C37" s="69" t="s">
        <v>26</v>
      </c>
      <c r="D37" s="187">
        <f>Вед.2020!G131</f>
        <v>0</v>
      </c>
      <c r="E37" s="87"/>
      <c r="F37" s="87"/>
    </row>
    <row r="38" spans="1:6" ht="19.5" customHeight="1">
      <c r="A38" s="138" t="s">
        <v>283</v>
      </c>
      <c r="B38" s="272" t="s">
        <v>247</v>
      </c>
      <c r="C38" s="69" t="s">
        <v>281</v>
      </c>
      <c r="D38" s="187">
        <f>Вед.2020!G130</f>
        <v>16300</v>
      </c>
      <c r="E38" s="87"/>
      <c r="F38" s="87"/>
    </row>
    <row r="39" spans="1:6" ht="51" customHeight="1">
      <c r="A39" s="186" t="s">
        <v>315</v>
      </c>
      <c r="B39" s="68" t="s">
        <v>222</v>
      </c>
      <c r="C39" s="68"/>
      <c r="D39" s="189">
        <f>D40+D45+D48</f>
        <v>5045073</v>
      </c>
      <c r="E39" s="87"/>
      <c r="F39" s="85"/>
    </row>
    <row r="40" spans="1:6" ht="18.75" customHeight="1">
      <c r="A40" s="102" t="s">
        <v>214</v>
      </c>
      <c r="B40" s="71" t="s">
        <v>206</v>
      </c>
      <c r="C40" s="71"/>
      <c r="D40" s="190">
        <f>D41</f>
        <v>3365238</v>
      </c>
      <c r="E40" s="87"/>
      <c r="F40" s="85"/>
    </row>
    <row r="41" spans="1:6" ht="17.25" customHeight="1">
      <c r="A41" s="116" t="s">
        <v>64</v>
      </c>
      <c r="B41" s="71" t="s">
        <v>258</v>
      </c>
      <c r="C41" s="71"/>
      <c r="D41" s="190">
        <f>D42+D43+D44</f>
        <v>3365238</v>
      </c>
      <c r="E41" s="87"/>
      <c r="F41" s="85"/>
    </row>
    <row r="42" spans="1:6" ht="16.5" customHeight="1">
      <c r="A42" s="109" t="s">
        <v>65</v>
      </c>
      <c r="B42" s="71" t="s">
        <v>258</v>
      </c>
      <c r="C42" s="71" t="s">
        <v>66</v>
      </c>
      <c r="D42" s="190">
        <f>Вед.2020!G213</f>
        <v>1270377</v>
      </c>
      <c r="E42" s="87"/>
      <c r="F42" s="85"/>
    </row>
    <row r="43" spans="1:6" ht="37.5" customHeight="1">
      <c r="A43" s="109" t="s">
        <v>25</v>
      </c>
      <c r="B43" s="71" t="s">
        <v>258</v>
      </c>
      <c r="C43" s="71" t="s">
        <v>26</v>
      </c>
      <c r="D43" s="190">
        <f>Вед.2020!G214</f>
        <v>1777831</v>
      </c>
      <c r="E43" s="87"/>
      <c r="F43" s="85"/>
    </row>
    <row r="44" spans="1:6" ht="16.5" customHeight="1">
      <c r="A44" s="184" t="s">
        <v>27</v>
      </c>
      <c r="B44" s="71" t="s">
        <v>258</v>
      </c>
      <c r="C44" s="120" t="s">
        <v>28</v>
      </c>
      <c r="D44" s="190">
        <f>Вед.2020!G215</f>
        <v>317030</v>
      </c>
      <c r="E44" s="87"/>
      <c r="F44" s="85"/>
    </row>
    <row r="45" spans="1:6" ht="32.25" customHeight="1">
      <c r="A45" s="106" t="s">
        <v>215</v>
      </c>
      <c r="B45" s="71" t="s">
        <v>259</v>
      </c>
      <c r="C45" s="120"/>
      <c r="D45" s="190">
        <f>D46</f>
        <v>222550</v>
      </c>
      <c r="E45" s="87"/>
      <c r="F45" s="85"/>
    </row>
    <row r="46" spans="1:6" ht="19.5" customHeight="1">
      <c r="A46" s="106" t="s">
        <v>79</v>
      </c>
      <c r="B46" s="71" t="s">
        <v>260</v>
      </c>
      <c r="C46" s="120"/>
      <c r="D46" s="190">
        <f>D47</f>
        <v>222550</v>
      </c>
      <c r="E46" s="87"/>
      <c r="F46" s="85"/>
    </row>
    <row r="47" spans="1:6" ht="36.75" customHeight="1">
      <c r="A47" s="109" t="s">
        <v>25</v>
      </c>
      <c r="B47" s="71" t="s">
        <v>260</v>
      </c>
      <c r="C47" s="120" t="s">
        <v>26</v>
      </c>
      <c r="D47" s="190">
        <f>Вед.2020!G218</f>
        <v>222550</v>
      </c>
      <c r="E47" s="87"/>
      <c r="F47" s="85"/>
    </row>
    <row r="48" spans="1:6" ht="17.25" customHeight="1">
      <c r="A48" s="140" t="s">
        <v>362</v>
      </c>
      <c r="B48" s="71" t="s">
        <v>361</v>
      </c>
      <c r="C48" s="120"/>
      <c r="D48" s="190">
        <f>D49</f>
        <v>1457285</v>
      </c>
      <c r="E48" s="87"/>
      <c r="F48" s="85"/>
    </row>
    <row r="49" spans="1:6" ht="18" customHeight="1">
      <c r="A49" s="140" t="s">
        <v>363</v>
      </c>
      <c r="B49" s="71" t="s">
        <v>360</v>
      </c>
      <c r="C49" s="120"/>
      <c r="D49" s="190">
        <f>D50</f>
        <v>1457285</v>
      </c>
      <c r="E49" s="87"/>
      <c r="F49" s="85"/>
    </row>
    <row r="50" spans="1:6" ht="36.75" customHeight="1">
      <c r="A50" s="452" t="s">
        <v>25</v>
      </c>
      <c r="B50" s="71" t="s">
        <v>360</v>
      </c>
      <c r="C50" s="120" t="s">
        <v>26</v>
      </c>
      <c r="D50" s="190">
        <f>Вед.2020!G221</f>
        <v>1457285</v>
      </c>
      <c r="E50" s="87"/>
      <c r="F50" s="85"/>
    </row>
    <row r="51" spans="1:6" ht="55.5" customHeight="1">
      <c r="A51" s="188" t="s">
        <v>311</v>
      </c>
      <c r="B51" s="202" t="s">
        <v>211</v>
      </c>
      <c r="C51" s="202"/>
      <c r="D51" s="182">
        <f>D52+D58+D61</f>
        <v>17943007</v>
      </c>
      <c r="E51" s="87"/>
      <c r="F51" s="85"/>
    </row>
    <row r="52" spans="1:6" ht="19.5" customHeight="1">
      <c r="A52" s="108" t="s">
        <v>225</v>
      </c>
      <c r="B52" s="125" t="s">
        <v>223</v>
      </c>
      <c r="C52" s="125"/>
      <c r="D52" s="183">
        <f>D53+D56</f>
        <v>1047295</v>
      </c>
      <c r="E52" s="87"/>
      <c r="F52" s="85"/>
    </row>
    <row r="53" spans="1:6" ht="19.5" customHeight="1">
      <c r="A53" s="108" t="s">
        <v>284</v>
      </c>
      <c r="B53" s="125" t="s">
        <v>249</v>
      </c>
      <c r="C53" s="125"/>
      <c r="D53" s="286">
        <f>D55+D54</f>
        <v>720000</v>
      </c>
      <c r="E53" s="87"/>
      <c r="F53" s="85"/>
    </row>
    <row r="54" spans="1:6" ht="34.5" customHeight="1">
      <c r="A54" s="109" t="s">
        <v>25</v>
      </c>
      <c r="B54" s="125" t="s">
        <v>249</v>
      </c>
      <c r="C54" s="125" t="s">
        <v>26</v>
      </c>
      <c r="D54" s="219">
        <f>Вед.2020!G148</f>
        <v>65000</v>
      </c>
      <c r="E54" s="87"/>
      <c r="F54" s="85"/>
    </row>
    <row r="55" spans="1:6" ht="18.75" customHeight="1">
      <c r="A55" s="146" t="s">
        <v>219</v>
      </c>
      <c r="B55" s="125" t="s">
        <v>249</v>
      </c>
      <c r="C55" s="125" t="s">
        <v>220</v>
      </c>
      <c r="D55" s="219">
        <f>Вед.2020!G149</f>
        <v>655000</v>
      </c>
      <c r="E55" s="87"/>
      <c r="F55" s="85"/>
    </row>
    <row r="56" spans="1:6" ht="19.5" customHeight="1">
      <c r="A56" s="150" t="s">
        <v>287</v>
      </c>
      <c r="B56" s="69" t="s">
        <v>288</v>
      </c>
      <c r="C56" s="125"/>
      <c r="D56" s="137">
        <f>D57</f>
        <v>327295</v>
      </c>
      <c r="E56" s="87"/>
      <c r="F56" s="85"/>
    </row>
    <row r="57" spans="1:6" ht="33.75" customHeight="1">
      <c r="A57" s="109" t="s">
        <v>25</v>
      </c>
      <c r="B57" s="127" t="s">
        <v>288</v>
      </c>
      <c r="C57" s="125" t="s">
        <v>26</v>
      </c>
      <c r="D57" s="137">
        <f>Вед.2020!G114</f>
        <v>327295</v>
      </c>
      <c r="E57" s="87"/>
      <c r="F57" s="85"/>
    </row>
    <row r="58" spans="1:6" ht="21" customHeight="1">
      <c r="A58" s="276" t="s">
        <v>188</v>
      </c>
      <c r="B58" s="236" t="s">
        <v>240</v>
      </c>
      <c r="C58" s="236"/>
      <c r="D58" s="185">
        <f>D59</f>
        <v>791012</v>
      </c>
      <c r="E58" s="87"/>
      <c r="F58" s="85"/>
    </row>
    <row r="59" spans="1:6" ht="36.75" customHeight="1">
      <c r="A59" s="110" t="s">
        <v>189</v>
      </c>
      <c r="B59" s="65" t="s">
        <v>245</v>
      </c>
      <c r="C59" s="65"/>
      <c r="D59" s="183">
        <f>D60</f>
        <v>791012</v>
      </c>
      <c r="E59" s="87"/>
      <c r="F59" s="85"/>
    </row>
    <row r="60" spans="1:6" ht="21" customHeight="1">
      <c r="A60" s="191" t="s">
        <v>53</v>
      </c>
      <c r="B60" s="193" t="s">
        <v>245</v>
      </c>
      <c r="C60" s="192" t="s">
        <v>54</v>
      </c>
      <c r="D60" s="194">
        <f>Вед.2020!G117</f>
        <v>791012</v>
      </c>
      <c r="E60" s="87"/>
      <c r="F60" s="85"/>
    </row>
    <row r="61" spans="1:6" ht="35.25" customHeight="1">
      <c r="A61" s="146" t="s">
        <v>331</v>
      </c>
      <c r="B61" s="127" t="s">
        <v>265</v>
      </c>
      <c r="C61" s="126"/>
      <c r="D61" s="137">
        <f>D62</f>
        <v>16104700</v>
      </c>
      <c r="E61" s="87"/>
      <c r="F61" s="85"/>
    </row>
    <row r="62" spans="1:6" ht="67.5" customHeight="1">
      <c r="A62" s="146" t="s">
        <v>332</v>
      </c>
      <c r="B62" s="127" t="s">
        <v>334</v>
      </c>
      <c r="C62" s="126"/>
      <c r="D62" s="137">
        <f>D63</f>
        <v>16104700</v>
      </c>
      <c r="E62" s="87"/>
      <c r="F62" s="85"/>
    </row>
    <row r="63" spans="1:6" ht="19.5" customHeight="1">
      <c r="A63" s="191" t="s">
        <v>53</v>
      </c>
      <c r="B63" s="127" t="s">
        <v>334</v>
      </c>
      <c r="C63" s="126" t="s">
        <v>54</v>
      </c>
      <c r="D63" s="137">
        <f>Вед.2020!G120</f>
        <v>16104700</v>
      </c>
      <c r="E63" s="87"/>
      <c r="F63" s="85"/>
    </row>
    <row r="64" spans="1:6" ht="55.5" customHeight="1">
      <c r="A64" s="305" t="s">
        <v>306</v>
      </c>
      <c r="B64" s="306" t="s">
        <v>183</v>
      </c>
      <c r="C64" s="306"/>
      <c r="D64" s="307">
        <f>D65+D72</f>
        <v>24000</v>
      </c>
      <c r="E64" s="87"/>
      <c r="F64" s="85"/>
    </row>
    <row r="65" spans="1:6" ht="15" customHeight="1">
      <c r="A65" s="103" t="s">
        <v>169</v>
      </c>
      <c r="B65" s="198" t="s">
        <v>233</v>
      </c>
      <c r="C65" s="214"/>
      <c r="D65" s="215">
        <f>D66+D70</f>
        <v>24000</v>
      </c>
      <c r="E65" s="87"/>
      <c r="F65" s="85"/>
    </row>
    <row r="66" spans="1:6" ht="36" customHeight="1">
      <c r="A66" s="234" t="s">
        <v>37</v>
      </c>
      <c r="B66" s="66" t="s">
        <v>243</v>
      </c>
      <c r="C66" s="69"/>
      <c r="D66" s="183">
        <f>D68+D67+D69</f>
        <v>7000</v>
      </c>
      <c r="E66" s="87"/>
      <c r="F66" s="85"/>
    </row>
    <row r="67" spans="1:6" ht="36.75" customHeight="1">
      <c r="A67" s="116" t="s">
        <v>15</v>
      </c>
      <c r="B67" s="66" t="s">
        <v>243</v>
      </c>
      <c r="C67" s="69" t="s">
        <v>16</v>
      </c>
      <c r="D67" s="183">
        <f>Вед.2020!G69</f>
        <v>7000</v>
      </c>
      <c r="E67" s="87"/>
      <c r="F67" s="85"/>
    </row>
    <row r="68" spans="1:6" ht="35.25" customHeight="1">
      <c r="A68" s="273" t="s">
        <v>25</v>
      </c>
      <c r="B68" s="66" t="s">
        <v>243</v>
      </c>
      <c r="C68" s="66" t="s">
        <v>26</v>
      </c>
      <c r="D68" s="183">
        <f>Вед.2020!G70</f>
        <v>0</v>
      </c>
      <c r="E68" s="87"/>
      <c r="F68" s="85"/>
    </row>
    <row r="69" spans="1:6" ht="20.25" customHeight="1">
      <c r="A69" s="138" t="s">
        <v>283</v>
      </c>
      <c r="B69" s="66" t="s">
        <v>243</v>
      </c>
      <c r="C69" s="66" t="s">
        <v>281</v>
      </c>
      <c r="D69" s="183">
        <v>0</v>
      </c>
      <c r="E69" s="87"/>
      <c r="F69" s="85"/>
    </row>
    <row r="70" spans="1:6" ht="34.5" customHeight="1">
      <c r="A70" s="230" t="s">
        <v>239</v>
      </c>
      <c r="B70" s="66" t="s">
        <v>266</v>
      </c>
      <c r="C70" s="66"/>
      <c r="D70" s="183">
        <f>D71</f>
        <v>17000</v>
      </c>
      <c r="E70" s="87"/>
      <c r="F70" s="85"/>
    </row>
    <row r="71" spans="1:6" ht="35.25" customHeight="1">
      <c r="A71" s="114" t="s">
        <v>25</v>
      </c>
      <c r="B71" s="66" t="s">
        <v>266</v>
      </c>
      <c r="C71" s="66" t="s">
        <v>26</v>
      </c>
      <c r="D71" s="183">
        <f>Вед.2020!G143</f>
        <v>17000</v>
      </c>
      <c r="E71" s="87"/>
      <c r="F71" s="85"/>
    </row>
    <row r="72" spans="1:6" ht="19.5" customHeight="1">
      <c r="A72" s="107" t="s">
        <v>213</v>
      </c>
      <c r="B72" s="71" t="s">
        <v>256</v>
      </c>
      <c r="C72" s="71"/>
      <c r="D72" s="190">
        <f>D73</f>
        <v>0</v>
      </c>
      <c r="E72" s="87"/>
      <c r="F72" s="85"/>
    </row>
    <row r="73" spans="1:6" ht="36" customHeight="1">
      <c r="A73" s="119" t="s">
        <v>78</v>
      </c>
      <c r="B73" s="66" t="s">
        <v>267</v>
      </c>
      <c r="C73" s="71"/>
      <c r="D73" s="190">
        <f>D74</f>
        <v>0</v>
      </c>
      <c r="E73" s="87"/>
      <c r="F73" s="85"/>
    </row>
    <row r="74" spans="1:6" ht="36.75" customHeight="1">
      <c r="A74" s="114" t="s">
        <v>25</v>
      </c>
      <c r="B74" s="66" t="s">
        <v>267</v>
      </c>
      <c r="C74" s="71" t="s">
        <v>26</v>
      </c>
      <c r="D74" s="190">
        <f>Вед.2020!G209</f>
        <v>0</v>
      </c>
      <c r="E74" s="87"/>
      <c r="F74" s="85"/>
    </row>
    <row r="75" spans="1:6" ht="53.25" customHeight="1">
      <c r="A75" s="253" t="s">
        <v>309</v>
      </c>
      <c r="B75" s="232" t="s">
        <v>179</v>
      </c>
      <c r="C75" s="232"/>
      <c r="D75" s="233">
        <f>D76+D79</f>
        <v>10822279.76</v>
      </c>
      <c r="E75" s="87"/>
      <c r="F75" s="85"/>
    </row>
    <row r="76" spans="1:6" ht="33.75" customHeight="1">
      <c r="A76" s="220" t="s">
        <v>182</v>
      </c>
      <c r="B76" s="198" t="s">
        <v>180</v>
      </c>
      <c r="C76" s="198"/>
      <c r="D76" s="215">
        <f>D77</f>
        <v>1648279.76</v>
      </c>
      <c r="E76" s="87"/>
      <c r="F76" s="85"/>
    </row>
    <row r="77" spans="1:6" ht="36.75" customHeight="1">
      <c r="A77" s="221" t="s">
        <v>48</v>
      </c>
      <c r="B77" s="69" t="s">
        <v>181</v>
      </c>
      <c r="C77" s="66"/>
      <c r="D77" s="185">
        <f>D78</f>
        <v>1648279.76</v>
      </c>
      <c r="E77" s="87"/>
      <c r="F77" s="85"/>
    </row>
    <row r="78" spans="1:6" ht="37.5" customHeight="1">
      <c r="A78" s="146" t="s">
        <v>25</v>
      </c>
      <c r="B78" s="127" t="s">
        <v>181</v>
      </c>
      <c r="C78" s="272" t="s">
        <v>26</v>
      </c>
      <c r="D78" s="247">
        <v>1648279.76</v>
      </c>
      <c r="E78" s="87"/>
      <c r="F78" s="85"/>
    </row>
    <row r="79" spans="1:6" ht="18" customHeight="1">
      <c r="A79" s="149" t="s">
        <v>292</v>
      </c>
      <c r="B79" s="127" t="s">
        <v>291</v>
      </c>
      <c r="C79" s="297"/>
      <c r="D79" s="137">
        <f>D80</f>
        <v>9174000</v>
      </c>
      <c r="E79" s="87"/>
      <c r="F79" s="85"/>
    </row>
    <row r="80" spans="1:6" ht="51" customHeight="1">
      <c r="A80" s="149" t="s">
        <v>304</v>
      </c>
      <c r="B80" s="127" t="s">
        <v>290</v>
      </c>
      <c r="C80" s="297" t="s">
        <v>320</v>
      </c>
      <c r="D80" s="137">
        <f>Вед.2020!G90</f>
        <v>9174000</v>
      </c>
      <c r="E80" s="87"/>
      <c r="F80" s="85"/>
    </row>
    <row r="81" spans="1:6" ht="51" customHeight="1">
      <c r="A81" s="295" t="s">
        <v>307</v>
      </c>
      <c r="B81" s="296" t="s">
        <v>184</v>
      </c>
      <c r="C81" s="204"/>
      <c r="D81" s="298">
        <f>D83</f>
        <v>1000</v>
      </c>
      <c r="E81" s="87"/>
      <c r="F81" s="85"/>
    </row>
    <row r="82" spans="1:6" ht="18" customHeight="1">
      <c r="A82" s="140" t="s">
        <v>170</v>
      </c>
      <c r="B82" s="69" t="s">
        <v>185</v>
      </c>
      <c r="C82" s="69"/>
      <c r="D82" s="187">
        <f>D83</f>
        <v>1000</v>
      </c>
      <c r="E82" s="87"/>
      <c r="F82" s="85"/>
    </row>
    <row r="83" spans="1:6" ht="33.75" customHeight="1">
      <c r="A83" s="104" t="s">
        <v>37</v>
      </c>
      <c r="B83" s="71" t="s">
        <v>244</v>
      </c>
      <c r="C83" s="69"/>
      <c r="D83" s="187">
        <f>D84</f>
        <v>1000</v>
      </c>
      <c r="E83" s="87"/>
      <c r="F83" s="85"/>
    </row>
    <row r="84" spans="1:6" ht="36" customHeight="1">
      <c r="A84" s="105" t="s">
        <v>25</v>
      </c>
      <c r="B84" s="120" t="s">
        <v>244</v>
      </c>
      <c r="C84" s="69" t="s">
        <v>26</v>
      </c>
      <c r="D84" s="187">
        <f>Вед.2020!G75</f>
        <v>1000</v>
      </c>
      <c r="E84" s="87"/>
      <c r="F84" s="85"/>
    </row>
    <row r="85" spans="1:6" ht="51" customHeight="1">
      <c r="A85" s="246" t="s">
        <v>317</v>
      </c>
      <c r="B85" s="124" t="s">
        <v>195</v>
      </c>
      <c r="C85" s="124"/>
      <c r="D85" s="136">
        <f>D86+D89</f>
        <v>268237.15000000002</v>
      </c>
      <c r="E85" s="87"/>
      <c r="F85" s="85"/>
    </row>
    <row r="86" spans="1:6" ht="21.75" customHeight="1">
      <c r="A86" s="224" t="s">
        <v>238</v>
      </c>
      <c r="B86" s="248" t="s">
        <v>194</v>
      </c>
      <c r="C86" s="168"/>
      <c r="D86" s="249">
        <f>D87</f>
        <v>0</v>
      </c>
      <c r="E86" s="87"/>
      <c r="F86" s="85"/>
    </row>
    <row r="87" spans="1:6" ht="34.5" customHeight="1">
      <c r="A87" s="224" t="s">
        <v>237</v>
      </c>
      <c r="B87" s="226" t="s">
        <v>268</v>
      </c>
      <c r="C87" s="127"/>
      <c r="D87" s="223">
        <f>D88</f>
        <v>0</v>
      </c>
      <c r="E87" s="87"/>
      <c r="F87" s="85"/>
    </row>
    <row r="88" spans="1:6" ht="33.75" customHeight="1">
      <c r="A88" s="231" t="s">
        <v>235</v>
      </c>
      <c r="B88" s="227" t="s">
        <v>268</v>
      </c>
      <c r="C88" s="127" t="s">
        <v>26</v>
      </c>
      <c r="D88" s="223">
        <v>0</v>
      </c>
      <c r="E88" s="87"/>
      <c r="F88" s="85"/>
    </row>
    <row r="89" spans="1:6" ht="33.75" customHeight="1">
      <c r="A89" s="327" t="s">
        <v>791</v>
      </c>
      <c r="B89" s="248" t="s">
        <v>790</v>
      </c>
      <c r="C89" s="127"/>
      <c r="D89" s="137">
        <f>D90</f>
        <v>268237.15000000002</v>
      </c>
      <c r="E89" s="87"/>
      <c r="F89" s="85"/>
    </row>
    <row r="90" spans="1:6" ht="33.75" customHeight="1">
      <c r="A90" s="150" t="s">
        <v>792</v>
      </c>
      <c r="B90" s="226" t="s">
        <v>793</v>
      </c>
      <c r="C90" s="127"/>
      <c r="D90" s="137">
        <f>D91</f>
        <v>268237.15000000002</v>
      </c>
      <c r="E90" s="87"/>
      <c r="F90" s="85"/>
    </row>
    <row r="91" spans="1:6" ht="18.75" customHeight="1">
      <c r="A91" s="150" t="s">
        <v>53</v>
      </c>
      <c r="B91" s="463" t="s">
        <v>793</v>
      </c>
      <c r="C91" s="127" t="s">
        <v>54</v>
      </c>
      <c r="D91" s="137">
        <v>268237.15000000002</v>
      </c>
      <c r="E91" s="87"/>
      <c r="F91" s="85"/>
    </row>
    <row r="92" spans="1:6" ht="52.5" customHeight="1">
      <c r="A92" s="186" t="s">
        <v>322</v>
      </c>
      <c r="B92" s="460" t="s">
        <v>202</v>
      </c>
      <c r="C92" s="461"/>
      <c r="D92" s="462">
        <f>D93+D101+D105+D110+D113</f>
        <v>16137504.949999999</v>
      </c>
      <c r="E92" s="87"/>
      <c r="F92" s="85"/>
    </row>
    <row r="93" spans="1:6" s="90" customFormat="1" ht="21.75" customHeight="1">
      <c r="A93" s="115" t="s">
        <v>197</v>
      </c>
      <c r="B93" s="66" t="s">
        <v>198</v>
      </c>
      <c r="C93" s="70"/>
      <c r="D93" s="183">
        <f>D94+D99</f>
        <v>10755466.949999999</v>
      </c>
      <c r="E93" s="88"/>
      <c r="F93" s="89"/>
    </row>
    <row r="94" spans="1:6" s="90" customFormat="1" ht="19.5" customHeight="1">
      <c r="A94" s="116" t="s">
        <v>64</v>
      </c>
      <c r="B94" s="66" t="s">
        <v>199</v>
      </c>
      <c r="C94" s="70"/>
      <c r="D94" s="183">
        <f>D95+D96+D98+D97</f>
        <v>9432790</v>
      </c>
      <c r="E94" s="88"/>
      <c r="F94" s="89"/>
    </row>
    <row r="95" spans="1:6" s="90" customFormat="1" ht="18" customHeight="1">
      <c r="A95" s="109" t="s">
        <v>65</v>
      </c>
      <c r="B95" s="66" t="s">
        <v>199</v>
      </c>
      <c r="C95" s="71" t="s">
        <v>66</v>
      </c>
      <c r="D95" s="183">
        <f>Вед.2020!G155</f>
        <v>5301567</v>
      </c>
      <c r="E95" s="88"/>
      <c r="F95" s="89"/>
    </row>
    <row r="96" spans="1:6" s="90" customFormat="1" ht="32.25" customHeight="1">
      <c r="A96" s="114" t="s">
        <v>25</v>
      </c>
      <c r="B96" s="66" t="s">
        <v>199</v>
      </c>
      <c r="C96" s="66" t="s">
        <v>26</v>
      </c>
      <c r="D96" s="183">
        <f>Вед.2020!G156</f>
        <v>3858665</v>
      </c>
      <c r="E96" s="88"/>
      <c r="F96" s="89"/>
    </row>
    <row r="97" spans="1:6" s="90" customFormat="1" ht="18" customHeight="1">
      <c r="A97" s="235" t="s">
        <v>241</v>
      </c>
      <c r="B97" s="66" t="s">
        <v>199</v>
      </c>
      <c r="C97" s="66" t="s">
        <v>242</v>
      </c>
      <c r="D97" s="183">
        <v>28000</v>
      </c>
      <c r="E97" s="88"/>
      <c r="F97" s="89"/>
    </row>
    <row r="98" spans="1:6" s="90" customFormat="1" ht="18" customHeight="1">
      <c r="A98" s="184" t="s">
        <v>27</v>
      </c>
      <c r="B98" s="66" t="s">
        <v>199</v>
      </c>
      <c r="C98" s="71" t="s">
        <v>28</v>
      </c>
      <c r="D98" s="190">
        <f>Вед.2020!G158</f>
        <v>244558</v>
      </c>
      <c r="E98" s="88"/>
      <c r="F98" s="89"/>
    </row>
    <row r="99" spans="1:6" s="90" customFormat="1" ht="20.25" customHeight="1">
      <c r="A99" s="275" t="s">
        <v>200</v>
      </c>
      <c r="B99" s="69" t="s">
        <v>201</v>
      </c>
      <c r="C99" s="69"/>
      <c r="D99" s="222">
        <f>D100</f>
        <v>1322676.95</v>
      </c>
      <c r="E99" s="88"/>
      <c r="F99" s="89"/>
    </row>
    <row r="100" spans="1:6" s="90" customFormat="1" ht="33" customHeight="1">
      <c r="A100" s="277" t="s">
        <v>25</v>
      </c>
      <c r="B100" s="287" t="s">
        <v>201</v>
      </c>
      <c r="C100" s="287" t="s">
        <v>26</v>
      </c>
      <c r="D100" s="294">
        <f>Вед.2020!G160</f>
        <v>1322676.95</v>
      </c>
      <c r="E100" s="88"/>
      <c r="F100" s="89"/>
    </row>
    <row r="101" spans="1:6" s="90" customFormat="1" ht="20.25" customHeight="1">
      <c r="A101" s="117" t="s">
        <v>203</v>
      </c>
      <c r="B101" s="66" t="s">
        <v>204</v>
      </c>
      <c r="C101" s="66"/>
      <c r="D101" s="183">
        <f>D102</f>
        <v>2586319</v>
      </c>
      <c r="E101" s="88"/>
      <c r="F101" s="89"/>
    </row>
    <row r="102" spans="1:6" s="90" customFormat="1" ht="36.75" customHeight="1">
      <c r="A102" s="116" t="s">
        <v>224</v>
      </c>
      <c r="B102" s="70" t="s">
        <v>205</v>
      </c>
      <c r="C102" s="71"/>
      <c r="D102" s="190">
        <f>D103+D104</f>
        <v>2586319</v>
      </c>
      <c r="E102" s="88"/>
      <c r="F102" s="89"/>
    </row>
    <row r="103" spans="1:6" s="90" customFormat="1" ht="32.25" customHeight="1">
      <c r="A103" s="116" t="s">
        <v>15</v>
      </c>
      <c r="B103" s="70" t="s">
        <v>205</v>
      </c>
      <c r="C103" s="71" t="s">
        <v>16</v>
      </c>
      <c r="D103" s="190">
        <f>Вед.2020!G180</f>
        <v>2258419</v>
      </c>
      <c r="E103" s="88"/>
      <c r="F103" s="89"/>
    </row>
    <row r="104" spans="1:6" s="90" customFormat="1" ht="33" customHeight="1">
      <c r="A104" s="221" t="s">
        <v>25</v>
      </c>
      <c r="B104" s="70" t="s">
        <v>205</v>
      </c>
      <c r="C104" s="71" t="s">
        <v>26</v>
      </c>
      <c r="D104" s="190">
        <f>Вед.2020!G181</f>
        <v>327900</v>
      </c>
      <c r="E104" s="88"/>
      <c r="F104" s="89"/>
    </row>
    <row r="105" spans="1:6" s="90" customFormat="1" ht="18.75" customHeight="1">
      <c r="A105" s="146" t="s">
        <v>276</v>
      </c>
      <c r="B105" s="351" t="s">
        <v>289</v>
      </c>
      <c r="C105" s="71"/>
      <c r="D105" s="190">
        <f>D108+D106</f>
        <v>2501719</v>
      </c>
      <c r="E105" s="88"/>
      <c r="F105" s="89"/>
    </row>
    <row r="106" spans="1:6" s="90" customFormat="1" ht="18.75" customHeight="1">
      <c r="A106" s="150" t="s">
        <v>771</v>
      </c>
      <c r="B106" s="70" t="s">
        <v>770</v>
      </c>
      <c r="C106" s="71"/>
      <c r="D106" s="190">
        <f>D107</f>
        <v>500000</v>
      </c>
      <c r="E106" s="88"/>
      <c r="F106" s="89"/>
    </row>
    <row r="107" spans="1:6" s="90" customFormat="1" ht="18.75" customHeight="1">
      <c r="A107" s="191" t="s">
        <v>53</v>
      </c>
      <c r="B107" s="70" t="s">
        <v>770</v>
      </c>
      <c r="C107" s="71" t="s">
        <v>54</v>
      </c>
      <c r="D107" s="190">
        <f>Вед.2020!G165</f>
        <v>500000</v>
      </c>
      <c r="E107" s="88"/>
      <c r="F107" s="89"/>
    </row>
    <row r="108" spans="1:6" s="90" customFormat="1" ht="16.5" customHeight="1">
      <c r="A108" s="146" t="s">
        <v>358</v>
      </c>
      <c r="B108" s="70" t="s">
        <v>359</v>
      </c>
      <c r="C108" s="71"/>
      <c r="D108" s="190">
        <f>D109</f>
        <v>2001719</v>
      </c>
      <c r="E108" s="88"/>
      <c r="F108" s="89"/>
    </row>
    <row r="109" spans="1:6" s="90" customFormat="1" ht="35.25" customHeight="1">
      <c r="A109" s="221" t="s">
        <v>25</v>
      </c>
      <c r="B109" s="70" t="s">
        <v>359</v>
      </c>
      <c r="C109" s="71" t="s">
        <v>26</v>
      </c>
      <c r="D109" s="190">
        <f>Вед.2020!G163</f>
        <v>2001719</v>
      </c>
      <c r="E109" s="88"/>
      <c r="F109" s="89"/>
    </row>
    <row r="110" spans="1:6" s="90" customFormat="1" ht="17.25" customHeight="1">
      <c r="A110" s="324" t="s">
        <v>773</v>
      </c>
      <c r="B110" s="351" t="s">
        <v>772</v>
      </c>
      <c r="C110" s="71"/>
      <c r="D110" s="190">
        <f>D111</f>
        <v>279000</v>
      </c>
      <c r="E110" s="88"/>
      <c r="F110" s="89"/>
    </row>
    <row r="111" spans="1:6" s="90" customFormat="1" ht="49.5" customHeight="1">
      <c r="A111" s="455" t="s">
        <v>778</v>
      </c>
      <c r="B111" s="351" t="s">
        <v>774</v>
      </c>
      <c r="C111" s="71"/>
      <c r="D111" s="190">
        <f>D112</f>
        <v>279000</v>
      </c>
      <c r="E111" s="88"/>
      <c r="F111" s="89"/>
    </row>
    <row r="112" spans="1:6" s="90" customFormat="1" ht="32.25" customHeight="1">
      <c r="A112" s="221" t="s">
        <v>25</v>
      </c>
      <c r="B112" s="351" t="s">
        <v>774</v>
      </c>
      <c r="C112" s="71" t="s">
        <v>26</v>
      </c>
      <c r="D112" s="190">
        <v>279000</v>
      </c>
      <c r="E112" s="88"/>
      <c r="F112" s="89"/>
    </row>
    <row r="113" spans="1:6" s="90" customFormat="1" ht="19.5" customHeight="1">
      <c r="A113" s="146" t="s">
        <v>784</v>
      </c>
      <c r="B113" s="351" t="s">
        <v>786</v>
      </c>
      <c r="C113" s="71"/>
      <c r="D113" s="190">
        <f>D114</f>
        <v>15000</v>
      </c>
      <c r="E113" s="88"/>
      <c r="F113" s="89"/>
    </row>
    <row r="114" spans="1:6" s="90" customFormat="1" ht="33.75" customHeight="1">
      <c r="A114" s="140" t="s">
        <v>785</v>
      </c>
      <c r="B114" s="351" t="s">
        <v>787</v>
      </c>
      <c r="C114" s="71"/>
      <c r="D114" s="190">
        <f>D115</f>
        <v>15000</v>
      </c>
      <c r="E114" s="88"/>
      <c r="F114" s="89"/>
    </row>
    <row r="115" spans="1:6" s="90" customFormat="1" ht="33.75" customHeight="1">
      <c r="A115" s="221" t="s">
        <v>25</v>
      </c>
      <c r="B115" s="351" t="s">
        <v>787</v>
      </c>
      <c r="C115" s="71" t="s">
        <v>26</v>
      </c>
      <c r="D115" s="190">
        <v>15000</v>
      </c>
      <c r="E115" s="88"/>
      <c r="F115" s="89"/>
    </row>
    <row r="116" spans="1:6" s="90" customFormat="1" ht="49.5" customHeight="1">
      <c r="A116" s="134" t="s">
        <v>318</v>
      </c>
      <c r="B116" s="72" t="s">
        <v>186</v>
      </c>
      <c r="C116" s="68"/>
      <c r="D116" s="189">
        <f>D117+D124</f>
        <v>482838.33999999997</v>
      </c>
      <c r="E116" s="88"/>
      <c r="F116" s="89"/>
    </row>
    <row r="117" spans="1:6" s="90" customFormat="1" ht="21" customHeight="1">
      <c r="A117" s="259" t="s">
        <v>209</v>
      </c>
      <c r="B117" s="250" t="s">
        <v>187</v>
      </c>
      <c r="C117" s="120"/>
      <c r="D117" s="222">
        <f>D118+D120+D122</f>
        <v>285000</v>
      </c>
      <c r="E117" s="88"/>
      <c r="F117" s="89"/>
    </row>
    <row r="118" spans="1:6" s="90" customFormat="1" ht="30.75" customHeight="1">
      <c r="A118" s="255" t="s">
        <v>210</v>
      </c>
      <c r="B118" s="256" t="s">
        <v>253</v>
      </c>
      <c r="C118" s="228"/>
      <c r="D118" s="229">
        <f>+ D119</f>
        <v>165000</v>
      </c>
      <c r="E118" s="88"/>
      <c r="F118" s="89"/>
    </row>
    <row r="119" spans="1:6" s="90" customFormat="1" ht="33.75" customHeight="1">
      <c r="A119" s="109" t="s">
        <v>236</v>
      </c>
      <c r="B119" s="70" t="s">
        <v>253</v>
      </c>
      <c r="C119" s="71" t="s">
        <v>234</v>
      </c>
      <c r="D119" s="190">
        <f>Вед.2020!G196</f>
        <v>165000</v>
      </c>
      <c r="E119" s="88"/>
      <c r="F119" s="89"/>
    </row>
    <row r="120" spans="1:6" s="90" customFormat="1" ht="19.5" customHeight="1">
      <c r="A120" s="111" t="s">
        <v>73</v>
      </c>
      <c r="B120" s="70" t="s">
        <v>254</v>
      </c>
      <c r="C120" s="71"/>
      <c r="D120" s="190">
        <f>+D121</f>
        <v>120000</v>
      </c>
      <c r="E120" s="88"/>
      <c r="F120" s="89"/>
    </row>
    <row r="121" spans="1:6" s="90" customFormat="1" ht="33" customHeight="1">
      <c r="A121" s="109" t="s">
        <v>236</v>
      </c>
      <c r="B121" s="70" t="s">
        <v>254</v>
      </c>
      <c r="C121" s="71" t="s">
        <v>234</v>
      </c>
      <c r="D121" s="190">
        <v>120000</v>
      </c>
      <c r="E121" s="88"/>
      <c r="F121" s="89"/>
    </row>
    <row r="122" spans="1:6" s="90" customFormat="1" ht="31.5" customHeight="1">
      <c r="A122" s="114" t="s">
        <v>74</v>
      </c>
      <c r="B122" s="70" t="s">
        <v>255</v>
      </c>
      <c r="C122" s="75"/>
      <c r="D122" s="190">
        <f>+D123</f>
        <v>0</v>
      </c>
      <c r="E122" s="88"/>
      <c r="F122" s="89"/>
    </row>
    <row r="123" spans="1:6" ht="37.5" customHeight="1">
      <c r="A123" s="221" t="s">
        <v>236</v>
      </c>
      <c r="B123" s="70" t="s">
        <v>255</v>
      </c>
      <c r="C123" s="71" t="s">
        <v>234</v>
      </c>
      <c r="D123" s="190">
        <v>0</v>
      </c>
      <c r="E123" s="87"/>
      <c r="F123" s="85"/>
    </row>
    <row r="124" spans="1:6" ht="34.5" customHeight="1">
      <c r="A124" s="118" t="s">
        <v>207</v>
      </c>
      <c r="B124" s="70" t="s">
        <v>230</v>
      </c>
      <c r="C124" s="71"/>
      <c r="D124" s="190">
        <f>D125+D127</f>
        <v>197838.34</v>
      </c>
      <c r="E124" s="87"/>
      <c r="F124" s="85"/>
    </row>
    <row r="125" spans="1:6" ht="21.75" customHeight="1">
      <c r="A125" s="251" t="s">
        <v>208</v>
      </c>
      <c r="B125" s="250" t="s">
        <v>261</v>
      </c>
      <c r="C125" s="120"/>
      <c r="D125" s="222">
        <f>D126</f>
        <v>153900</v>
      </c>
      <c r="E125" s="87"/>
      <c r="F125" s="85"/>
    </row>
    <row r="126" spans="1:6" ht="19.5" customHeight="1">
      <c r="A126" s="146" t="s">
        <v>70</v>
      </c>
      <c r="B126" s="113" t="s">
        <v>261</v>
      </c>
      <c r="C126" s="129" t="s">
        <v>71</v>
      </c>
      <c r="D126" s="148">
        <v>153900</v>
      </c>
      <c r="E126" s="87"/>
      <c r="F126" s="85"/>
    </row>
    <row r="127" spans="1:6" ht="51.75" customHeight="1">
      <c r="A127" s="245" t="s">
        <v>271</v>
      </c>
      <c r="B127" s="113" t="s">
        <v>262</v>
      </c>
      <c r="C127" s="129"/>
      <c r="D127" s="148">
        <f>+D128</f>
        <v>43938.34</v>
      </c>
      <c r="E127" s="87"/>
      <c r="F127" s="85"/>
    </row>
    <row r="128" spans="1:6" ht="22.5" customHeight="1">
      <c r="A128" s="109" t="s">
        <v>65</v>
      </c>
      <c r="B128" s="113" t="s">
        <v>262</v>
      </c>
      <c r="C128" s="129" t="s">
        <v>66</v>
      </c>
      <c r="D128" s="148">
        <v>43938.34</v>
      </c>
      <c r="E128" s="87"/>
      <c r="F128" s="85"/>
    </row>
    <row r="129" spans="1:6" ht="51.75" customHeight="1">
      <c r="A129" s="141" t="s">
        <v>319</v>
      </c>
      <c r="B129" s="124" t="s">
        <v>190</v>
      </c>
      <c r="C129" s="124"/>
      <c r="D129" s="136">
        <f>D130</f>
        <v>1521443</v>
      </c>
      <c r="E129" s="87"/>
      <c r="F129" s="85"/>
    </row>
    <row r="130" spans="1:6" ht="17.25" customHeight="1">
      <c r="A130" s="112" t="s">
        <v>155</v>
      </c>
      <c r="B130" s="236" t="s">
        <v>191</v>
      </c>
      <c r="C130" s="236"/>
      <c r="D130" s="185">
        <f>D131+D133+D135</f>
        <v>1521443</v>
      </c>
      <c r="E130" s="87"/>
      <c r="F130" s="85"/>
    </row>
    <row r="131" spans="1:6" ht="31.5" customHeight="1">
      <c r="A131" s="203" t="s">
        <v>60</v>
      </c>
      <c r="B131" s="66" t="s">
        <v>192</v>
      </c>
      <c r="C131" s="66"/>
      <c r="D131" s="183">
        <f>D132</f>
        <v>924778</v>
      </c>
      <c r="E131" s="87"/>
      <c r="F131" s="85"/>
    </row>
    <row r="132" spans="1:6" ht="31.5" customHeight="1">
      <c r="A132" s="203" t="s">
        <v>25</v>
      </c>
      <c r="B132" s="66" t="s">
        <v>192</v>
      </c>
      <c r="C132" s="66" t="s">
        <v>26</v>
      </c>
      <c r="D132" s="183">
        <f>Вед.2020!G135</f>
        <v>924778</v>
      </c>
      <c r="E132" s="87"/>
      <c r="F132" s="85"/>
    </row>
    <row r="133" spans="1:6" ht="18.75" customHeight="1">
      <c r="A133" s="109" t="s">
        <v>46</v>
      </c>
      <c r="B133" s="66" t="s">
        <v>56</v>
      </c>
      <c r="C133" s="66"/>
      <c r="D133" s="183">
        <f>D134</f>
        <v>596665</v>
      </c>
      <c r="E133" s="87"/>
      <c r="F133" s="85"/>
    </row>
    <row r="134" spans="1:6" ht="33.75" customHeight="1">
      <c r="A134" s="109" t="s">
        <v>25</v>
      </c>
      <c r="B134" s="66" t="s">
        <v>56</v>
      </c>
      <c r="C134" s="66" t="s">
        <v>26</v>
      </c>
      <c r="D134" s="183">
        <f>Вед.2020!G137</f>
        <v>596665</v>
      </c>
      <c r="E134" s="87"/>
      <c r="F134" s="85"/>
    </row>
    <row r="135" spans="1:6" ht="20.25" customHeight="1">
      <c r="A135" s="257" t="s">
        <v>275</v>
      </c>
      <c r="B135" s="66" t="s">
        <v>274</v>
      </c>
      <c r="C135" s="66"/>
      <c r="D135" s="183">
        <f>D136</f>
        <v>0</v>
      </c>
      <c r="E135" s="87"/>
      <c r="F135" s="85"/>
    </row>
    <row r="136" spans="1:6" ht="34.5" customHeight="1">
      <c r="A136" s="109" t="s">
        <v>25</v>
      </c>
      <c r="B136" s="66" t="s">
        <v>274</v>
      </c>
      <c r="C136" s="66" t="s">
        <v>26</v>
      </c>
      <c r="D136" s="183">
        <f>Вед.2020!G139</f>
        <v>0</v>
      </c>
      <c r="E136" s="87"/>
      <c r="F136" s="85"/>
    </row>
    <row r="137" spans="1:6" ht="51.75" customHeight="1">
      <c r="A137" s="252" t="s">
        <v>310</v>
      </c>
      <c r="B137" s="290" t="s">
        <v>168</v>
      </c>
      <c r="C137" s="131"/>
      <c r="D137" s="283">
        <f>D138</f>
        <v>6306825</v>
      </c>
      <c r="E137" s="87"/>
      <c r="F137" s="85"/>
    </row>
    <row r="138" spans="1:6" ht="32.25" customHeight="1">
      <c r="A138" s="140" t="s">
        <v>324</v>
      </c>
      <c r="B138" s="279" t="s">
        <v>323</v>
      </c>
      <c r="C138" s="288"/>
      <c r="D138" s="289">
        <f>D142+D139+D145+D148</f>
        <v>6306825</v>
      </c>
      <c r="E138" s="87"/>
      <c r="F138" s="85"/>
    </row>
    <row r="139" spans="1:6" ht="66" customHeight="1">
      <c r="A139" s="140" t="s">
        <v>325</v>
      </c>
      <c r="B139" s="279" t="s">
        <v>326</v>
      </c>
      <c r="C139" s="288"/>
      <c r="D139" s="289">
        <f>D140+D141</f>
        <v>6243476.9000000004</v>
      </c>
      <c r="E139" s="87"/>
      <c r="F139" s="85"/>
    </row>
    <row r="140" spans="1:6" ht="37.5" customHeight="1">
      <c r="A140" s="109" t="s">
        <v>25</v>
      </c>
      <c r="B140" s="279" t="s">
        <v>326</v>
      </c>
      <c r="C140" s="299" t="s">
        <v>26</v>
      </c>
      <c r="D140" s="289">
        <v>0</v>
      </c>
      <c r="E140" s="87"/>
      <c r="F140" s="85"/>
    </row>
    <row r="141" spans="1:6" ht="18" customHeight="1">
      <c r="A141" s="349" t="s">
        <v>53</v>
      </c>
      <c r="B141" s="279" t="s">
        <v>326</v>
      </c>
      <c r="C141" s="299" t="s">
        <v>54</v>
      </c>
      <c r="D141" s="289">
        <v>6243476.9000000004</v>
      </c>
      <c r="E141" s="87"/>
      <c r="F141" s="85"/>
    </row>
    <row r="142" spans="1:6" ht="52.5" customHeight="1">
      <c r="A142" s="146" t="s">
        <v>328</v>
      </c>
      <c r="B142" s="279" t="s">
        <v>327</v>
      </c>
      <c r="C142" s="279"/>
      <c r="D142" s="284">
        <f>D143+D144</f>
        <v>31674.05</v>
      </c>
      <c r="E142" s="87"/>
      <c r="F142" s="85"/>
    </row>
    <row r="143" spans="1:6" ht="36.75" customHeight="1">
      <c r="A143" s="109" t="s">
        <v>25</v>
      </c>
      <c r="B143" s="279" t="s">
        <v>327</v>
      </c>
      <c r="C143" s="300" t="s">
        <v>26</v>
      </c>
      <c r="D143" s="284">
        <v>0</v>
      </c>
      <c r="E143" s="87"/>
      <c r="F143" s="85"/>
    </row>
    <row r="144" spans="1:6" ht="18.75" customHeight="1">
      <c r="A144" s="349" t="s">
        <v>53</v>
      </c>
      <c r="B144" s="279" t="s">
        <v>327</v>
      </c>
      <c r="C144" s="300" t="s">
        <v>54</v>
      </c>
      <c r="D144" s="278">
        <v>31674.05</v>
      </c>
      <c r="E144" s="87"/>
      <c r="F144" s="85"/>
    </row>
    <row r="145" spans="1:6" ht="33.75" customHeight="1">
      <c r="A145" s="321" t="s">
        <v>330</v>
      </c>
      <c r="B145" s="279" t="s">
        <v>329</v>
      </c>
      <c r="C145" s="279"/>
      <c r="D145" s="284">
        <f>D146+D147</f>
        <v>0</v>
      </c>
      <c r="E145" s="87"/>
      <c r="F145" s="85"/>
    </row>
    <row r="146" spans="1:6" ht="35.25" customHeight="1">
      <c r="A146" s="109" t="s">
        <v>25</v>
      </c>
      <c r="B146" s="279" t="s">
        <v>329</v>
      </c>
      <c r="C146" s="279" t="s">
        <v>26</v>
      </c>
      <c r="D146" s="284">
        <v>0</v>
      </c>
      <c r="E146" s="87"/>
      <c r="F146" s="85"/>
    </row>
    <row r="147" spans="1:6" ht="19.5" customHeight="1">
      <c r="A147" s="350" t="s">
        <v>53</v>
      </c>
      <c r="B147" s="279" t="s">
        <v>329</v>
      </c>
      <c r="C147" s="299" t="s">
        <v>54</v>
      </c>
      <c r="D147" s="289">
        <v>0</v>
      </c>
      <c r="E147" s="87"/>
      <c r="F147" s="85"/>
    </row>
    <row r="148" spans="1:6" ht="35.25" customHeight="1">
      <c r="A148" s="321" t="s">
        <v>330</v>
      </c>
      <c r="B148" s="279" t="s">
        <v>364</v>
      </c>
      <c r="C148" s="279"/>
      <c r="D148" s="284">
        <f>D149+D150</f>
        <v>31674.05</v>
      </c>
      <c r="E148" s="87"/>
      <c r="F148" s="85"/>
    </row>
    <row r="149" spans="1:6" ht="19.5" customHeight="1">
      <c r="A149" s="350" t="s">
        <v>53</v>
      </c>
      <c r="B149" s="279" t="s">
        <v>364</v>
      </c>
      <c r="C149" s="299" t="s">
        <v>54</v>
      </c>
      <c r="D149" s="289">
        <v>31674.05</v>
      </c>
      <c r="E149" s="87"/>
      <c r="F149" s="85"/>
    </row>
    <row r="150" spans="1:6" ht="53.25" customHeight="1">
      <c r="A150" s="301" t="s">
        <v>273</v>
      </c>
      <c r="B150" s="302" t="s">
        <v>212</v>
      </c>
      <c r="C150" s="303"/>
      <c r="D150" s="304">
        <f>D151</f>
        <v>0</v>
      </c>
      <c r="E150" s="87"/>
      <c r="F150" s="85"/>
    </row>
    <row r="151" spans="1:6" ht="18" customHeight="1">
      <c r="A151" s="274" t="s">
        <v>276</v>
      </c>
      <c r="B151" s="69" t="s">
        <v>278</v>
      </c>
      <c r="C151" s="225"/>
      <c r="D151" s="137">
        <f>D152</f>
        <v>0</v>
      </c>
      <c r="E151" s="87"/>
      <c r="F151" s="85"/>
    </row>
    <row r="152" spans="1:6" ht="20.25" customHeight="1">
      <c r="A152" s="149" t="s">
        <v>277</v>
      </c>
      <c r="B152" s="66" t="s">
        <v>279</v>
      </c>
      <c r="C152" s="127"/>
      <c r="D152" s="137">
        <f>D153</f>
        <v>0</v>
      </c>
      <c r="E152" s="87"/>
      <c r="F152" s="85"/>
    </row>
    <row r="153" spans="1:6" ht="39.75" customHeight="1">
      <c r="A153" s="274" t="s">
        <v>25</v>
      </c>
      <c r="B153" s="69" t="s">
        <v>279</v>
      </c>
      <c r="C153" s="225" t="s">
        <v>26</v>
      </c>
      <c r="D153" s="137">
        <v>0</v>
      </c>
      <c r="E153" s="87"/>
      <c r="F153" s="85"/>
    </row>
    <row r="154" spans="1:6" ht="36.75" customHeight="1">
      <c r="A154" s="206" t="s">
        <v>58</v>
      </c>
      <c r="B154" s="207" t="s">
        <v>156</v>
      </c>
      <c r="C154" s="208"/>
      <c r="D154" s="209">
        <f>D155+D158+D161+D169</f>
        <v>7357098</v>
      </c>
      <c r="E154" s="87"/>
      <c r="F154" s="85"/>
    </row>
    <row r="155" spans="1:6" ht="41.25" customHeight="1">
      <c r="A155" s="181" t="s">
        <v>19</v>
      </c>
      <c r="B155" s="101" t="s">
        <v>159</v>
      </c>
      <c r="C155" s="64"/>
      <c r="D155" s="182">
        <f>D156</f>
        <v>522078</v>
      </c>
      <c r="E155" s="87"/>
      <c r="F155" s="85"/>
    </row>
    <row r="156" spans="1:6" ht="36" customHeight="1">
      <c r="A156" s="102" t="s">
        <v>20</v>
      </c>
      <c r="B156" s="100" t="s">
        <v>160</v>
      </c>
      <c r="C156" s="66"/>
      <c r="D156" s="183">
        <f>D157</f>
        <v>522078</v>
      </c>
      <c r="E156" s="87"/>
      <c r="F156" s="85"/>
    </row>
    <row r="157" spans="1:6" ht="35.25" customHeight="1">
      <c r="A157" s="102" t="s">
        <v>15</v>
      </c>
      <c r="B157" s="100" t="s">
        <v>160</v>
      </c>
      <c r="C157" s="66" t="s">
        <v>16</v>
      </c>
      <c r="D157" s="183">
        <f>Вед.2020!G29</f>
        <v>522078</v>
      </c>
      <c r="E157" s="87"/>
      <c r="F157" s="85"/>
    </row>
    <row r="158" spans="1:6" ht="36" customHeight="1">
      <c r="A158" s="211" t="s">
        <v>13</v>
      </c>
      <c r="B158" s="216" t="s">
        <v>157</v>
      </c>
      <c r="C158" s="212"/>
      <c r="D158" s="213">
        <f>D159</f>
        <v>1302194</v>
      </c>
      <c r="E158" s="87"/>
      <c r="F158" s="85"/>
    </row>
    <row r="159" spans="1:6" s="90" customFormat="1" ht="18" customHeight="1">
      <c r="A159" s="217" t="s">
        <v>14</v>
      </c>
      <c r="B159" s="218" t="s">
        <v>158</v>
      </c>
      <c r="C159" s="198"/>
      <c r="D159" s="215">
        <f>D160</f>
        <v>1302194</v>
      </c>
      <c r="E159" s="88"/>
      <c r="F159" s="89"/>
    </row>
    <row r="160" spans="1:6" s="90" customFormat="1" ht="32.25" customHeight="1">
      <c r="A160" s="102" t="s">
        <v>15</v>
      </c>
      <c r="B160" s="100" t="s">
        <v>158</v>
      </c>
      <c r="C160" s="66" t="s">
        <v>16</v>
      </c>
      <c r="D160" s="183">
        <f>Вед.2020!G24</f>
        <v>1302194</v>
      </c>
      <c r="E160" s="88"/>
      <c r="F160" s="89"/>
    </row>
    <row r="161" spans="1:6" s="90" customFormat="1" ht="18.75" customHeight="1">
      <c r="A161" s="181" t="s">
        <v>23</v>
      </c>
      <c r="B161" s="101" t="s">
        <v>161</v>
      </c>
      <c r="C161" s="64"/>
      <c r="D161" s="182">
        <f>D162+D165</f>
        <v>5028421</v>
      </c>
      <c r="E161" s="88"/>
      <c r="F161" s="89"/>
    </row>
    <row r="162" spans="1:6" s="90" customFormat="1" ht="21" customHeight="1">
      <c r="A162" s="102" t="s">
        <v>24</v>
      </c>
      <c r="B162" s="100" t="s">
        <v>162</v>
      </c>
      <c r="C162" s="66"/>
      <c r="D162" s="183">
        <f>D163+D164+D167+D168</f>
        <v>5027421</v>
      </c>
      <c r="E162" s="88"/>
      <c r="F162" s="89"/>
    </row>
    <row r="163" spans="1:6" ht="33.75" customHeight="1">
      <c r="A163" s="102" t="s">
        <v>15</v>
      </c>
      <c r="B163" s="100" t="s">
        <v>162</v>
      </c>
      <c r="C163" s="66" t="s">
        <v>16</v>
      </c>
      <c r="D163" s="183">
        <f>Вед.2020!G34</f>
        <v>2920694</v>
      </c>
      <c r="E163" s="87"/>
      <c r="F163" s="85"/>
    </row>
    <row r="164" spans="1:6" ht="34.5" customHeight="1">
      <c r="A164" s="105" t="s">
        <v>25</v>
      </c>
      <c r="B164" s="100" t="s">
        <v>162</v>
      </c>
      <c r="C164" s="66" t="s">
        <v>26</v>
      </c>
      <c r="D164" s="183">
        <f>Вед.2020!G35</f>
        <v>2022572</v>
      </c>
      <c r="E164" s="87"/>
      <c r="F164" s="85"/>
    </row>
    <row r="165" spans="1:6" ht="51.75" customHeight="1">
      <c r="A165" s="140" t="s">
        <v>294</v>
      </c>
      <c r="B165" s="100" t="s">
        <v>295</v>
      </c>
      <c r="C165" s="66"/>
      <c r="D165" s="183">
        <f>D166</f>
        <v>1000</v>
      </c>
      <c r="E165" s="87"/>
      <c r="F165" s="85"/>
    </row>
    <row r="166" spans="1:6" ht="16.5" customHeight="1">
      <c r="A166" s="105" t="s">
        <v>25</v>
      </c>
      <c r="B166" s="100" t="s">
        <v>295</v>
      </c>
      <c r="C166" s="66" t="s">
        <v>26</v>
      </c>
      <c r="D166" s="183">
        <v>1000</v>
      </c>
      <c r="E166" s="87"/>
      <c r="F166" s="85"/>
    </row>
    <row r="167" spans="1:6" ht="18" customHeight="1">
      <c r="A167" s="184" t="s">
        <v>27</v>
      </c>
      <c r="B167" s="100" t="s">
        <v>162</v>
      </c>
      <c r="C167" s="66" t="s">
        <v>28</v>
      </c>
      <c r="D167" s="183">
        <v>79155</v>
      </c>
      <c r="E167" s="87"/>
      <c r="F167" s="85"/>
    </row>
    <row r="168" spans="1:6" ht="16.5" customHeight="1">
      <c r="A168" s="235" t="s">
        <v>241</v>
      </c>
      <c r="B168" s="100" t="s">
        <v>162</v>
      </c>
      <c r="C168" s="236" t="s">
        <v>242</v>
      </c>
      <c r="D168" s="185">
        <v>5000</v>
      </c>
      <c r="E168" s="87"/>
      <c r="F168" s="85"/>
    </row>
    <row r="169" spans="1:6" ht="18" customHeight="1">
      <c r="A169" s="181" t="s">
        <v>29</v>
      </c>
      <c r="B169" s="64" t="s">
        <v>164</v>
      </c>
      <c r="C169" s="68"/>
      <c r="D169" s="182">
        <f>D170+D172+D175+D178</f>
        <v>504405</v>
      </c>
      <c r="E169" s="87"/>
      <c r="F169" s="85"/>
    </row>
    <row r="170" spans="1:6" ht="37.5" customHeight="1">
      <c r="A170" s="102" t="s">
        <v>40</v>
      </c>
      <c r="B170" s="66" t="s">
        <v>165</v>
      </c>
      <c r="C170" s="71"/>
      <c r="D170" s="183">
        <f>D171</f>
        <v>25000</v>
      </c>
      <c r="E170" s="87"/>
      <c r="F170" s="85"/>
    </row>
    <row r="171" spans="1:6" ht="20.25" customHeight="1">
      <c r="A171" s="102" t="s">
        <v>41</v>
      </c>
      <c r="B171" s="66" t="s">
        <v>165</v>
      </c>
      <c r="C171" s="71" t="s">
        <v>42</v>
      </c>
      <c r="D171" s="183">
        <f>[2]Вед.2019!G42</f>
        <v>25000</v>
      </c>
      <c r="E171" s="87"/>
      <c r="F171" s="85"/>
    </row>
    <row r="172" spans="1:6" ht="19.5" customHeight="1">
      <c r="A172" s="102" t="s">
        <v>31</v>
      </c>
      <c r="B172" s="66" t="s">
        <v>167</v>
      </c>
      <c r="C172" s="66"/>
      <c r="D172" s="183">
        <f>D174+D173</f>
        <v>116805</v>
      </c>
      <c r="E172" s="87"/>
      <c r="F172" s="85"/>
    </row>
    <row r="173" spans="1:6" ht="18" customHeight="1">
      <c r="A173" s="285" t="s">
        <v>282</v>
      </c>
      <c r="B173" s="66" t="s">
        <v>167</v>
      </c>
      <c r="C173" s="69" t="s">
        <v>242</v>
      </c>
      <c r="D173" s="187">
        <v>4000</v>
      </c>
      <c r="E173" s="87"/>
      <c r="F173" s="85"/>
    </row>
    <row r="174" spans="1:6" ht="18.75" customHeight="1">
      <c r="A174" s="138" t="s">
        <v>27</v>
      </c>
      <c r="B174" s="272" t="s">
        <v>167</v>
      </c>
      <c r="C174" s="69" t="s">
        <v>28</v>
      </c>
      <c r="D174" s="187">
        <f>Вед.2020!G50</f>
        <v>112805</v>
      </c>
      <c r="E174" s="87"/>
      <c r="F174" s="85"/>
    </row>
    <row r="175" spans="1:6" ht="34.5" customHeight="1">
      <c r="A175" s="197" t="s">
        <v>34</v>
      </c>
      <c r="B175" s="198" t="s">
        <v>280</v>
      </c>
      <c r="C175" s="199"/>
      <c r="D175" s="200">
        <f>D176+D177</f>
        <v>341600</v>
      </c>
      <c r="E175" s="87"/>
      <c r="F175" s="85"/>
    </row>
    <row r="176" spans="1:6" ht="35.25" customHeight="1">
      <c r="A176" s="102" t="s">
        <v>15</v>
      </c>
      <c r="B176" s="66" t="s">
        <v>280</v>
      </c>
      <c r="C176" s="66" t="s">
        <v>16</v>
      </c>
      <c r="D176" s="183">
        <f>Вед.2020!G62</f>
        <v>337500</v>
      </c>
      <c r="E176" s="87"/>
      <c r="F176" s="85"/>
    </row>
    <row r="177" spans="1:6" ht="35.25" customHeight="1">
      <c r="A177" s="195" t="s">
        <v>25</v>
      </c>
      <c r="B177" s="196" t="s">
        <v>280</v>
      </c>
      <c r="C177" s="196" t="s">
        <v>26</v>
      </c>
      <c r="D177" s="194">
        <f>Вед.2020!G63</f>
        <v>4100</v>
      </c>
      <c r="E177" s="87"/>
      <c r="F177" s="85"/>
    </row>
    <row r="178" spans="1:6" ht="35.25" customHeight="1">
      <c r="A178" s="138" t="s">
        <v>769</v>
      </c>
      <c r="B178" s="196" t="s">
        <v>768</v>
      </c>
      <c r="C178" s="196"/>
      <c r="D178" s="194">
        <f>D179</f>
        <v>21000</v>
      </c>
      <c r="E178" s="87"/>
      <c r="F178" s="85"/>
    </row>
    <row r="179" spans="1:6" ht="36" customHeight="1">
      <c r="A179" s="102" t="s">
        <v>15</v>
      </c>
      <c r="B179" s="196" t="s">
        <v>768</v>
      </c>
      <c r="C179" s="196" t="s">
        <v>16</v>
      </c>
      <c r="D179" s="194">
        <v>21000</v>
      </c>
      <c r="E179" s="87"/>
      <c r="F179" s="85"/>
    </row>
    <row r="180" spans="1:6" ht="16.5" customHeight="1" thickBot="1">
      <c r="A180" s="240" t="s">
        <v>59</v>
      </c>
      <c r="B180" s="241"/>
      <c r="C180" s="242"/>
      <c r="D180" s="243">
        <f>D19+D154</f>
        <v>66040606.200000003</v>
      </c>
      <c r="E180" s="87"/>
      <c r="F180" s="85"/>
    </row>
    <row r="181" spans="1:6" ht="18.75">
      <c r="E181" s="87"/>
      <c r="F181" s="85"/>
    </row>
    <row r="182" spans="1:6" ht="18.75">
      <c r="E182" s="87"/>
      <c r="F182" s="85"/>
    </row>
    <row r="183" spans="1:6" ht="18.75">
      <c r="E183" s="87"/>
      <c r="F183" s="85"/>
    </row>
    <row r="184" spans="1:6" ht="18.75">
      <c r="E184" s="87"/>
      <c r="F184" s="85"/>
    </row>
    <row r="185" spans="1:6" ht="18.75">
      <c r="E185" s="87"/>
      <c r="F185" s="85"/>
    </row>
    <row r="186" spans="1:6" ht="18.75">
      <c r="E186" s="87"/>
      <c r="F186" s="85"/>
    </row>
    <row r="187" spans="1:6" ht="18.75">
      <c r="E187" s="87"/>
      <c r="F187" s="85"/>
    </row>
    <row r="188" spans="1:6" ht="18.75">
      <c r="E188" s="87"/>
      <c r="F188" s="85"/>
    </row>
    <row r="189" spans="1:6" ht="24.75" customHeight="1">
      <c r="E189" s="87"/>
      <c r="F189" s="85"/>
    </row>
    <row r="190" spans="1:6" ht="20.25" customHeight="1">
      <c r="E190" s="87"/>
      <c r="F190" s="85"/>
    </row>
    <row r="191" spans="1:6" ht="21" customHeight="1">
      <c r="E191" s="87"/>
      <c r="F191" s="85"/>
    </row>
    <row r="192" spans="1:6" ht="17.25" customHeight="1">
      <c r="E192" s="87"/>
      <c r="F192" s="85"/>
    </row>
    <row r="193" spans="5:6" ht="24.75" customHeight="1">
      <c r="E193" s="87"/>
      <c r="F193" s="85"/>
    </row>
  </sheetData>
  <sheetProtection selectLockedCells="1" selectUnlockedCells="1"/>
  <mergeCells count="4">
    <mergeCell ref="A12:D12"/>
    <mergeCell ref="A13:E13"/>
    <mergeCell ref="A14:D14"/>
    <mergeCell ref="A15:E15"/>
  </mergeCells>
  <pageMargins left="1.3779527559055118" right="0.59055118110236227" top="0.59055118110236227" bottom="0.59055118110236227" header="0.51181102362204722" footer="0.51181102362204722"/>
  <pageSetup paperSize="9" scale="60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52"/>
    <col min="2" max="2" width="59.28515625" style="52" customWidth="1"/>
    <col min="3" max="3" width="17.5703125" style="52" customWidth="1"/>
    <col min="4" max="16384" width="9.140625" style="52"/>
  </cols>
  <sheetData>
    <row r="1" spans="1:256">
      <c r="A1" s="4" t="s">
        <v>154</v>
      </c>
      <c r="B1" s="51" t="s">
        <v>82</v>
      </c>
      <c r="C1" s="5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4"/>
      <c r="B2" s="476" t="s">
        <v>83</v>
      </c>
      <c r="C2" s="476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4"/>
      <c r="B3" s="51" t="s">
        <v>84</v>
      </c>
      <c r="C3" s="51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4"/>
      <c r="B4" s="51" t="s">
        <v>85</v>
      </c>
      <c r="C4" s="51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4"/>
      <c r="B5" s="51" t="s">
        <v>86</v>
      </c>
      <c r="C5" s="51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4"/>
      <c r="B6" s="51" t="s">
        <v>87</v>
      </c>
      <c r="C6" s="51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4"/>
      <c r="B7" s="51" t="s">
        <v>88</v>
      </c>
      <c r="C7" s="51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91"/>
      <c r="C8" s="91"/>
    </row>
    <row r="9" spans="1:256">
      <c r="B9" s="91"/>
      <c r="C9" s="91"/>
    </row>
    <row r="10" spans="1:256">
      <c r="B10" s="91"/>
      <c r="C10" s="91"/>
    </row>
    <row r="11" spans="1:256">
      <c r="B11" s="91"/>
      <c r="C11" s="91"/>
    </row>
    <row r="13" spans="1:256" ht="15.75" customHeight="1">
      <c r="A13" s="477" t="s">
        <v>89</v>
      </c>
      <c r="B13" s="477"/>
      <c r="C13" s="477"/>
      <c r="D13" s="477"/>
      <c r="E13" s="92"/>
      <c r="F13" s="92"/>
    </row>
    <row r="14" spans="1:256" ht="15.75" customHeight="1">
      <c r="A14" s="477" t="s">
        <v>90</v>
      </c>
      <c r="B14" s="477"/>
      <c r="C14" s="477"/>
      <c r="D14" s="477"/>
    </row>
    <row r="15" spans="1:256" ht="15.75" customHeight="1">
      <c r="A15" s="477" t="s">
        <v>91</v>
      </c>
      <c r="B15" s="477"/>
      <c r="C15" s="477"/>
      <c r="D15" s="477"/>
      <c r="E15" s="92"/>
      <c r="F15" s="92"/>
    </row>
    <row r="16" spans="1:256">
      <c r="B16" s="91"/>
      <c r="C16" s="92"/>
      <c r="D16" s="92"/>
      <c r="E16" s="92"/>
      <c r="F16" s="92"/>
    </row>
    <row r="17" spans="1:6">
      <c r="B17" s="91"/>
      <c r="C17" s="92"/>
      <c r="D17" s="92"/>
      <c r="E17" s="92"/>
      <c r="F17" s="92"/>
    </row>
    <row r="19" spans="1:6" s="94" customFormat="1">
      <c r="A19" s="93" t="s">
        <v>81</v>
      </c>
      <c r="B19" s="93" t="s">
        <v>92</v>
      </c>
      <c r="C19" s="93" t="s">
        <v>93</v>
      </c>
    </row>
    <row r="20" spans="1:6" ht="28.5" customHeight="1">
      <c r="A20" s="475" t="s">
        <v>94</v>
      </c>
      <c r="B20" s="95" t="s">
        <v>112</v>
      </c>
      <c r="C20" s="96">
        <f>C22-C23</f>
        <v>5340000</v>
      </c>
    </row>
    <row r="21" spans="1:6">
      <c r="A21" s="475"/>
      <c r="B21" s="97" t="s">
        <v>95</v>
      </c>
      <c r="C21" s="98"/>
    </row>
    <row r="22" spans="1:6" ht="47.25">
      <c r="A22" s="475"/>
      <c r="B22" s="99" t="s">
        <v>96</v>
      </c>
      <c r="C22" s="96">
        <v>5500000</v>
      </c>
    </row>
    <row r="23" spans="1:6" ht="47.25">
      <c r="A23" s="475"/>
      <c r="B23" s="99" t="s">
        <v>97</v>
      </c>
      <c r="C23" s="96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источ. 2020</vt:lpstr>
      <vt:lpstr>Доходы 2020</vt:lpstr>
      <vt:lpstr>Вед.2020</vt:lpstr>
      <vt:lpstr>Ф2020</vt:lpstr>
      <vt:lpstr>МЦП по ЦСР - 2020</vt:lpstr>
      <vt:lpstr>кредиты</vt:lpstr>
      <vt:lpstr>'источ. 2020'!Excel_BuiltIn_Print_Area</vt:lpstr>
      <vt:lpstr>'Доходы 2020'!Область_печати</vt:lpstr>
      <vt:lpstr>'источ. 2020'!Область_печати</vt:lpstr>
      <vt:lpstr>'МЦП по ЦСР - 2020'!Область_печати</vt:lpstr>
      <vt:lpstr>Ф2020!Область_печати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c400</cp:lastModifiedBy>
  <cp:lastPrinted>2020-11-29T03:27:07Z</cp:lastPrinted>
  <dcterms:created xsi:type="dcterms:W3CDTF">2020-12-03T03:40:12Z</dcterms:created>
  <dcterms:modified xsi:type="dcterms:W3CDTF">2020-12-03T03:40:12Z</dcterms:modified>
</cp:coreProperties>
</file>